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q-my.sharepoint.com/personal/uqswan36_uq_edu_au/Documents/ProtocalChapter/RecentEdit/Chapter3/"/>
    </mc:Choice>
  </mc:AlternateContent>
  <xr:revisionPtr revIDLastSave="318" documentId="8_{F2117B87-1D0F-40DB-B901-08FD053A1BA2}" xr6:coauthVersionLast="47" xr6:coauthVersionMax="47" xr10:uidLastSave="{B4268B8F-3504-4F58-9D34-FF9F34BBB64B}"/>
  <bookViews>
    <workbookView xWindow="-120" yWindow="-120" windowWidth="29040" windowHeight="15720" tabRatio="658" xr2:uid="{35C1FF4D-4B89-4401-A116-4C22537CAA2B}"/>
  </bookViews>
  <sheets>
    <sheet name="Time series of emissions - BA" sheetId="7" r:id="rId1"/>
    <sheet name="N2O Emission- Bottom Aeration" sheetId="1" r:id="rId2"/>
    <sheet name="N2O Emission - Surface Aeration" sheetId="5" r:id="rId3"/>
    <sheet name="Aeration Field Size" sheetId="6" r:id="rId4"/>
  </sheets>
  <externalReferences>
    <externalReference r:id="rId5"/>
    <externalReference r:id="rId6"/>
  </externalReferences>
  <definedNames>
    <definedName name="Aerfield" localSheetId="3">'[1]N2O Emission- Bottom Aeration'!$F$19</definedName>
    <definedName name="Aerfield" localSheetId="2">'[2]N2O Emission- Bottom Aeration'!$F$19</definedName>
    <definedName name="Aerfield">'N2O Emission- Bottom Aeration'!$F$21</definedName>
    <definedName name="Airfield">'N2O Emission- Bottom Aeration'!$F$21</definedName>
    <definedName name="alpha" localSheetId="2">'N2O Emission - Surface Aeration'!$F$22</definedName>
    <definedName name="alpha">'[2]N2O Emission - Surface Aera (2)'!$F$22</definedName>
    <definedName name="AOTR" localSheetId="2">'N2O Emission - Surface Aeration'!$F$33</definedName>
    <definedName name="AOTR">'[2]N2O Emission - Surface Aera (2)'!$F$33</definedName>
    <definedName name="Beta" localSheetId="2">'N2O Emission - Surface Aeration'!$F$23</definedName>
    <definedName name="Beta">'[2]N2O Emission - Surface Aera (2)'!$F$23</definedName>
    <definedName name="C_N2O_proc_nonaerated" localSheetId="2">'N2O Emission - Surface Aeration'!#REF!</definedName>
    <definedName name="C_N2O_proc_nonaerated">'[2]N2O Emission - Surface Aera (2)'!#REF!</definedName>
    <definedName name="C_N2P_process" localSheetId="2">'N2O Emission - Surface Aeration'!$F$13</definedName>
    <definedName name="C_N2P_process">'[2]N2O Emission - Surface Aera (2)'!$F$13</definedName>
    <definedName name="C_O2_Process" localSheetId="2">'N2O Emission - Surface Aeration'!$F$27</definedName>
    <definedName name="C_O2_Process">'[2]N2O Emission - Surface Aera (2)'!$F$27</definedName>
    <definedName name="C_O2_sat_Tproc" localSheetId="2">'N2O Emission - Surface Aeration'!$F$29</definedName>
    <definedName name="C_O2_sat_Tproc">'[2]N2O Emission - Surface Aera (2)'!$F$29</definedName>
    <definedName name="C_O2_sat20" localSheetId="2">'N2O Emission - Surface Aeration'!$F$28</definedName>
    <definedName name="C_O2_sat20">'[2]N2O Emission - Surface Aera (2)'!$F$28</definedName>
    <definedName name="CN2O" localSheetId="3">'[1]N2O Emission- Bottom Aeration'!$F$9</definedName>
    <definedName name="CN2O" localSheetId="2">'[2]N2O Emission- Bottom Aeration'!$F$9</definedName>
    <definedName name="CN2O">'N2O Emission- Bottom Aeration'!$F$10</definedName>
    <definedName name="constR" localSheetId="3">'[1]N2O Emission- Bottom Aeration'!$F$10</definedName>
    <definedName name="constR" localSheetId="2">'[2]N2O Emission- Bottom Aeration'!$F$10</definedName>
    <definedName name="constR">'N2O Emission- Bottom Aeration'!$F$11</definedName>
    <definedName name="convertatm">'N2O Emission- Bottom Aeration'!#REF!</definedName>
    <definedName name="D_N2O" localSheetId="2">'N2O Emission - Surface Aeration'!$F$25</definedName>
    <definedName name="D_N2O">'[2]N2O Emission - Surface Aera (2)'!$F$25</definedName>
    <definedName name="D_O2" localSheetId="2">'N2O Emission - Surface Aeration'!$F$26</definedName>
    <definedName name="D_O2">'[2]N2O Emission - Surface Aera (2)'!$F$26</definedName>
    <definedName name="delta" localSheetId="3">'[1]N2O Emission- Bottom Aeration'!$F$8</definedName>
    <definedName name="delta" localSheetId="2">'[2]N2O Emission- Bottom Aeration'!$F$8</definedName>
    <definedName name="delta">'N2O Emission- Bottom Aeration'!$F$9</definedName>
    <definedName name="DR" localSheetId="3">'[1]N2O Emission- Bottom Aeration'!$F$20</definedName>
    <definedName name="DR" localSheetId="2">'[2]N2O Emission- Bottom Aeration'!$F$20</definedName>
    <definedName name="DR">'N2O Emission- Bottom Aeration'!$F$22</definedName>
    <definedName name="Drnon">'N2O Emission- Bottom Aeration'!$F$27</definedName>
    <definedName name="Emission_aerated">'[2]N2O Emission- Bottom Aeration'!$F$37</definedName>
    <definedName name="Emission_no" localSheetId="3">#REF!</definedName>
    <definedName name="Emission_no">'N2O Emission - Surface Aeration'!$F$41</definedName>
    <definedName name="Emission_nonaerated">'[2]N2O Emission- Bottom Aeration'!$F$42</definedName>
    <definedName name="Emission_surface" localSheetId="3">#REF!</definedName>
    <definedName name="Emission_surface">'N2O Emission - Surface Aeration'!$F$37</definedName>
    <definedName name="F" localSheetId="2">'N2O Emission - Surface Aeration'!$F$24</definedName>
    <definedName name="F">'[2]N2O Emission - Surface Aera (2)'!$F$24</definedName>
    <definedName name="HN2O" localSheetId="3">'[1]N2O Emission- Bottom Aeration'!$F$30</definedName>
    <definedName name="HN2O" localSheetId="2">'[2]N2O Emission- Bottom Aeration'!$F$30</definedName>
    <definedName name="HN2O">'N2O Emission- Bottom Aeration'!$F$32</definedName>
    <definedName name="KH" localSheetId="3">'[1]N2O Emission- Bottom Aeration'!$F$29</definedName>
    <definedName name="KH" localSheetId="2">'[2]N2O Emission- Bottom Aeration'!$F$29</definedName>
    <definedName name="KH">'N2O Emission- Bottom Aeration'!$F$31</definedName>
    <definedName name="KHprocess" localSheetId="3">'[1]N2O Emission- Bottom Aeration'!$F$7</definedName>
    <definedName name="KHprocess" localSheetId="2">'[2]N2O Emission- Bottom Aeration'!$F$7</definedName>
    <definedName name="KHprocess">'N2O Emission- Bottom Aeration'!$F$8</definedName>
    <definedName name="KLa_N2O_Tproc" localSheetId="2">'N2O Emission - Surface Aeration'!$F$35</definedName>
    <definedName name="KLa_N2O_Tproc">'[2]N2O Emission - Surface Aera (2)'!$F$35</definedName>
    <definedName name="kLa_nonaerated" localSheetId="2">'N2O Emission - Surface Aeration'!$F$16</definedName>
    <definedName name="KLa_nonaerated">'[2]N2O Emission - Surface Aera (2)'!#REF!</definedName>
    <definedName name="KLa_O2_proc" localSheetId="2">'N2O Emission - Surface Aeration'!$F$34</definedName>
    <definedName name="KLa_O2_proc">'[2]N2O Emission - Surface Aera (2)'!$F$34</definedName>
    <definedName name="KLAN2O20" localSheetId="3">'[1]N2O Emission- Bottom Aeration'!$F$32</definedName>
    <definedName name="KLAN2O20" localSheetId="2">'[2]N2O Emission- Bottom Aeration'!$F$32</definedName>
    <definedName name="KLAN2O20">'N2O Emission- Bottom Aeration'!$F$34</definedName>
    <definedName name="KLAnon" localSheetId="3">'[1]N2O Emission- Bottom Aeration'!$F$11</definedName>
    <definedName name="KLAnon" localSheetId="2">'[2]N2O Emission- Bottom Aeration'!$F$11</definedName>
    <definedName name="KLAnon">'N2O Emission- Bottom Aeration'!$F$12</definedName>
    <definedName name="KLaprocess" localSheetId="3">'[1]N2O Emission- Bottom Aeration'!$F$33</definedName>
    <definedName name="KLaprocess" localSheetId="2">'[2]N2O Emission- Bottom Aeration'!$F$33</definedName>
    <definedName name="KLaprocess">'N2O Emission- Bottom Aeration'!$F$35</definedName>
    <definedName name="N2O" localSheetId="3">'[1]N2O Emission- Bottom Aeration'!$F$15</definedName>
    <definedName name="N2O" localSheetId="2">'[2]N2O Emission- Bottom Aeration'!$F$15</definedName>
    <definedName name="N2O">'N2O Emission- Bottom Aeration'!$F$17</definedName>
    <definedName name="N2O_nonaerated" localSheetId="3">#REF!</definedName>
    <definedName name="N2O_nonaerated">'N2O Emission - Surface Aeration'!$F$15</definedName>
    <definedName name="nonair">'N2O Emission- Bottom Aeration'!$F$26</definedName>
    <definedName name="NonN2O" localSheetId="3">'[1]N2O Emission- Bottom Aeration'!$F$23</definedName>
    <definedName name="NonN2O" localSheetId="2">'[2]N2O Emission- Bottom Aeration'!$F$23</definedName>
    <definedName name="NonN2O">'N2O Emission- Bottom Aeration'!$F$25</definedName>
    <definedName name="NTR_aerated" localSheetId="2">'N2O Emission - Surface Aeration'!$F$36</definedName>
    <definedName name="NTR_aerated">'[2]N2O Emission - Surface Aera (2)'!$F$36</definedName>
    <definedName name="P" localSheetId="2">'N2O Emission - Surface Aeration'!$F$10</definedName>
    <definedName name="P">'[2]N2O Emission - Surface Aera (2)'!$F$10</definedName>
    <definedName name="QA" localSheetId="3">'[1]N2O Emission- Bottom Aeration'!$F$16</definedName>
    <definedName name="QA" localSheetId="2">'[2]N2O Emission- Bottom Aeration'!$F$16</definedName>
    <definedName name="QA">'N2O Emission- Bottom Aeration'!$K$9</definedName>
    <definedName name="QAday" localSheetId="3">'[1]N2O Emission- Bottom Aeration'!$F$17</definedName>
    <definedName name="QAday" localSheetId="2">'[2]N2O Emission- Bottom Aeration'!$F$17</definedName>
    <definedName name="QAday">'N2O Emission- Bottom Aeration'!$F$18</definedName>
    <definedName name="QAs" localSheetId="3">'[1]N2O Emission- Bottom Aeration'!$F$18</definedName>
    <definedName name="QAs" localSheetId="2">'[2]N2O Emission- Bottom Aeration'!$F$18</definedName>
    <definedName name="QAs">'N2O Emission- Bottom Aeration'!$F$19</definedName>
    <definedName name="rNon" localSheetId="3">'[1]N2O Emission- Bottom Aeration'!$F$41</definedName>
    <definedName name="rNon" localSheetId="2">'[2]N2O Emission- Bottom Aeration'!$F$41</definedName>
    <definedName name="rNon">'N2O Emission- Bottom Aeration'!$F$43</definedName>
    <definedName name="rprocess" localSheetId="3">'[1]N2O Emission- Bottom Aeration'!$F$36</definedName>
    <definedName name="rprocess" localSheetId="2">'[2]N2O Emission- Bottom Aeration'!$F$36</definedName>
    <definedName name="rprocess">'N2O Emission- Bottom Aeration'!$F$38</definedName>
    <definedName name="SAE" localSheetId="2">'N2O Emission - Surface Aeration'!$F$11</definedName>
    <definedName name="SAE">'[2]N2O Emission - Surface Aera (2)'!$F$11</definedName>
    <definedName name="SOTR" localSheetId="2">'N2O Emission - Surface Aeration'!$F$32</definedName>
    <definedName name="SOTR">'[2]N2O Emission - Surface Aera (2)'!$F$32</definedName>
    <definedName name="T_process" localSheetId="2">'N2O Emission - Surface Aeration'!$F$9</definedName>
    <definedName name="T_process">'[2]N2O Emission - Surface Aera (2)'!$F$9</definedName>
    <definedName name="T_standard" localSheetId="2">'N2O Emission - Surface Aeration'!$F$21</definedName>
    <definedName name="T_standard">'[2]N2O Emission - Surface Aera (2)'!$F$21</definedName>
    <definedName name="Tnul" localSheetId="3">'[1]N2O Emission- Bottom Aeration'!$F$12</definedName>
    <definedName name="Tnul" localSheetId="2">'[2]N2O Emission- Bottom Aeration'!$F$12</definedName>
    <definedName name="Tnul">'N2O Emission- Bottom Aeration'!$F$13</definedName>
    <definedName name="Tproc">'N2O Emission- Bottom Aeration'!$F$13</definedName>
    <definedName name="Tproces" localSheetId="3">'[1]N2O Emission- Bottom Aeration'!$F$13</definedName>
    <definedName name="Tproces" localSheetId="2">'[2]N2O Emission- Bottom Aeration'!$F$13</definedName>
    <definedName name="Tproces">'N2O Emission- Bottom Aeration'!$F$14</definedName>
    <definedName name="Tstand">'N2O Emission- Bottom Aeration'!$F$13</definedName>
    <definedName name="V" localSheetId="2">'N2O Emission - Surface Aeration'!$F$12</definedName>
    <definedName name="V">'[2]N2O Emission - Surface Aera (2)'!$F$12</definedName>
    <definedName name="V_nonaerated" localSheetId="2">'N2O Emission - Surface Aeration'!$F$19</definedName>
    <definedName name="V_nonaerated">'[2]N2O Emission - Surface Aera (2)'!#REF!</definedName>
    <definedName name="VG" localSheetId="3">'[1]N2O Emission- Bottom Aeration'!$F$31</definedName>
    <definedName name="VG" localSheetId="2">'[2]N2O Emission- Bottom Aeration'!$F$31</definedName>
    <definedName name="VG">'N2O Emission- Bottom Aeration'!$F$33</definedName>
    <definedName name="VR" localSheetId="3">'[1]N2O Emission- Bottom Aeration'!$F$21</definedName>
    <definedName name="VR" localSheetId="2">'[2]N2O Emission- Bottom Aeration'!$F$21</definedName>
    <definedName name="VR">'N2O Emission- Bottom Aeration'!$F$23</definedName>
    <definedName name="Vrnon" localSheetId="3">'[1]N2O Emission- Bottom Aeration'!$F$26</definedName>
    <definedName name="Vrnon" localSheetId="2">'[2]N2O Emission- Bottom Aeration'!$F$26</definedName>
    <definedName name="Vrnon">'N2O Emission- Bottom Aeration'!$F$28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7" l="1"/>
  <c r="H4" i="7"/>
  <c r="I4" i="7" s="1"/>
  <c r="H5" i="7"/>
  <c r="I5" i="7" s="1"/>
  <c r="H6" i="7"/>
  <c r="I6" i="7" s="1"/>
  <c r="H7" i="7"/>
  <c r="I7" i="7" s="1"/>
  <c r="H8" i="7"/>
  <c r="I8" i="7" s="1"/>
  <c r="H9" i="7"/>
  <c r="I9" i="7" s="1"/>
  <c r="H10" i="7"/>
  <c r="I10" i="7" s="1"/>
  <c r="H11" i="7"/>
  <c r="I11" i="7" s="1"/>
  <c r="H12" i="7"/>
  <c r="I12" i="7" s="1"/>
  <c r="H13" i="7"/>
  <c r="I13" i="7" s="1"/>
  <c r="H14" i="7"/>
  <c r="I14" i="7" s="1"/>
  <c r="H15" i="7"/>
  <c r="I15" i="7" s="1"/>
  <c r="H16" i="7"/>
  <c r="I16" i="7" s="1"/>
  <c r="H17" i="7"/>
  <c r="I17" i="7" s="1"/>
  <c r="H18" i="7"/>
  <c r="I18" i="7" s="1"/>
  <c r="H19" i="7"/>
  <c r="I19" i="7" s="1"/>
  <c r="H20" i="7"/>
  <c r="I20" i="7" s="1"/>
  <c r="H21" i="7"/>
  <c r="I21" i="7" s="1"/>
  <c r="H22" i="7"/>
  <c r="I22" i="7" s="1"/>
  <c r="H23" i="7"/>
  <c r="I23" i="7" s="1"/>
  <c r="H24" i="7"/>
  <c r="I24" i="7" s="1"/>
  <c r="H25" i="7"/>
  <c r="I25" i="7" s="1"/>
  <c r="H26" i="7"/>
  <c r="I26" i="7" s="1"/>
  <c r="H27" i="7"/>
  <c r="I27" i="7" s="1"/>
  <c r="H28" i="7"/>
  <c r="I28" i="7" s="1"/>
  <c r="H29" i="7"/>
  <c r="I29" i="7" s="1"/>
  <c r="H30" i="7"/>
  <c r="I30" i="7" s="1"/>
  <c r="H31" i="7"/>
  <c r="I31" i="7" s="1"/>
  <c r="H32" i="7"/>
  <c r="I32" i="7" s="1"/>
  <c r="H33" i="7"/>
  <c r="I33" i="7" s="1"/>
  <c r="H34" i="7"/>
  <c r="I34" i="7" s="1"/>
  <c r="H35" i="7"/>
  <c r="I35" i="7" s="1"/>
  <c r="H36" i="7"/>
  <c r="I36" i="7" s="1"/>
  <c r="H37" i="7"/>
  <c r="I37" i="7" s="1"/>
  <c r="H38" i="7"/>
  <c r="I38" i="7" s="1"/>
  <c r="H39" i="7"/>
  <c r="I39" i="7" s="1"/>
  <c r="H40" i="7"/>
  <c r="I40" i="7" s="1"/>
  <c r="H41" i="7"/>
  <c r="I41" i="7" s="1"/>
  <c r="H42" i="7"/>
  <c r="I42" i="7" s="1"/>
  <c r="H43" i="7"/>
  <c r="I43" i="7" s="1"/>
  <c r="H44" i="7"/>
  <c r="I44" i="7" s="1"/>
  <c r="H45" i="7"/>
  <c r="I45" i="7" s="1"/>
  <c r="H46" i="7"/>
  <c r="I46" i="7" s="1"/>
  <c r="H47" i="7"/>
  <c r="I47" i="7" s="1"/>
  <c r="H48" i="7"/>
  <c r="I48" i="7" s="1"/>
  <c r="H49" i="7"/>
  <c r="I49" i="7" s="1"/>
  <c r="H50" i="7"/>
  <c r="I50" i="7" s="1"/>
  <c r="H51" i="7"/>
  <c r="I51" i="7" s="1"/>
  <c r="H52" i="7"/>
  <c r="I52" i="7" s="1"/>
  <c r="H53" i="7"/>
  <c r="I53" i="7" s="1"/>
  <c r="H54" i="7"/>
  <c r="I54" i="7" s="1"/>
  <c r="H55" i="7"/>
  <c r="I55" i="7" s="1"/>
  <c r="H56" i="7"/>
  <c r="I56" i="7" s="1"/>
  <c r="H57" i="7"/>
  <c r="I57" i="7" s="1"/>
  <c r="H58" i="7"/>
  <c r="I58" i="7" s="1"/>
  <c r="H59" i="7"/>
  <c r="I59" i="7" s="1"/>
  <c r="H60" i="7"/>
  <c r="I60" i="7" s="1"/>
  <c r="H61" i="7"/>
  <c r="I61" i="7" s="1"/>
  <c r="H62" i="7"/>
  <c r="I62" i="7" s="1"/>
  <c r="H63" i="7"/>
  <c r="I63" i="7" s="1"/>
  <c r="H64" i="7"/>
  <c r="I64" i="7" s="1"/>
  <c r="H65" i="7"/>
  <c r="I65" i="7" s="1"/>
  <c r="H66" i="7"/>
  <c r="I66" i="7" s="1"/>
  <c r="H67" i="7"/>
  <c r="I67" i="7" s="1"/>
  <c r="H68" i="7"/>
  <c r="I68" i="7" s="1"/>
  <c r="H69" i="7"/>
  <c r="I69" i="7" s="1"/>
  <c r="H70" i="7"/>
  <c r="I70" i="7" s="1"/>
  <c r="H71" i="7"/>
  <c r="I71" i="7" s="1"/>
  <c r="H72" i="7"/>
  <c r="I72" i="7" s="1"/>
  <c r="H73" i="7"/>
  <c r="I73" i="7" s="1"/>
  <c r="H74" i="7"/>
  <c r="I74" i="7" s="1"/>
  <c r="H75" i="7"/>
  <c r="I75" i="7" s="1"/>
  <c r="H76" i="7"/>
  <c r="I76" i="7" s="1"/>
  <c r="H77" i="7"/>
  <c r="I77" i="7" s="1"/>
  <c r="H78" i="7"/>
  <c r="I78" i="7" s="1"/>
  <c r="H79" i="7"/>
  <c r="I79" i="7" s="1"/>
  <c r="H80" i="7"/>
  <c r="I80" i="7" s="1"/>
  <c r="H81" i="7"/>
  <c r="I81" i="7" s="1"/>
  <c r="H82" i="7"/>
  <c r="I82" i="7" s="1"/>
  <c r="H83" i="7"/>
  <c r="I83" i="7" s="1"/>
  <c r="H84" i="7"/>
  <c r="I84" i="7" s="1"/>
  <c r="H85" i="7"/>
  <c r="I85" i="7" s="1"/>
  <c r="H86" i="7"/>
  <c r="I86" i="7" s="1"/>
  <c r="H87" i="7"/>
  <c r="I87" i="7" s="1"/>
  <c r="H88" i="7"/>
  <c r="I88" i="7" s="1"/>
  <c r="H89" i="7"/>
  <c r="I89" i="7" s="1"/>
  <c r="H90" i="7"/>
  <c r="I90" i="7" s="1"/>
  <c r="H91" i="7"/>
  <c r="I91" i="7" s="1"/>
  <c r="H92" i="7"/>
  <c r="I92" i="7" s="1"/>
  <c r="H93" i="7"/>
  <c r="I93" i="7" s="1"/>
  <c r="H94" i="7"/>
  <c r="I94" i="7" s="1"/>
  <c r="H95" i="7"/>
  <c r="I95" i="7" s="1"/>
  <c r="H96" i="7"/>
  <c r="I96" i="7" s="1"/>
  <c r="H97" i="7"/>
  <c r="I97" i="7" s="1"/>
  <c r="H98" i="7"/>
  <c r="I98" i="7" s="1"/>
  <c r="H99" i="7"/>
  <c r="I99" i="7" s="1"/>
  <c r="H100" i="7"/>
  <c r="I100" i="7" s="1"/>
  <c r="H101" i="7"/>
  <c r="I101" i="7" s="1"/>
  <c r="H102" i="7"/>
  <c r="I102" i="7" s="1"/>
  <c r="H103" i="7"/>
  <c r="I103" i="7" s="1"/>
  <c r="H104" i="7"/>
  <c r="I104" i="7" s="1"/>
  <c r="H105" i="7"/>
  <c r="I105" i="7" s="1"/>
  <c r="H106" i="7"/>
  <c r="I106" i="7" s="1"/>
  <c r="H107" i="7"/>
  <c r="I107" i="7" s="1"/>
  <c r="H108" i="7"/>
  <c r="I108" i="7" s="1"/>
  <c r="H109" i="7"/>
  <c r="I109" i="7" s="1"/>
  <c r="H110" i="7"/>
  <c r="I110" i="7" s="1"/>
  <c r="H111" i="7"/>
  <c r="I111" i="7" s="1"/>
  <c r="H112" i="7"/>
  <c r="I112" i="7" s="1"/>
  <c r="H113" i="7"/>
  <c r="I113" i="7" s="1"/>
  <c r="H114" i="7"/>
  <c r="I114" i="7" s="1"/>
  <c r="H115" i="7"/>
  <c r="I115" i="7" s="1"/>
  <c r="H116" i="7"/>
  <c r="I116" i="7" s="1"/>
  <c r="H117" i="7"/>
  <c r="I117" i="7" s="1"/>
  <c r="H118" i="7"/>
  <c r="I118" i="7" s="1"/>
  <c r="H119" i="7"/>
  <c r="I119" i="7" s="1"/>
  <c r="H120" i="7"/>
  <c r="I120" i="7" s="1"/>
  <c r="H121" i="7"/>
  <c r="I121" i="7" s="1"/>
  <c r="H122" i="7"/>
  <c r="I122" i="7" s="1"/>
  <c r="H123" i="7"/>
  <c r="I123" i="7" s="1"/>
  <c r="H124" i="7"/>
  <c r="I124" i="7" s="1"/>
  <c r="H125" i="7"/>
  <c r="I125" i="7" s="1"/>
  <c r="H126" i="7"/>
  <c r="I126" i="7" s="1"/>
  <c r="H127" i="7"/>
  <c r="I127" i="7" s="1"/>
  <c r="H128" i="7"/>
  <c r="I128" i="7" s="1"/>
  <c r="H129" i="7"/>
  <c r="I129" i="7" s="1"/>
  <c r="H130" i="7"/>
  <c r="I130" i="7" s="1"/>
  <c r="H131" i="7"/>
  <c r="I131" i="7" s="1"/>
  <c r="H132" i="7"/>
  <c r="I132" i="7" s="1"/>
  <c r="H133" i="7"/>
  <c r="I133" i="7" s="1"/>
  <c r="H134" i="7"/>
  <c r="I134" i="7" s="1"/>
  <c r="H135" i="7"/>
  <c r="I135" i="7" s="1"/>
  <c r="H136" i="7"/>
  <c r="I136" i="7" s="1"/>
  <c r="H137" i="7"/>
  <c r="I137" i="7" s="1"/>
  <c r="H138" i="7"/>
  <c r="I138" i="7" s="1"/>
  <c r="H139" i="7"/>
  <c r="I139" i="7" s="1"/>
  <c r="H140" i="7"/>
  <c r="I140" i="7" s="1"/>
  <c r="H141" i="7"/>
  <c r="I141" i="7" s="1"/>
  <c r="H142" i="7"/>
  <c r="I142" i="7" s="1"/>
  <c r="H143" i="7"/>
  <c r="I143" i="7" s="1"/>
  <c r="H144" i="7"/>
  <c r="I144" i="7" s="1"/>
  <c r="H145" i="7"/>
  <c r="I145" i="7" s="1"/>
  <c r="H146" i="7"/>
  <c r="I146" i="7" s="1"/>
  <c r="H147" i="7"/>
  <c r="I147" i="7" s="1"/>
  <c r="H148" i="7"/>
  <c r="I148" i="7" s="1"/>
  <c r="H149" i="7"/>
  <c r="I149" i="7" s="1"/>
  <c r="H150" i="7"/>
  <c r="I150" i="7" s="1"/>
  <c r="H151" i="7"/>
  <c r="I151" i="7" s="1"/>
  <c r="H152" i="7"/>
  <c r="I152" i="7" s="1"/>
  <c r="H153" i="7"/>
  <c r="I153" i="7" s="1"/>
  <c r="H154" i="7"/>
  <c r="I154" i="7" s="1"/>
  <c r="H155" i="7"/>
  <c r="I155" i="7" s="1"/>
  <c r="H156" i="7"/>
  <c r="I156" i="7" s="1"/>
  <c r="H157" i="7"/>
  <c r="I157" i="7" s="1"/>
  <c r="H158" i="7"/>
  <c r="I158" i="7" s="1"/>
  <c r="H159" i="7"/>
  <c r="I159" i="7" s="1"/>
  <c r="H160" i="7"/>
  <c r="I160" i="7" s="1"/>
  <c r="H161" i="7"/>
  <c r="I161" i="7" s="1"/>
  <c r="H162" i="7"/>
  <c r="I162" i="7" s="1"/>
  <c r="H163" i="7"/>
  <c r="I163" i="7" s="1"/>
  <c r="H164" i="7"/>
  <c r="I164" i="7" s="1"/>
  <c r="H165" i="7"/>
  <c r="I165" i="7" s="1"/>
  <c r="H166" i="7"/>
  <c r="I166" i="7" s="1"/>
  <c r="H167" i="7"/>
  <c r="I167" i="7" s="1"/>
  <c r="H168" i="7"/>
  <c r="I168" i="7" s="1"/>
  <c r="H169" i="7"/>
  <c r="I169" i="7" s="1"/>
  <c r="H170" i="7"/>
  <c r="I170" i="7" s="1"/>
  <c r="H171" i="7"/>
  <c r="I171" i="7" s="1"/>
  <c r="H172" i="7"/>
  <c r="I172" i="7" s="1"/>
  <c r="H173" i="7"/>
  <c r="I173" i="7" s="1"/>
  <c r="H174" i="7"/>
  <c r="I174" i="7" s="1"/>
  <c r="H175" i="7"/>
  <c r="I175" i="7" s="1"/>
  <c r="H176" i="7"/>
  <c r="I176" i="7" s="1"/>
  <c r="H177" i="7"/>
  <c r="I177" i="7" s="1"/>
  <c r="H178" i="7"/>
  <c r="I178" i="7" s="1"/>
  <c r="H179" i="7"/>
  <c r="I179" i="7" s="1"/>
  <c r="H180" i="7"/>
  <c r="I180" i="7" s="1"/>
  <c r="H181" i="7"/>
  <c r="I181" i="7" s="1"/>
  <c r="H182" i="7"/>
  <c r="I182" i="7" s="1"/>
  <c r="H183" i="7"/>
  <c r="I183" i="7" s="1"/>
  <c r="H184" i="7"/>
  <c r="I184" i="7" s="1"/>
  <c r="H185" i="7"/>
  <c r="I185" i="7" s="1"/>
  <c r="H186" i="7"/>
  <c r="I186" i="7" s="1"/>
  <c r="H187" i="7"/>
  <c r="I187" i="7" s="1"/>
  <c r="H188" i="7"/>
  <c r="I188" i="7" s="1"/>
  <c r="H189" i="7"/>
  <c r="I189" i="7" s="1"/>
  <c r="H190" i="7"/>
  <c r="I190" i="7" s="1"/>
  <c r="H191" i="7"/>
  <c r="I191" i="7" s="1"/>
  <c r="H192" i="7"/>
  <c r="I192" i="7" s="1"/>
  <c r="H193" i="7"/>
  <c r="I193" i="7" s="1"/>
  <c r="H194" i="7"/>
  <c r="I194" i="7" s="1"/>
  <c r="H195" i="7"/>
  <c r="I195" i="7" s="1"/>
  <c r="H196" i="7"/>
  <c r="I196" i="7" s="1"/>
  <c r="H197" i="7"/>
  <c r="I197" i="7" s="1"/>
  <c r="H198" i="7"/>
  <c r="I198" i="7" s="1"/>
  <c r="H199" i="7"/>
  <c r="I199" i="7" s="1"/>
  <c r="H200" i="7"/>
  <c r="I200" i="7" s="1"/>
  <c r="H201" i="7"/>
  <c r="I201" i="7" s="1"/>
  <c r="H202" i="7"/>
  <c r="I202" i="7" s="1"/>
  <c r="H203" i="7"/>
  <c r="I203" i="7" s="1"/>
  <c r="H204" i="7"/>
  <c r="I204" i="7" s="1"/>
  <c r="H205" i="7"/>
  <c r="I205" i="7" s="1"/>
  <c r="H206" i="7"/>
  <c r="I206" i="7" s="1"/>
  <c r="H207" i="7"/>
  <c r="I207" i="7" s="1"/>
  <c r="H208" i="7"/>
  <c r="I208" i="7" s="1"/>
  <c r="H209" i="7"/>
  <c r="I209" i="7" s="1"/>
  <c r="H210" i="7"/>
  <c r="I210" i="7" s="1"/>
  <c r="H211" i="7"/>
  <c r="I211" i="7" s="1"/>
  <c r="H212" i="7"/>
  <c r="I212" i="7" s="1"/>
  <c r="H213" i="7"/>
  <c r="I213" i="7" s="1"/>
  <c r="H214" i="7"/>
  <c r="I214" i="7" s="1"/>
  <c r="H215" i="7"/>
  <c r="I215" i="7" s="1"/>
  <c r="H216" i="7"/>
  <c r="I216" i="7" s="1"/>
  <c r="H217" i="7"/>
  <c r="I217" i="7" s="1"/>
  <c r="H218" i="7"/>
  <c r="I218" i="7" s="1"/>
  <c r="H219" i="7"/>
  <c r="I219" i="7" s="1"/>
  <c r="H220" i="7"/>
  <c r="I220" i="7" s="1"/>
  <c r="H221" i="7"/>
  <c r="I221" i="7" s="1"/>
  <c r="H222" i="7"/>
  <c r="I222" i="7" s="1"/>
  <c r="H223" i="7"/>
  <c r="I223" i="7" s="1"/>
  <c r="H224" i="7"/>
  <c r="I224" i="7" s="1"/>
  <c r="H225" i="7"/>
  <c r="I225" i="7" s="1"/>
  <c r="H226" i="7"/>
  <c r="I226" i="7" s="1"/>
  <c r="H227" i="7"/>
  <c r="I227" i="7" s="1"/>
  <c r="H228" i="7"/>
  <c r="I228" i="7" s="1"/>
  <c r="H229" i="7"/>
  <c r="I229" i="7" s="1"/>
  <c r="H230" i="7"/>
  <c r="I230" i="7" s="1"/>
  <c r="H231" i="7"/>
  <c r="I231" i="7" s="1"/>
  <c r="H232" i="7"/>
  <c r="I232" i="7" s="1"/>
  <c r="H233" i="7"/>
  <c r="I233" i="7" s="1"/>
  <c r="H234" i="7"/>
  <c r="I234" i="7" s="1"/>
  <c r="H235" i="7"/>
  <c r="I235" i="7" s="1"/>
  <c r="H236" i="7"/>
  <c r="I236" i="7" s="1"/>
  <c r="H237" i="7"/>
  <c r="I237" i="7" s="1"/>
  <c r="H238" i="7"/>
  <c r="I238" i="7" s="1"/>
  <c r="H239" i="7"/>
  <c r="I239" i="7" s="1"/>
  <c r="H240" i="7"/>
  <c r="I240" i="7" s="1"/>
  <c r="H241" i="7"/>
  <c r="I241" i="7" s="1"/>
  <c r="H242" i="7"/>
  <c r="I242" i="7" s="1"/>
  <c r="H243" i="7"/>
  <c r="I243" i="7" s="1"/>
  <c r="H244" i="7"/>
  <c r="I244" i="7" s="1"/>
  <c r="H245" i="7"/>
  <c r="I245" i="7" s="1"/>
  <c r="H246" i="7"/>
  <c r="I246" i="7" s="1"/>
  <c r="H247" i="7"/>
  <c r="I247" i="7" s="1"/>
  <c r="H248" i="7"/>
  <c r="I248" i="7" s="1"/>
  <c r="H249" i="7"/>
  <c r="I249" i="7" s="1"/>
  <c r="H250" i="7"/>
  <c r="I250" i="7" s="1"/>
  <c r="H251" i="7"/>
  <c r="I251" i="7" s="1"/>
  <c r="H252" i="7"/>
  <c r="I252" i="7" s="1"/>
  <c r="H253" i="7"/>
  <c r="I253" i="7" s="1"/>
  <c r="H254" i="7"/>
  <c r="I254" i="7" s="1"/>
  <c r="H255" i="7"/>
  <c r="I255" i="7" s="1"/>
  <c r="H256" i="7"/>
  <c r="I256" i="7" s="1"/>
  <c r="H257" i="7"/>
  <c r="I257" i="7" s="1"/>
  <c r="H258" i="7"/>
  <c r="I258" i="7" s="1"/>
  <c r="H259" i="7"/>
  <c r="I259" i="7" s="1"/>
  <c r="H260" i="7"/>
  <c r="I260" i="7" s="1"/>
  <c r="H261" i="7"/>
  <c r="I261" i="7" s="1"/>
  <c r="H262" i="7"/>
  <c r="I262" i="7" s="1"/>
  <c r="H263" i="7"/>
  <c r="I263" i="7" s="1"/>
  <c r="H264" i="7"/>
  <c r="I264" i="7" s="1"/>
  <c r="H265" i="7"/>
  <c r="I265" i="7" s="1"/>
  <c r="H266" i="7"/>
  <c r="I266" i="7" s="1"/>
  <c r="H267" i="7"/>
  <c r="I267" i="7" s="1"/>
  <c r="H268" i="7"/>
  <c r="I268" i="7" s="1"/>
  <c r="H269" i="7"/>
  <c r="I269" i="7" s="1"/>
  <c r="H270" i="7"/>
  <c r="I270" i="7" s="1"/>
  <c r="H271" i="7"/>
  <c r="I271" i="7" s="1"/>
  <c r="H272" i="7"/>
  <c r="I272" i="7" s="1"/>
  <c r="H273" i="7"/>
  <c r="I273" i="7" s="1"/>
  <c r="H274" i="7"/>
  <c r="I274" i="7" s="1"/>
  <c r="H275" i="7"/>
  <c r="I275" i="7" s="1"/>
  <c r="H276" i="7"/>
  <c r="I276" i="7" s="1"/>
  <c r="H277" i="7"/>
  <c r="I277" i="7" s="1"/>
  <c r="H278" i="7"/>
  <c r="I278" i="7" s="1"/>
  <c r="H279" i="7"/>
  <c r="I279" i="7" s="1"/>
  <c r="H280" i="7"/>
  <c r="I280" i="7" s="1"/>
  <c r="H281" i="7"/>
  <c r="I281" i="7" s="1"/>
  <c r="H282" i="7"/>
  <c r="I282" i="7" s="1"/>
  <c r="H283" i="7"/>
  <c r="I283" i="7" s="1"/>
  <c r="H284" i="7"/>
  <c r="I284" i="7" s="1"/>
  <c r="H285" i="7"/>
  <c r="I285" i="7" s="1"/>
  <c r="H286" i="7"/>
  <c r="I286" i="7" s="1"/>
  <c r="H287" i="7"/>
  <c r="I287" i="7" s="1"/>
  <c r="H288" i="7"/>
  <c r="I288" i="7" s="1"/>
  <c r="H289" i="7"/>
  <c r="I289" i="7" s="1"/>
  <c r="H290" i="7"/>
  <c r="I290" i="7" s="1"/>
  <c r="H291" i="7"/>
  <c r="I291" i="7" s="1"/>
  <c r="H292" i="7"/>
  <c r="I292" i="7" s="1"/>
  <c r="H293" i="7"/>
  <c r="I293" i="7" s="1"/>
  <c r="H294" i="7"/>
  <c r="I294" i="7" s="1"/>
  <c r="H295" i="7"/>
  <c r="I295" i="7" s="1"/>
  <c r="H296" i="7"/>
  <c r="I296" i="7" s="1"/>
  <c r="H297" i="7"/>
  <c r="I297" i="7" s="1"/>
  <c r="H298" i="7"/>
  <c r="I298" i="7" s="1"/>
  <c r="H299" i="7"/>
  <c r="I299" i="7" s="1"/>
  <c r="H300" i="7"/>
  <c r="I300" i="7" s="1"/>
  <c r="H301" i="7"/>
  <c r="I301" i="7" s="1"/>
  <c r="H302" i="7"/>
  <c r="I302" i="7" s="1"/>
  <c r="H303" i="7"/>
  <c r="I303" i="7" s="1"/>
  <c r="H304" i="7"/>
  <c r="I304" i="7" s="1"/>
  <c r="H305" i="7"/>
  <c r="I305" i="7" s="1"/>
  <c r="H306" i="7"/>
  <c r="I306" i="7" s="1"/>
  <c r="H307" i="7"/>
  <c r="I307" i="7" s="1"/>
  <c r="H308" i="7"/>
  <c r="I308" i="7" s="1"/>
  <c r="H309" i="7"/>
  <c r="I309" i="7" s="1"/>
  <c r="H310" i="7"/>
  <c r="I310" i="7" s="1"/>
  <c r="H311" i="7"/>
  <c r="I311" i="7" s="1"/>
  <c r="H312" i="7"/>
  <c r="I312" i="7" s="1"/>
  <c r="H313" i="7"/>
  <c r="I313" i="7" s="1"/>
  <c r="H314" i="7"/>
  <c r="I314" i="7" s="1"/>
  <c r="H315" i="7"/>
  <c r="I315" i="7" s="1"/>
  <c r="H316" i="7"/>
  <c r="I316" i="7" s="1"/>
  <c r="H317" i="7"/>
  <c r="I317" i="7" s="1"/>
  <c r="H318" i="7"/>
  <c r="I318" i="7" s="1"/>
  <c r="H319" i="7"/>
  <c r="I319" i="7" s="1"/>
  <c r="H320" i="7"/>
  <c r="I320" i="7" s="1"/>
  <c r="H321" i="7"/>
  <c r="I321" i="7" s="1"/>
  <c r="H322" i="7"/>
  <c r="I322" i="7" s="1"/>
  <c r="H323" i="7"/>
  <c r="I323" i="7" s="1"/>
  <c r="H324" i="7"/>
  <c r="I324" i="7" s="1"/>
  <c r="H325" i="7"/>
  <c r="I325" i="7" s="1"/>
  <c r="H326" i="7"/>
  <c r="I326" i="7" s="1"/>
  <c r="H327" i="7"/>
  <c r="I327" i="7" s="1"/>
  <c r="H328" i="7"/>
  <c r="I328" i="7" s="1"/>
  <c r="H329" i="7"/>
  <c r="I329" i="7" s="1"/>
  <c r="H330" i="7"/>
  <c r="I330" i="7" s="1"/>
  <c r="H331" i="7"/>
  <c r="I331" i="7" s="1"/>
  <c r="H332" i="7"/>
  <c r="I332" i="7" s="1"/>
  <c r="H333" i="7"/>
  <c r="I333" i="7" s="1"/>
  <c r="H334" i="7"/>
  <c r="I334" i="7" s="1"/>
  <c r="H335" i="7"/>
  <c r="I335" i="7" s="1"/>
  <c r="H336" i="7"/>
  <c r="I336" i="7" s="1"/>
  <c r="H337" i="7"/>
  <c r="I337" i="7" s="1"/>
  <c r="H338" i="7"/>
  <c r="I338" i="7" s="1"/>
  <c r="H339" i="7"/>
  <c r="I339" i="7" s="1"/>
  <c r="H340" i="7"/>
  <c r="I340" i="7" s="1"/>
  <c r="H341" i="7"/>
  <c r="I341" i="7" s="1"/>
  <c r="H342" i="7"/>
  <c r="I342" i="7" s="1"/>
  <c r="H343" i="7"/>
  <c r="I343" i="7" s="1"/>
  <c r="H344" i="7"/>
  <c r="I344" i="7" s="1"/>
  <c r="H345" i="7"/>
  <c r="I345" i="7" s="1"/>
  <c r="H346" i="7"/>
  <c r="I346" i="7" s="1"/>
  <c r="H347" i="7"/>
  <c r="I347" i="7" s="1"/>
  <c r="H348" i="7"/>
  <c r="I348" i="7" s="1"/>
  <c r="H349" i="7"/>
  <c r="I349" i="7" s="1"/>
  <c r="H350" i="7"/>
  <c r="I350" i="7" s="1"/>
  <c r="H351" i="7"/>
  <c r="I351" i="7" s="1"/>
  <c r="H352" i="7"/>
  <c r="I352" i="7" s="1"/>
  <c r="H353" i="7"/>
  <c r="I353" i="7" s="1"/>
  <c r="H354" i="7"/>
  <c r="I354" i="7" s="1"/>
  <c r="H355" i="7"/>
  <c r="I355" i="7" s="1"/>
  <c r="H356" i="7"/>
  <c r="I356" i="7" s="1"/>
  <c r="H357" i="7"/>
  <c r="I357" i="7" s="1"/>
  <c r="H358" i="7"/>
  <c r="I358" i="7" s="1"/>
  <c r="H359" i="7"/>
  <c r="I359" i="7" s="1"/>
  <c r="H360" i="7"/>
  <c r="I360" i="7" s="1"/>
  <c r="H361" i="7"/>
  <c r="I361" i="7" s="1"/>
  <c r="H362" i="7"/>
  <c r="I362" i="7" s="1"/>
  <c r="H363" i="7"/>
  <c r="I363" i="7" s="1"/>
  <c r="H364" i="7"/>
  <c r="I364" i="7" s="1"/>
  <c r="H365" i="7"/>
  <c r="I365" i="7" s="1"/>
  <c r="H366" i="7"/>
  <c r="I366" i="7" s="1"/>
  <c r="H367" i="7"/>
  <c r="I367" i="7" s="1"/>
  <c r="H368" i="7"/>
  <c r="I368" i="7" s="1"/>
  <c r="H369" i="7"/>
  <c r="I369" i="7" s="1"/>
  <c r="H370" i="7"/>
  <c r="I370" i="7" s="1"/>
  <c r="H371" i="7"/>
  <c r="I371" i="7" s="1"/>
  <c r="H372" i="7"/>
  <c r="I372" i="7" s="1"/>
  <c r="H373" i="7"/>
  <c r="I373" i="7" s="1"/>
  <c r="H374" i="7"/>
  <c r="I374" i="7" s="1"/>
  <c r="H375" i="7"/>
  <c r="I375" i="7" s="1"/>
  <c r="H376" i="7"/>
  <c r="I376" i="7" s="1"/>
  <c r="H377" i="7"/>
  <c r="I377" i="7" s="1"/>
  <c r="H378" i="7"/>
  <c r="I378" i="7" s="1"/>
  <c r="H379" i="7"/>
  <c r="I379" i="7" s="1"/>
  <c r="H380" i="7"/>
  <c r="I380" i="7" s="1"/>
  <c r="H381" i="7"/>
  <c r="I381" i="7" s="1"/>
  <c r="H382" i="7"/>
  <c r="I382" i="7" s="1"/>
  <c r="H383" i="7"/>
  <c r="I383" i="7" s="1"/>
  <c r="H384" i="7"/>
  <c r="I384" i="7" s="1"/>
  <c r="H385" i="7"/>
  <c r="I385" i="7" s="1"/>
  <c r="H386" i="7"/>
  <c r="I386" i="7" s="1"/>
  <c r="H387" i="7"/>
  <c r="I387" i="7" s="1"/>
  <c r="H388" i="7"/>
  <c r="I388" i="7" s="1"/>
  <c r="H389" i="7"/>
  <c r="I389" i="7" s="1"/>
  <c r="H390" i="7"/>
  <c r="I390" i="7" s="1"/>
  <c r="H391" i="7"/>
  <c r="I391" i="7" s="1"/>
  <c r="H392" i="7"/>
  <c r="I392" i="7" s="1"/>
  <c r="H393" i="7"/>
  <c r="I393" i="7" s="1"/>
  <c r="H394" i="7"/>
  <c r="I394" i="7" s="1"/>
  <c r="H395" i="7"/>
  <c r="I395" i="7" s="1"/>
  <c r="H396" i="7"/>
  <c r="I396" i="7" s="1"/>
  <c r="H397" i="7"/>
  <c r="I397" i="7" s="1"/>
  <c r="H398" i="7"/>
  <c r="I398" i="7" s="1"/>
  <c r="H399" i="7"/>
  <c r="I399" i="7" s="1"/>
  <c r="H400" i="7"/>
  <c r="I400" i="7" s="1"/>
  <c r="H401" i="7"/>
  <c r="I401" i="7" s="1"/>
  <c r="H402" i="7"/>
  <c r="I402" i="7" s="1"/>
  <c r="H403" i="7"/>
  <c r="I403" i="7" s="1"/>
  <c r="H404" i="7"/>
  <c r="I404" i="7" s="1"/>
  <c r="H405" i="7"/>
  <c r="I405" i="7" s="1"/>
  <c r="H406" i="7"/>
  <c r="I406" i="7" s="1"/>
  <c r="H407" i="7"/>
  <c r="I407" i="7" s="1"/>
  <c r="H408" i="7"/>
  <c r="I408" i="7" s="1"/>
  <c r="H409" i="7"/>
  <c r="I409" i="7" s="1"/>
  <c r="H410" i="7"/>
  <c r="I410" i="7" s="1"/>
  <c r="H411" i="7"/>
  <c r="I411" i="7" s="1"/>
  <c r="H412" i="7"/>
  <c r="I412" i="7" s="1"/>
  <c r="H413" i="7"/>
  <c r="I413" i="7" s="1"/>
  <c r="H414" i="7"/>
  <c r="I414" i="7" s="1"/>
  <c r="H415" i="7"/>
  <c r="I415" i="7" s="1"/>
  <c r="H416" i="7"/>
  <c r="I416" i="7" s="1"/>
  <c r="H417" i="7"/>
  <c r="I417" i="7" s="1"/>
  <c r="H418" i="7"/>
  <c r="I418" i="7" s="1"/>
  <c r="H419" i="7"/>
  <c r="I419" i="7" s="1"/>
  <c r="H420" i="7"/>
  <c r="I420" i="7" s="1"/>
  <c r="H421" i="7"/>
  <c r="I421" i="7" s="1"/>
  <c r="H422" i="7"/>
  <c r="I422" i="7" s="1"/>
  <c r="H423" i="7"/>
  <c r="I423" i="7" s="1"/>
  <c r="H424" i="7"/>
  <c r="I424" i="7" s="1"/>
  <c r="H425" i="7"/>
  <c r="I425" i="7" s="1"/>
  <c r="H426" i="7"/>
  <c r="I426" i="7" s="1"/>
  <c r="H427" i="7"/>
  <c r="I427" i="7" s="1"/>
  <c r="H428" i="7"/>
  <c r="I428" i="7" s="1"/>
  <c r="H429" i="7"/>
  <c r="I429" i="7" s="1"/>
  <c r="H430" i="7"/>
  <c r="I430" i="7" s="1"/>
  <c r="H431" i="7"/>
  <c r="I431" i="7" s="1"/>
  <c r="H432" i="7"/>
  <c r="I432" i="7" s="1"/>
  <c r="H433" i="7"/>
  <c r="I433" i="7" s="1"/>
  <c r="H434" i="7"/>
  <c r="I434" i="7" s="1"/>
  <c r="H435" i="7"/>
  <c r="I435" i="7" s="1"/>
  <c r="H436" i="7"/>
  <c r="I436" i="7" s="1"/>
  <c r="H437" i="7"/>
  <c r="I437" i="7" s="1"/>
  <c r="H438" i="7"/>
  <c r="I438" i="7" s="1"/>
  <c r="H439" i="7"/>
  <c r="I439" i="7" s="1"/>
  <c r="H440" i="7"/>
  <c r="I440" i="7" s="1"/>
  <c r="H441" i="7"/>
  <c r="I441" i="7" s="1"/>
  <c r="H442" i="7"/>
  <c r="I442" i="7" s="1"/>
  <c r="H443" i="7"/>
  <c r="I443" i="7" s="1"/>
  <c r="H444" i="7"/>
  <c r="I444" i="7" s="1"/>
  <c r="H445" i="7"/>
  <c r="I445" i="7" s="1"/>
  <c r="H446" i="7"/>
  <c r="I446" i="7" s="1"/>
  <c r="H447" i="7"/>
  <c r="I447" i="7" s="1"/>
  <c r="H448" i="7"/>
  <c r="I448" i="7" s="1"/>
  <c r="H449" i="7"/>
  <c r="I449" i="7" s="1"/>
  <c r="H450" i="7"/>
  <c r="I450" i="7" s="1"/>
  <c r="H451" i="7"/>
  <c r="I451" i="7" s="1"/>
  <c r="H452" i="7"/>
  <c r="I452" i="7" s="1"/>
  <c r="H453" i="7"/>
  <c r="I453" i="7" s="1"/>
  <c r="H454" i="7"/>
  <c r="I454" i="7" s="1"/>
  <c r="H455" i="7"/>
  <c r="I455" i="7" s="1"/>
  <c r="H456" i="7"/>
  <c r="I456" i="7" s="1"/>
  <c r="H457" i="7"/>
  <c r="I457" i="7" s="1"/>
  <c r="H458" i="7"/>
  <c r="I458" i="7" s="1"/>
  <c r="H459" i="7"/>
  <c r="I459" i="7" s="1"/>
  <c r="H460" i="7"/>
  <c r="I460" i="7" s="1"/>
  <c r="H461" i="7"/>
  <c r="I461" i="7" s="1"/>
  <c r="H462" i="7"/>
  <c r="I462" i="7" s="1"/>
  <c r="H463" i="7"/>
  <c r="I463" i="7" s="1"/>
  <c r="H464" i="7"/>
  <c r="I464" i="7" s="1"/>
  <c r="H465" i="7"/>
  <c r="I465" i="7" s="1"/>
  <c r="H466" i="7"/>
  <c r="I466" i="7" s="1"/>
  <c r="H467" i="7"/>
  <c r="I467" i="7" s="1"/>
  <c r="H468" i="7"/>
  <c r="I468" i="7" s="1"/>
  <c r="H469" i="7"/>
  <c r="I469" i="7" s="1"/>
  <c r="H470" i="7"/>
  <c r="I470" i="7" s="1"/>
  <c r="H471" i="7"/>
  <c r="I471" i="7" s="1"/>
  <c r="H472" i="7"/>
  <c r="I472" i="7" s="1"/>
  <c r="H473" i="7"/>
  <c r="I473" i="7" s="1"/>
  <c r="H474" i="7"/>
  <c r="I474" i="7" s="1"/>
  <c r="H475" i="7"/>
  <c r="I475" i="7" s="1"/>
  <c r="H476" i="7"/>
  <c r="I476" i="7" s="1"/>
  <c r="H477" i="7"/>
  <c r="I477" i="7" s="1"/>
  <c r="H478" i="7"/>
  <c r="I478" i="7" s="1"/>
  <c r="H479" i="7"/>
  <c r="I479" i="7" s="1"/>
  <c r="H480" i="7"/>
  <c r="I480" i="7" s="1"/>
  <c r="H481" i="7"/>
  <c r="I481" i="7" s="1"/>
  <c r="H482" i="7"/>
  <c r="I482" i="7" s="1"/>
  <c r="H483" i="7"/>
  <c r="I483" i="7" s="1"/>
  <c r="H484" i="7"/>
  <c r="I484" i="7" s="1"/>
  <c r="H485" i="7"/>
  <c r="I485" i="7" s="1"/>
  <c r="H486" i="7"/>
  <c r="I486" i="7" s="1"/>
  <c r="H487" i="7"/>
  <c r="I487" i="7" s="1"/>
  <c r="H488" i="7"/>
  <c r="I488" i="7" s="1"/>
  <c r="H489" i="7"/>
  <c r="I489" i="7" s="1"/>
  <c r="H490" i="7"/>
  <c r="I490" i="7" s="1"/>
  <c r="H491" i="7"/>
  <c r="I491" i="7" s="1"/>
  <c r="H492" i="7"/>
  <c r="I492" i="7" s="1"/>
  <c r="H493" i="7"/>
  <c r="I493" i="7" s="1"/>
  <c r="H494" i="7"/>
  <c r="I494" i="7" s="1"/>
  <c r="H495" i="7"/>
  <c r="I495" i="7" s="1"/>
  <c r="H496" i="7"/>
  <c r="I496" i="7" s="1"/>
  <c r="H497" i="7"/>
  <c r="I497" i="7" s="1"/>
  <c r="H498" i="7"/>
  <c r="I498" i="7" s="1"/>
  <c r="H499" i="7"/>
  <c r="I499" i="7" s="1"/>
  <c r="H500" i="7"/>
  <c r="I500" i="7" s="1"/>
  <c r="H501" i="7"/>
  <c r="I501" i="7" s="1"/>
  <c r="H502" i="7"/>
  <c r="I502" i="7" s="1"/>
  <c r="H503" i="7"/>
  <c r="I503" i="7" s="1"/>
  <c r="H504" i="7"/>
  <c r="I504" i="7" s="1"/>
  <c r="H505" i="7"/>
  <c r="I505" i="7" s="1"/>
  <c r="H506" i="7"/>
  <c r="I506" i="7" s="1"/>
  <c r="H507" i="7"/>
  <c r="I507" i="7" s="1"/>
  <c r="H508" i="7"/>
  <c r="I508" i="7" s="1"/>
  <c r="H509" i="7"/>
  <c r="I509" i="7" s="1"/>
  <c r="H510" i="7"/>
  <c r="I510" i="7" s="1"/>
  <c r="H511" i="7"/>
  <c r="I511" i="7" s="1"/>
  <c r="H512" i="7"/>
  <c r="I512" i="7" s="1"/>
  <c r="H513" i="7"/>
  <c r="I513" i="7" s="1"/>
  <c r="H514" i="7"/>
  <c r="I514" i="7" s="1"/>
  <c r="H515" i="7"/>
  <c r="I515" i="7" s="1"/>
  <c r="H516" i="7"/>
  <c r="I516" i="7" s="1"/>
  <c r="H517" i="7"/>
  <c r="I517" i="7" s="1"/>
  <c r="H518" i="7"/>
  <c r="I518" i="7" s="1"/>
  <c r="H519" i="7"/>
  <c r="I519" i="7" s="1"/>
  <c r="H520" i="7"/>
  <c r="I520" i="7" s="1"/>
  <c r="H521" i="7"/>
  <c r="I521" i="7" s="1"/>
  <c r="H522" i="7"/>
  <c r="I522" i="7" s="1"/>
  <c r="H523" i="7"/>
  <c r="I523" i="7" s="1"/>
  <c r="H524" i="7"/>
  <c r="I524" i="7" s="1"/>
  <c r="H525" i="7"/>
  <c r="I525" i="7" s="1"/>
  <c r="H526" i="7"/>
  <c r="I526" i="7" s="1"/>
  <c r="H527" i="7"/>
  <c r="I527" i="7" s="1"/>
  <c r="H528" i="7"/>
  <c r="I528" i="7" s="1"/>
  <c r="H529" i="7"/>
  <c r="I529" i="7" s="1"/>
  <c r="H530" i="7"/>
  <c r="I530" i="7" s="1"/>
  <c r="H531" i="7"/>
  <c r="I531" i="7" s="1"/>
  <c r="H532" i="7"/>
  <c r="I532" i="7" s="1"/>
  <c r="H533" i="7"/>
  <c r="I533" i="7" s="1"/>
  <c r="H534" i="7"/>
  <c r="I534" i="7" s="1"/>
  <c r="H535" i="7"/>
  <c r="I535" i="7" s="1"/>
  <c r="H536" i="7"/>
  <c r="I536" i="7" s="1"/>
  <c r="H537" i="7"/>
  <c r="I537" i="7" s="1"/>
  <c r="H538" i="7"/>
  <c r="I538" i="7" s="1"/>
  <c r="H539" i="7"/>
  <c r="I539" i="7" s="1"/>
  <c r="H540" i="7"/>
  <c r="I540" i="7" s="1"/>
  <c r="H541" i="7"/>
  <c r="I541" i="7" s="1"/>
  <c r="H542" i="7"/>
  <c r="I542" i="7" s="1"/>
  <c r="H543" i="7"/>
  <c r="I543" i="7" s="1"/>
  <c r="H544" i="7"/>
  <c r="I544" i="7" s="1"/>
  <c r="H545" i="7"/>
  <c r="I545" i="7" s="1"/>
  <c r="H546" i="7"/>
  <c r="I546" i="7" s="1"/>
  <c r="H547" i="7"/>
  <c r="I547" i="7" s="1"/>
  <c r="H548" i="7"/>
  <c r="I548" i="7" s="1"/>
  <c r="H549" i="7"/>
  <c r="I549" i="7" s="1"/>
  <c r="H550" i="7"/>
  <c r="I550" i="7" s="1"/>
  <c r="H551" i="7"/>
  <c r="I551" i="7" s="1"/>
  <c r="H552" i="7"/>
  <c r="I552" i="7" s="1"/>
  <c r="H553" i="7"/>
  <c r="I553" i="7" s="1"/>
  <c r="H554" i="7"/>
  <c r="I554" i="7" s="1"/>
  <c r="H555" i="7"/>
  <c r="I555" i="7" s="1"/>
  <c r="H556" i="7"/>
  <c r="I556" i="7" s="1"/>
  <c r="H557" i="7"/>
  <c r="I557" i="7" s="1"/>
  <c r="H558" i="7"/>
  <c r="I558" i="7" s="1"/>
  <c r="H559" i="7"/>
  <c r="I559" i="7" s="1"/>
  <c r="H560" i="7"/>
  <c r="I560" i="7" s="1"/>
  <c r="H561" i="7"/>
  <c r="I561" i="7" s="1"/>
  <c r="H562" i="7"/>
  <c r="I562" i="7" s="1"/>
  <c r="H563" i="7"/>
  <c r="I563" i="7" s="1"/>
  <c r="H564" i="7"/>
  <c r="I564" i="7" s="1"/>
  <c r="H565" i="7"/>
  <c r="I565" i="7" s="1"/>
  <c r="H566" i="7"/>
  <c r="I566" i="7" s="1"/>
  <c r="H567" i="7"/>
  <c r="I567" i="7" s="1"/>
  <c r="H568" i="7"/>
  <c r="I568" i="7" s="1"/>
  <c r="H569" i="7"/>
  <c r="I569" i="7" s="1"/>
  <c r="H570" i="7"/>
  <c r="I570" i="7" s="1"/>
  <c r="H571" i="7"/>
  <c r="I571" i="7" s="1"/>
  <c r="H572" i="7"/>
  <c r="I572" i="7" s="1"/>
  <c r="H573" i="7"/>
  <c r="I573" i="7" s="1"/>
  <c r="H574" i="7"/>
  <c r="I574" i="7" s="1"/>
  <c r="H575" i="7"/>
  <c r="I575" i="7" s="1"/>
  <c r="H576" i="7"/>
  <c r="I576" i="7" s="1"/>
  <c r="H577" i="7"/>
  <c r="I577" i="7" s="1"/>
  <c r="H578" i="7"/>
  <c r="I578" i="7" s="1"/>
  <c r="H579" i="7"/>
  <c r="I579" i="7" s="1"/>
  <c r="H580" i="7"/>
  <c r="I580" i="7" s="1"/>
  <c r="H581" i="7"/>
  <c r="I581" i="7" s="1"/>
  <c r="H582" i="7"/>
  <c r="I582" i="7" s="1"/>
  <c r="H583" i="7"/>
  <c r="I583" i="7" s="1"/>
  <c r="H584" i="7"/>
  <c r="I584" i="7" s="1"/>
  <c r="H585" i="7"/>
  <c r="I585" i="7" s="1"/>
  <c r="H586" i="7"/>
  <c r="I586" i="7" s="1"/>
  <c r="H587" i="7"/>
  <c r="I587" i="7" s="1"/>
  <c r="H588" i="7"/>
  <c r="I588" i="7" s="1"/>
  <c r="H589" i="7"/>
  <c r="I589" i="7" s="1"/>
  <c r="H590" i="7"/>
  <c r="I590" i="7" s="1"/>
  <c r="H591" i="7"/>
  <c r="I591" i="7" s="1"/>
  <c r="H592" i="7"/>
  <c r="I592" i="7" s="1"/>
  <c r="H593" i="7"/>
  <c r="I593" i="7" s="1"/>
  <c r="H594" i="7"/>
  <c r="I594" i="7" s="1"/>
  <c r="H595" i="7"/>
  <c r="I595" i="7" s="1"/>
  <c r="H596" i="7"/>
  <c r="I596" i="7" s="1"/>
  <c r="H597" i="7"/>
  <c r="I597" i="7" s="1"/>
  <c r="H598" i="7"/>
  <c r="I598" i="7" s="1"/>
  <c r="H599" i="7"/>
  <c r="I599" i="7" s="1"/>
  <c r="H600" i="7"/>
  <c r="I600" i="7" s="1"/>
  <c r="H601" i="7"/>
  <c r="I601" i="7" s="1"/>
  <c r="H602" i="7"/>
  <c r="I602" i="7" s="1"/>
  <c r="H603" i="7"/>
  <c r="I603" i="7" s="1"/>
  <c r="H604" i="7"/>
  <c r="I604" i="7" s="1"/>
  <c r="H605" i="7"/>
  <c r="I605" i="7" s="1"/>
  <c r="H606" i="7"/>
  <c r="I606" i="7" s="1"/>
  <c r="H607" i="7"/>
  <c r="I607" i="7" s="1"/>
  <c r="H608" i="7"/>
  <c r="I608" i="7" s="1"/>
  <c r="H609" i="7"/>
  <c r="I609" i="7" s="1"/>
  <c r="H610" i="7"/>
  <c r="I610" i="7" s="1"/>
  <c r="H611" i="7"/>
  <c r="I611" i="7" s="1"/>
  <c r="H612" i="7"/>
  <c r="I612" i="7" s="1"/>
  <c r="H613" i="7"/>
  <c r="I613" i="7" s="1"/>
  <c r="H614" i="7"/>
  <c r="I614" i="7" s="1"/>
  <c r="H615" i="7"/>
  <c r="I615" i="7" s="1"/>
  <c r="H616" i="7"/>
  <c r="I616" i="7" s="1"/>
  <c r="H617" i="7"/>
  <c r="I617" i="7" s="1"/>
  <c r="H618" i="7"/>
  <c r="I618" i="7" s="1"/>
  <c r="H619" i="7"/>
  <c r="I619" i="7" s="1"/>
  <c r="H620" i="7"/>
  <c r="I620" i="7" s="1"/>
  <c r="H621" i="7"/>
  <c r="I621" i="7" s="1"/>
  <c r="H622" i="7"/>
  <c r="I622" i="7" s="1"/>
  <c r="H623" i="7"/>
  <c r="I623" i="7" s="1"/>
  <c r="H624" i="7"/>
  <c r="I624" i="7" s="1"/>
  <c r="H625" i="7"/>
  <c r="I625" i="7" s="1"/>
  <c r="H626" i="7"/>
  <c r="I626" i="7" s="1"/>
  <c r="H627" i="7"/>
  <c r="I627" i="7" s="1"/>
  <c r="H628" i="7"/>
  <c r="I628" i="7" s="1"/>
  <c r="H629" i="7"/>
  <c r="I629" i="7" s="1"/>
  <c r="H630" i="7"/>
  <c r="I630" i="7" s="1"/>
  <c r="H631" i="7"/>
  <c r="I631" i="7" s="1"/>
  <c r="H632" i="7"/>
  <c r="I632" i="7" s="1"/>
  <c r="H633" i="7"/>
  <c r="I633" i="7" s="1"/>
  <c r="H634" i="7"/>
  <c r="I634" i="7" s="1"/>
  <c r="H635" i="7"/>
  <c r="I635" i="7" s="1"/>
  <c r="H636" i="7"/>
  <c r="I636" i="7" s="1"/>
  <c r="H637" i="7"/>
  <c r="I637" i="7" s="1"/>
  <c r="H638" i="7"/>
  <c r="I638" i="7" s="1"/>
  <c r="H639" i="7"/>
  <c r="I639" i="7" s="1"/>
  <c r="H640" i="7"/>
  <c r="I640" i="7" s="1"/>
  <c r="H641" i="7"/>
  <c r="I641" i="7" s="1"/>
  <c r="H642" i="7"/>
  <c r="I642" i="7" s="1"/>
  <c r="H643" i="7"/>
  <c r="I643" i="7" s="1"/>
  <c r="H644" i="7"/>
  <c r="I644" i="7" s="1"/>
  <c r="H645" i="7"/>
  <c r="I645" i="7" s="1"/>
  <c r="H646" i="7"/>
  <c r="I646" i="7" s="1"/>
  <c r="H647" i="7"/>
  <c r="I647" i="7" s="1"/>
  <c r="H648" i="7"/>
  <c r="I648" i="7" s="1"/>
  <c r="H649" i="7"/>
  <c r="I649" i="7" s="1"/>
  <c r="H650" i="7"/>
  <c r="I650" i="7" s="1"/>
  <c r="H651" i="7"/>
  <c r="I651" i="7" s="1"/>
  <c r="H652" i="7"/>
  <c r="I652" i="7" s="1"/>
  <c r="H653" i="7"/>
  <c r="I653" i="7" s="1"/>
  <c r="H654" i="7"/>
  <c r="I654" i="7" s="1"/>
  <c r="H655" i="7"/>
  <c r="I655" i="7" s="1"/>
  <c r="H656" i="7"/>
  <c r="I656" i="7" s="1"/>
  <c r="H657" i="7"/>
  <c r="I657" i="7" s="1"/>
  <c r="H658" i="7"/>
  <c r="I658" i="7" s="1"/>
  <c r="H659" i="7"/>
  <c r="I659" i="7" s="1"/>
  <c r="H660" i="7"/>
  <c r="I660" i="7" s="1"/>
  <c r="H661" i="7"/>
  <c r="I661" i="7" s="1"/>
  <c r="H662" i="7"/>
  <c r="I662" i="7" s="1"/>
  <c r="H663" i="7"/>
  <c r="I663" i="7" s="1"/>
  <c r="H664" i="7"/>
  <c r="I664" i="7" s="1"/>
  <c r="H665" i="7"/>
  <c r="I665" i="7" s="1"/>
  <c r="H666" i="7"/>
  <c r="I666" i="7" s="1"/>
  <c r="H667" i="7"/>
  <c r="I667" i="7" s="1"/>
  <c r="H668" i="7"/>
  <c r="I668" i="7" s="1"/>
  <c r="H669" i="7"/>
  <c r="I669" i="7" s="1"/>
  <c r="H670" i="7"/>
  <c r="I670" i="7" s="1"/>
  <c r="H671" i="7"/>
  <c r="I671" i="7" s="1"/>
  <c r="H672" i="7"/>
  <c r="I672" i="7" s="1"/>
  <c r="H673" i="7"/>
  <c r="I673" i="7" s="1"/>
  <c r="H674" i="7"/>
  <c r="I674" i="7" s="1"/>
  <c r="H675" i="7"/>
  <c r="I675" i="7" s="1"/>
  <c r="H676" i="7"/>
  <c r="I676" i="7" s="1"/>
  <c r="H677" i="7"/>
  <c r="I677" i="7" s="1"/>
  <c r="H678" i="7"/>
  <c r="I678" i="7" s="1"/>
  <c r="H679" i="7"/>
  <c r="I679" i="7" s="1"/>
  <c r="H680" i="7"/>
  <c r="I680" i="7" s="1"/>
  <c r="H681" i="7"/>
  <c r="I681" i="7" s="1"/>
  <c r="H682" i="7"/>
  <c r="I682" i="7" s="1"/>
  <c r="H683" i="7"/>
  <c r="I683" i="7" s="1"/>
  <c r="H684" i="7"/>
  <c r="I684" i="7" s="1"/>
  <c r="H685" i="7"/>
  <c r="I685" i="7" s="1"/>
  <c r="H686" i="7"/>
  <c r="I686" i="7" s="1"/>
  <c r="H687" i="7"/>
  <c r="I687" i="7" s="1"/>
  <c r="H688" i="7"/>
  <c r="I688" i="7" s="1"/>
  <c r="H689" i="7"/>
  <c r="I689" i="7" s="1"/>
  <c r="H690" i="7"/>
  <c r="I690" i="7" s="1"/>
  <c r="H691" i="7"/>
  <c r="I691" i="7" s="1"/>
  <c r="H692" i="7"/>
  <c r="I692" i="7" s="1"/>
  <c r="H693" i="7"/>
  <c r="I693" i="7" s="1"/>
  <c r="H694" i="7"/>
  <c r="I694" i="7" s="1"/>
  <c r="H695" i="7"/>
  <c r="I695" i="7" s="1"/>
  <c r="H696" i="7"/>
  <c r="I696" i="7" s="1"/>
  <c r="H697" i="7"/>
  <c r="I697" i="7" s="1"/>
  <c r="H698" i="7"/>
  <c r="I698" i="7" s="1"/>
  <c r="H699" i="7"/>
  <c r="I699" i="7" s="1"/>
  <c r="H700" i="7"/>
  <c r="I700" i="7" s="1"/>
  <c r="H701" i="7"/>
  <c r="I701" i="7" s="1"/>
  <c r="H702" i="7"/>
  <c r="I702" i="7" s="1"/>
  <c r="H703" i="7"/>
  <c r="I703" i="7" s="1"/>
  <c r="H704" i="7"/>
  <c r="I704" i="7" s="1"/>
  <c r="H705" i="7"/>
  <c r="I705" i="7" s="1"/>
  <c r="H706" i="7"/>
  <c r="I706" i="7" s="1"/>
  <c r="H707" i="7"/>
  <c r="I707" i="7" s="1"/>
  <c r="H708" i="7"/>
  <c r="I708" i="7" s="1"/>
  <c r="H709" i="7"/>
  <c r="I709" i="7" s="1"/>
  <c r="H710" i="7"/>
  <c r="I710" i="7" s="1"/>
  <c r="H711" i="7"/>
  <c r="I711" i="7" s="1"/>
  <c r="H712" i="7"/>
  <c r="I712" i="7" s="1"/>
  <c r="H713" i="7"/>
  <c r="I713" i="7" s="1"/>
  <c r="H714" i="7"/>
  <c r="I714" i="7" s="1"/>
  <c r="H715" i="7"/>
  <c r="I715" i="7" s="1"/>
  <c r="H716" i="7"/>
  <c r="I716" i="7" s="1"/>
  <c r="H717" i="7"/>
  <c r="I717" i="7" s="1"/>
  <c r="H718" i="7"/>
  <c r="I718" i="7" s="1"/>
  <c r="H719" i="7"/>
  <c r="I719" i="7" s="1"/>
  <c r="H720" i="7"/>
  <c r="I720" i="7" s="1"/>
  <c r="H721" i="7"/>
  <c r="I721" i="7" s="1"/>
  <c r="H722" i="7"/>
  <c r="I722" i="7" s="1"/>
  <c r="H723" i="7"/>
  <c r="I723" i="7" s="1"/>
  <c r="H724" i="7"/>
  <c r="I724" i="7" s="1"/>
  <c r="H725" i="7"/>
  <c r="I725" i="7" s="1"/>
  <c r="H726" i="7"/>
  <c r="I726" i="7" s="1"/>
  <c r="H727" i="7"/>
  <c r="I727" i="7" s="1"/>
  <c r="H728" i="7"/>
  <c r="I728" i="7" s="1"/>
  <c r="H729" i="7"/>
  <c r="I729" i="7" s="1"/>
  <c r="H730" i="7"/>
  <c r="I730" i="7" s="1"/>
  <c r="H731" i="7"/>
  <c r="I731" i="7" s="1"/>
  <c r="H732" i="7"/>
  <c r="I732" i="7" s="1"/>
  <c r="H733" i="7"/>
  <c r="I733" i="7" s="1"/>
  <c r="H734" i="7"/>
  <c r="I734" i="7" s="1"/>
  <c r="H735" i="7"/>
  <c r="I735" i="7" s="1"/>
  <c r="H736" i="7"/>
  <c r="I736" i="7" s="1"/>
  <c r="H737" i="7"/>
  <c r="I737" i="7" s="1"/>
  <c r="H738" i="7"/>
  <c r="I738" i="7" s="1"/>
  <c r="H739" i="7"/>
  <c r="I739" i="7" s="1"/>
  <c r="H740" i="7"/>
  <c r="I740" i="7" s="1"/>
  <c r="H741" i="7"/>
  <c r="I741" i="7" s="1"/>
  <c r="H742" i="7"/>
  <c r="I742" i="7" s="1"/>
  <c r="H743" i="7"/>
  <c r="I743" i="7" s="1"/>
  <c r="H744" i="7"/>
  <c r="I744" i="7" s="1"/>
  <c r="H745" i="7"/>
  <c r="I745" i="7" s="1"/>
  <c r="H746" i="7"/>
  <c r="I746" i="7" s="1"/>
  <c r="H747" i="7"/>
  <c r="I747" i="7" s="1"/>
  <c r="H748" i="7"/>
  <c r="I748" i="7" s="1"/>
  <c r="H749" i="7"/>
  <c r="I749" i="7" s="1"/>
  <c r="H750" i="7"/>
  <c r="I750" i="7" s="1"/>
  <c r="H751" i="7"/>
  <c r="I751" i="7" s="1"/>
  <c r="H752" i="7"/>
  <c r="I752" i="7" s="1"/>
  <c r="H753" i="7"/>
  <c r="I753" i="7" s="1"/>
  <c r="H754" i="7"/>
  <c r="I754" i="7" s="1"/>
  <c r="H755" i="7"/>
  <c r="I755" i="7" s="1"/>
  <c r="H756" i="7"/>
  <c r="I756" i="7" s="1"/>
  <c r="H757" i="7"/>
  <c r="I757" i="7" s="1"/>
  <c r="H758" i="7"/>
  <c r="I758" i="7" s="1"/>
  <c r="H759" i="7"/>
  <c r="I759" i="7" s="1"/>
  <c r="H760" i="7"/>
  <c r="I760" i="7" s="1"/>
  <c r="H761" i="7"/>
  <c r="I761" i="7" s="1"/>
  <c r="H762" i="7"/>
  <c r="I762" i="7" s="1"/>
  <c r="H763" i="7"/>
  <c r="I763" i="7" s="1"/>
  <c r="H764" i="7"/>
  <c r="I764" i="7" s="1"/>
  <c r="H765" i="7"/>
  <c r="I765" i="7" s="1"/>
  <c r="H766" i="7"/>
  <c r="I766" i="7" s="1"/>
  <c r="H767" i="7"/>
  <c r="I767" i="7" s="1"/>
  <c r="H768" i="7"/>
  <c r="I768" i="7" s="1"/>
  <c r="H769" i="7"/>
  <c r="I769" i="7" s="1"/>
  <c r="H770" i="7"/>
  <c r="I770" i="7" s="1"/>
  <c r="H771" i="7"/>
  <c r="I771" i="7" s="1"/>
  <c r="H772" i="7"/>
  <c r="I772" i="7" s="1"/>
  <c r="H773" i="7"/>
  <c r="I773" i="7" s="1"/>
  <c r="H774" i="7"/>
  <c r="I774" i="7" s="1"/>
  <c r="H775" i="7"/>
  <c r="I775" i="7" s="1"/>
  <c r="H776" i="7"/>
  <c r="I776" i="7" s="1"/>
  <c r="H777" i="7"/>
  <c r="I777" i="7" s="1"/>
  <c r="H778" i="7"/>
  <c r="I778" i="7" s="1"/>
  <c r="H779" i="7"/>
  <c r="I779" i="7" s="1"/>
  <c r="H780" i="7"/>
  <c r="I780" i="7" s="1"/>
  <c r="H781" i="7"/>
  <c r="I781" i="7" s="1"/>
  <c r="H782" i="7"/>
  <c r="I782" i="7" s="1"/>
  <c r="H783" i="7"/>
  <c r="I783" i="7" s="1"/>
  <c r="H784" i="7"/>
  <c r="I784" i="7" s="1"/>
  <c r="H785" i="7"/>
  <c r="I785" i="7" s="1"/>
  <c r="H786" i="7"/>
  <c r="I786" i="7" s="1"/>
  <c r="H787" i="7"/>
  <c r="I787" i="7" s="1"/>
  <c r="H788" i="7"/>
  <c r="I788" i="7" s="1"/>
  <c r="H789" i="7"/>
  <c r="I789" i="7" s="1"/>
  <c r="H790" i="7"/>
  <c r="I790" i="7" s="1"/>
  <c r="H791" i="7"/>
  <c r="I791" i="7" s="1"/>
  <c r="H792" i="7"/>
  <c r="I792" i="7" s="1"/>
  <c r="H793" i="7"/>
  <c r="I793" i="7" s="1"/>
  <c r="H794" i="7"/>
  <c r="I794" i="7" s="1"/>
  <c r="H795" i="7"/>
  <c r="I795" i="7" s="1"/>
  <c r="H796" i="7"/>
  <c r="I796" i="7" s="1"/>
  <c r="H797" i="7"/>
  <c r="I797" i="7" s="1"/>
  <c r="H798" i="7"/>
  <c r="I798" i="7" s="1"/>
  <c r="H799" i="7"/>
  <c r="I799" i="7" s="1"/>
  <c r="H800" i="7"/>
  <c r="I800" i="7" s="1"/>
  <c r="H801" i="7"/>
  <c r="I801" i="7" s="1"/>
  <c r="H802" i="7"/>
  <c r="I802" i="7" s="1"/>
  <c r="H803" i="7"/>
  <c r="I803" i="7" s="1"/>
  <c r="H804" i="7"/>
  <c r="I804" i="7" s="1"/>
  <c r="H805" i="7"/>
  <c r="I805" i="7" s="1"/>
  <c r="H806" i="7"/>
  <c r="I806" i="7" s="1"/>
  <c r="H807" i="7"/>
  <c r="I807" i="7" s="1"/>
  <c r="H808" i="7"/>
  <c r="I808" i="7" s="1"/>
  <c r="H809" i="7"/>
  <c r="I809" i="7" s="1"/>
  <c r="H810" i="7"/>
  <c r="I810" i="7" s="1"/>
  <c r="H811" i="7"/>
  <c r="I811" i="7" s="1"/>
  <c r="H812" i="7"/>
  <c r="I812" i="7" s="1"/>
  <c r="H813" i="7"/>
  <c r="I813" i="7" s="1"/>
  <c r="H814" i="7"/>
  <c r="I814" i="7" s="1"/>
  <c r="H815" i="7"/>
  <c r="I815" i="7" s="1"/>
  <c r="H816" i="7"/>
  <c r="I816" i="7" s="1"/>
  <c r="H817" i="7"/>
  <c r="I817" i="7" s="1"/>
  <c r="H818" i="7"/>
  <c r="I818" i="7" s="1"/>
  <c r="H819" i="7"/>
  <c r="I819" i="7" s="1"/>
  <c r="H820" i="7"/>
  <c r="I820" i="7" s="1"/>
  <c r="H821" i="7"/>
  <c r="I821" i="7" s="1"/>
  <c r="H822" i="7"/>
  <c r="I822" i="7" s="1"/>
  <c r="H823" i="7"/>
  <c r="I823" i="7" s="1"/>
  <c r="H824" i="7"/>
  <c r="I824" i="7" s="1"/>
  <c r="H825" i="7"/>
  <c r="I825" i="7" s="1"/>
  <c r="H826" i="7"/>
  <c r="I826" i="7" s="1"/>
  <c r="H827" i="7"/>
  <c r="I827" i="7" s="1"/>
  <c r="H828" i="7"/>
  <c r="I828" i="7" s="1"/>
  <c r="H829" i="7"/>
  <c r="I829" i="7" s="1"/>
  <c r="H830" i="7"/>
  <c r="I830" i="7" s="1"/>
  <c r="H831" i="7"/>
  <c r="I831" i="7" s="1"/>
  <c r="H832" i="7"/>
  <c r="I832" i="7" s="1"/>
  <c r="H833" i="7"/>
  <c r="I833" i="7" s="1"/>
  <c r="H834" i="7"/>
  <c r="I834" i="7" s="1"/>
  <c r="H835" i="7"/>
  <c r="I835" i="7" s="1"/>
  <c r="H836" i="7"/>
  <c r="I836" i="7" s="1"/>
  <c r="H837" i="7"/>
  <c r="I837" i="7" s="1"/>
  <c r="H838" i="7"/>
  <c r="I838" i="7" s="1"/>
  <c r="H839" i="7"/>
  <c r="I839" i="7" s="1"/>
  <c r="H840" i="7"/>
  <c r="I840" i="7" s="1"/>
  <c r="H841" i="7"/>
  <c r="I841" i="7" s="1"/>
  <c r="H842" i="7"/>
  <c r="I842" i="7" s="1"/>
  <c r="H843" i="7"/>
  <c r="I843" i="7" s="1"/>
  <c r="H844" i="7"/>
  <c r="I844" i="7" s="1"/>
  <c r="H845" i="7"/>
  <c r="I845" i="7" s="1"/>
  <c r="H846" i="7"/>
  <c r="I846" i="7" s="1"/>
  <c r="H847" i="7"/>
  <c r="I847" i="7" s="1"/>
  <c r="H848" i="7"/>
  <c r="I848" i="7" s="1"/>
  <c r="H849" i="7"/>
  <c r="I849" i="7" s="1"/>
  <c r="H850" i="7"/>
  <c r="I850" i="7" s="1"/>
  <c r="H851" i="7"/>
  <c r="I851" i="7" s="1"/>
  <c r="H852" i="7"/>
  <c r="I852" i="7" s="1"/>
  <c r="H853" i="7"/>
  <c r="I853" i="7" s="1"/>
  <c r="H854" i="7"/>
  <c r="I854" i="7" s="1"/>
  <c r="H855" i="7"/>
  <c r="I855" i="7" s="1"/>
  <c r="H856" i="7"/>
  <c r="I856" i="7" s="1"/>
  <c r="H857" i="7"/>
  <c r="I857" i="7" s="1"/>
  <c r="H858" i="7"/>
  <c r="I858" i="7" s="1"/>
  <c r="H859" i="7"/>
  <c r="I859" i="7" s="1"/>
  <c r="H860" i="7"/>
  <c r="I860" i="7" s="1"/>
  <c r="H861" i="7"/>
  <c r="I861" i="7" s="1"/>
  <c r="H862" i="7"/>
  <c r="I862" i="7" s="1"/>
  <c r="H863" i="7"/>
  <c r="I863" i="7" s="1"/>
  <c r="H864" i="7"/>
  <c r="I864" i="7" s="1"/>
  <c r="H865" i="7"/>
  <c r="I865" i="7" s="1"/>
  <c r="H866" i="7"/>
  <c r="I866" i="7" s="1"/>
  <c r="H867" i="7"/>
  <c r="I867" i="7" s="1"/>
  <c r="H868" i="7"/>
  <c r="I868" i="7" s="1"/>
  <c r="H869" i="7"/>
  <c r="I869" i="7" s="1"/>
  <c r="H870" i="7"/>
  <c r="I870" i="7" s="1"/>
  <c r="H871" i="7"/>
  <c r="I871" i="7" s="1"/>
  <c r="H872" i="7"/>
  <c r="I872" i="7" s="1"/>
  <c r="H873" i="7"/>
  <c r="I873" i="7" s="1"/>
  <c r="H874" i="7"/>
  <c r="I874" i="7" s="1"/>
  <c r="H875" i="7"/>
  <c r="I875" i="7" s="1"/>
  <c r="H876" i="7"/>
  <c r="I876" i="7" s="1"/>
  <c r="H877" i="7"/>
  <c r="I877" i="7" s="1"/>
  <c r="H878" i="7"/>
  <c r="I878" i="7" s="1"/>
  <c r="H879" i="7"/>
  <c r="I879" i="7" s="1"/>
  <c r="H880" i="7"/>
  <c r="I880" i="7" s="1"/>
  <c r="H881" i="7"/>
  <c r="I881" i="7" s="1"/>
  <c r="H882" i="7"/>
  <c r="I882" i="7" s="1"/>
  <c r="H883" i="7"/>
  <c r="I883" i="7" s="1"/>
  <c r="H884" i="7"/>
  <c r="I884" i="7" s="1"/>
  <c r="H885" i="7"/>
  <c r="I885" i="7" s="1"/>
  <c r="H886" i="7"/>
  <c r="I886" i="7" s="1"/>
  <c r="H887" i="7"/>
  <c r="I887" i="7" s="1"/>
  <c r="H888" i="7"/>
  <c r="I888" i="7" s="1"/>
  <c r="H889" i="7"/>
  <c r="I889" i="7" s="1"/>
  <c r="H890" i="7"/>
  <c r="I890" i="7" s="1"/>
  <c r="H891" i="7"/>
  <c r="I891" i="7" s="1"/>
  <c r="H892" i="7"/>
  <c r="I892" i="7" s="1"/>
  <c r="H893" i="7"/>
  <c r="I893" i="7" s="1"/>
  <c r="H894" i="7"/>
  <c r="I894" i="7" s="1"/>
  <c r="H895" i="7"/>
  <c r="I895" i="7" s="1"/>
  <c r="H896" i="7"/>
  <c r="I896" i="7" s="1"/>
  <c r="H897" i="7"/>
  <c r="I897" i="7" s="1"/>
  <c r="H898" i="7"/>
  <c r="I898" i="7" s="1"/>
  <c r="H899" i="7"/>
  <c r="I899" i="7" s="1"/>
  <c r="H900" i="7"/>
  <c r="I900" i="7" s="1"/>
  <c r="H901" i="7"/>
  <c r="I901" i="7" s="1"/>
  <c r="H902" i="7"/>
  <c r="I902" i="7" s="1"/>
  <c r="H903" i="7"/>
  <c r="I903" i="7" s="1"/>
  <c r="H904" i="7"/>
  <c r="I904" i="7" s="1"/>
  <c r="H905" i="7"/>
  <c r="I905" i="7" s="1"/>
  <c r="H906" i="7"/>
  <c r="I906" i="7" s="1"/>
  <c r="H907" i="7"/>
  <c r="I907" i="7" s="1"/>
  <c r="H908" i="7"/>
  <c r="I908" i="7" s="1"/>
  <c r="H909" i="7"/>
  <c r="I909" i="7" s="1"/>
  <c r="H910" i="7"/>
  <c r="I910" i="7" s="1"/>
  <c r="H911" i="7"/>
  <c r="I911" i="7" s="1"/>
  <c r="H912" i="7"/>
  <c r="I912" i="7" s="1"/>
  <c r="H913" i="7"/>
  <c r="I913" i="7" s="1"/>
  <c r="H914" i="7"/>
  <c r="I914" i="7" s="1"/>
  <c r="H915" i="7"/>
  <c r="I915" i="7" s="1"/>
  <c r="H916" i="7"/>
  <c r="I916" i="7" s="1"/>
  <c r="H917" i="7"/>
  <c r="I917" i="7" s="1"/>
  <c r="H918" i="7"/>
  <c r="I918" i="7" s="1"/>
  <c r="H919" i="7"/>
  <c r="I919" i="7" s="1"/>
  <c r="H920" i="7"/>
  <c r="I920" i="7" s="1"/>
  <c r="H921" i="7"/>
  <c r="I921" i="7" s="1"/>
  <c r="H922" i="7"/>
  <c r="I922" i="7" s="1"/>
  <c r="H923" i="7"/>
  <c r="I923" i="7" s="1"/>
  <c r="H924" i="7"/>
  <c r="I924" i="7" s="1"/>
  <c r="H925" i="7"/>
  <c r="I925" i="7" s="1"/>
  <c r="H926" i="7"/>
  <c r="I926" i="7" s="1"/>
  <c r="H927" i="7"/>
  <c r="I927" i="7" s="1"/>
  <c r="H928" i="7"/>
  <c r="I928" i="7" s="1"/>
  <c r="H929" i="7"/>
  <c r="I929" i="7" s="1"/>
  <c r="H930" i="7"/>
  <c r="I930" i="7" s="1"/>
  <c r="H931" i="7"/>
  <c r="I931" i="7" s="1"/>
  <c r="H932" i="7"/>
  <c r="I932" i="7" s="1"/>
  <c r="H933" i="7"/>
  <c r="I933" i="7" s="1"/>
  <c r="H934" i="7"/>
  <c r="I934" i="7" s="1"/>
  <c r="H935" i="7"/>
  <c r="I935" i="7" s="1"/>
  <c r="H936" i="7"/>
  <c r="I936" i="7" s="1"/>
  <c r="H937" i="7"/>
  <c r="I937" i="7" s="1"/>
  <c r="H938" i="7"/>
  <c r="I938" i="7" s="1"/>
  <c r="H939" i="7"/>
  <c r="I939" i="7" s="1"/>
  <c r="H940" i="7"/>
  <c r="I940" i="7" s="1"/>
  <c r="H941" i="7"/>
  <c r="I941" i="7" s="1"/>
  <c r="H942" i="7"/>
  <c r="I942" i="7" s="1"/>
  <c r="H943" i="7"/>
  <c r="I943" i="7" s="1"/>
  <c r="H944" i="7"/>
  <c r="I944" i="7" s="1"/>
  <c r="H945" i="7"/>
  <c r="I945" i="7" s="1"/>
  <c r="H946" i="7"/>
  <c r="I946" i="7" s="1"/>
  <c r="H947" i="7"/>
  <c r="I947" i="7" s="1"/>
  <c r="H948" i="7"/>
  <c r="I948" i="7" s="1"/>
  <c r="H949" i="7"/>
  <c r="I949" i="7" s="1"/>
  <c r="H950" i="7"/>
  <c r="I950" i="7" s="1"/>
  <c r="H951" i="7"/>
  <c r="I951" i="7" s="1"/>
  <c r="H952" i="7"/>
  <c r="I952" i="7" s="1"/>
  <c r="H953" i="7"/>
  <c r="I953" i="7" s="1"/>
  <c r="H954" i="7"/>
  <c r="I954" i="7" s="1"/>
  <c r="H955" i="7"/>
  <c r="I955" i="7" s="1"/>
  <c r="H956" i="7"/>
  <c r="I956" i="7" s="1"/>
  <c r="H957" i="7"/>
  <c r="I957" i="7" s="1"/>
  <c r="H958" i="7"/>
  <c r="I958" i="7" s="1"/>
  <c r="H959" i="7"/>
  <c r="I959" i="7" s="1"/>
  <c r="H960" i="7"/>
  <c r="I960" i="7" s="1"/>
  <c r="H961" i="7"/>
  <c r="I961" i="7" s="1"/>
  <c r="H962" i="7"/>
  <c r="I962" i="7" s="1"/>
  <c r="H963" i="7"/>
  <c r="I963" i="7" s="1"/>
  <c r="H964" i="7"/>
  <c r="I964" i="7" s="1"/>
  <c r="H965" i="7"/>
  <c r="I965" i="7" s="1"/>
  <c r="H966" i="7"/>
  <c r="I966" i="7" s="1"/>
  <c r="H967" i="7"/>
  <c r="I967" i="7" s="1"/>
  <c r="H968" i="7"/>
  <c r="I968" i="7" s="1"/>
  <c r="H969" i="7"/>
  <c r="I969" i="7" s="1"/>
  <c r="H970" i="7"/>
  <c r="I970" i="7" s="1"/>
  <c r="H971" i="7"/>
  <c r="I971" i="7" s="1"/>
  <c r="H972" i="7"/>
  <c r="I972" i="7" s="1"/>
  <c r="H973" i="7"/>
  <c r="I973" i="7" s="1"/>
  <c r="H974" i="7"/>
  <c r="I974" i="7" s="1"/>
  <c r="H975" i="7"/>
  <c r="I975" i="7" s="1"/>
  <c r="H976" i="7"/>
  <c r="I976" i="7" s="1"/>
  <c r="H977" i="7"/>
  <c r="I977" i="7" s="1"/>
  <c r="H978" i="7"/>
  <c r="I978" i="7" s="1"/>
  <c r="H979" i="7"/>
  <c r="I979" i="7" s="1"/>
  <c r="H980" i="7"/>
  <c r="I980" i="7" s="1"/>
  <c r="H981" i="7"/>
  <c r="I981" i="7" s="1"/>
  <c r="H982" i="7"/>
  <c r="I982" i="7" s="1"/>
  <c r="H983" i="7"/>
  <c r="I983" i="7" s="1"/>
  <c r="H984" i="7"/>
  <c r="I984" i="7" s="1"/>
  <c r="H985" i="7"/>
  <c r="I985" i="7" s="1"/>
  <c r="H986" i="7"/>
  <c r="I986" i="7" s="1"/>
  <c r="H987" i="7"/>
  <c r="I987" i="7" s="1"/>
  <c r="H988" i="7"/>
  <c r="I988" i="7" s="1"/>
  <c r="H989" i="7"/>
  <c r="I989" i="7" s="1"/>
  <c r="H990" i="7"/>
  <c r="I990" i="7" s="1"/>
  <c r="H991" i="7"/>
  <c r="I991" i="7" s="1"/>
  <c r="H992" i="7"/>
  <c r="I992" i="7" s="1"/>
  <c r="H993" i="7"/>
  <c r="I993" i="7" s="1"/>
  <c r="H994" i="7"/>
  <c r="I994" i="7" s="1"/>
  <c r="H995" i="7"/>
  <c r="I995" i="7" s="1"/>
  <c r="H996" i="7"/>
  <c r="I996" i="7" s="1"/>
  <c r="H997" i="7"/>
  <c r="I997" i="7" s="1"/>
  <c r="H998" i="7"/>
  <c r="I998" i="7" s="1"/>
  <c r="H999" i="7"/>
  <c r="I999" i="7" s="1"/>
  <c r="H1000" i="7"/>
  <c r="I1000" i="7" s="1"/>
  <c r="H1001" i="7"/>
  <c r="I1001" i="7" s="1"/>
  <c r="H1002" i="7"/>
  <c r="I1002" i="7" s="1"/>
  <c r="H1003" i="7"/>
  <c r="I1003" i="7" s="1"/>
  <c r="H1004" i="7"/>
  <c r="I1004" i="7" s="1"/>
  <c r="H1005" i="7"/>
  <c r="I1005" i="7" s="1"/>
  <c r="H1006" i="7"/>
  <c r="I1006" i="7" s="1"/>
  <c r="H1007" i="7"/>
  <c r="I1007" i="7" s="1"/>
  <c r="H1008" i="7"/>
  <c r="I1008" i="7" s="1"/>
  <c r="H1009" i="7"/>
  <c r="I1009" i="7" s="1"/>
  <c r="H1010" i="7"/>
  <c r="I1010" i="7" s="1"/>
  <c r="H1011" i="7"/>
  <c r="I1011" i="7" s="1"/>
  <c r="H1012" i="7"/>
  <c r="I1012" i="7" s="1"/>
  <c r="H1013" i="7"/>
  <c r="I1013" i="7" s="1"/>
  <c r="H1014" i="7"/>
  <c r="I1014" i="7" s="1"/>
  <c r="H1015" i="7"/>
  <c r="I1015" i="7" s="1"/>
  <c r="H1016" i="7"/>
  <c r="I1016" i="7" s="1"/>
  <c r="H1017" i="7"/>
  <c r="I1017" i="7" s="1"/>
  <c r="H1018" i="7"/>
  <c r="I1018" i="7" s="1"/>
  <c r="H1019" i="7"/>
  <c r="I1019" i="7" s="1"/>
  <c r="H1020" i="7"/>
  <c r="I1020" i="7" s="1"/>
  <c r="H1021" i="7"/>
  <c r="I1021" i="7" s="1"/>
  <c r="H1022" i="7"/>
  <c r="I1022" i="7" s="1"/>
  <c r="H1023" i="7"/>
  <c r="I1023" i="7" s="1"/>
  <c r="H1024" i="7"/>
  <c r="I1024" i="7" s="1"/>
  <c r="H1025" i="7"/>
  <c r="I1025" i="7" s="1"/>
  <c r="H1026" i="7"/>
  <c r="I1026" i="7" s="1"/>
  <c r="H1027" i="7"/>
  <c r="I1027" i="7" s="1"/>
  <c r="H1028" i="7"/>
  <c r="I1028" i="7" s="1"/>
  <c r="H1029" i="7"/>
  <c r="I1029" i="7" s="1"/>
  <c r="H1030" i="7"/>
  <c r="I1030" i="7" s="1"/>
  <c r="H1031" i="7"/>
  <c r="I1031" i="7" s="1"/>
  <c r="H1032" i="7"/>
  <c r="I1032" i="7" s="1"/>
  <c r="H1033" i="7"/>
  <c r="I1033" i="7" s="1"/>
  <c r="H1034" i="7"/>
  <c r="I1034" i="7" s="1"/>
  <c r="H1035" i="7"/>
  <c r="I1035" i="7" s="1"/>
  <c r="H1036" i="7"/>
  <c r="I1036" i="7" s="1"/>
  <c r="H1037" i="7"/>
  <c r="I1037" i="7" s="1"/>
  <c r="H1038" i="7"/>
  <c r="I1038" i="7" s="1"/>
  <c r="H1039" i="7"/>
  <c r="I1039" i="7" s="1"/>
  <c r="H1040" i="7"/>
  <c r="I1040" i="7" s="1"/>
  <c r="H1041" i="7"/>
  <c r="I1041" i="7" s="1"/>
  <c r="H1042" i="7"/>
  <c r="I1042" i="7" s="1"/>
  <c r="H1043" i="7"/>
  <c r="I1043" i="7" s="1"/>
  <c r="H1044" i="7"/>
  <c r="I1044" i="7" s="1"/>
  <c r="H1045" i="7"/>
  <c r="I1045" i="7" s="1"/>
  <c r="H1046" i="7"/>
  <c r="I1046" i="7" s="1"/>
  <c r="H1047" i="7"/>
  <c r="I1047" i="7" s="1"/>
  <c r="H1048" i="7"/>
  <c r="I1048" i="7" s="1"/>
  <c r="H1049" i="7"/>
  <c r="I1049" i="7" s="1"/>
  <c r="H1050" i="7"/>
  <c r="I1050" i="7" s="1"/>
  <c r="H1051" i="7"/>
  <c r="I1051" i="7" s="1"/>
  <c r="H1052" i="7"/>
  <c r="I1052" i="7" s="1"/>
  <c r="H1053" i="7"/>
  <c r="I1053" i="7" s="1"/>
  <c r="H1054" i="7"/>
  <c r="I1054" i="7" s="1"/>
  <c r="H1055" i="7"/>
  <c r="I1055" i="7" s="1"/>
  <c r="H1056" i="7"/>
  <c r="I1056" i="7" s="1"/>
  <c r="H1057" i="7"/>
  <c r="I1057" i="7" s="1"/>
  <c r="H1058" i="7"/>
  <c r="I1058" i="7" s="1"/>
  <c r="H1059" i="7"/>
  <c r="I1059" i="7" s="1"/>
  <c r="H1060" i="7"/>
  <c r="I1060" i="7" s="1"/>
  <c r="H1061" i="7"/>
  <c r="I1061" i="7" s="1"/>
  <c r="H1062" i="7"/>
  <c r="I1062" i="7" s="1"/>
  <c r="H1063" i="7"/>
  <c r="I1063" i="7" s="1"/>
  <c r="H1064" i="7"/>
  <c r="I1064" i="7" s="1"/>
  <c r="H1065" i="7"/>
  <c r="I1065" i="7" s="1"/>
  <c r="H1066" i="7"/>
  <c r="I1066" i="7" s="1"/>
  <c r="H1067" i="7"/>
  <c r="I1067" i="7" s="1"/>
  <c r="H1068" i="7"/>
  <c r="I1068" i="7" s="1"/>
  <c r="H1069" i="7"/>
  <c r="I1069" i="7" s="1"/>
  <c r="H1070" i="7"/>
  <c r="I1070" i="7" s="1"/>
  <c r="H1071" i="7"/>
  <c r="I1071" i="7" s="1"/>
  <c r="H1072" i="7"/>
  <c r="I1072" i="7" s="1"/>
  <c r="H1073" i="7"/>
  <c r="I1073" i="7" s="1"/>
  <c r="H1074" i="7"/>
  <c r="I1074" i="7" s="1"/>
  <c r="H1075" i="7"/>
  <c r="I1075" i="7" s="1"/>
  <c r="H1076" i="7"/>
  <c r="I1076" i="7" s="1"/>
  <c r="H1077" i="7"/>
  <c r="I1077" i="7" s="1"/>
  <c r="H1078" i="7"/>
  <c r="I1078" i="7" s="1"/>
  <c r="H1079" i="7"/>
  <c r="I1079" i="7" s="1"/>
  <c r="H1080" i="7"/>
  <c r="I1080" i="7" s="1"/>
  <c r="H1081" i="7"/>
  <c r="I1081" i="7" s="1"/>
  <c r="H1082" i="7"/>
  <c r="I1082" i="7" s="1"/>
  <c r="H1083" i="7"/>
  <c r="I1083" i="7" s="1"/>
  <c r="H1084" i="7"/>
  <c r="I1084" i="7" s="1"/>
  <c r="H1085" i="7"/>
  <c r="I1085" i="7" s="1"/>
  <c r="H1086" i="7"/>
  <c r="I1086" i="7" s="1"/>
  <c r="H1087" i="7"/>
  <c r="I1087" i="7" s="1"/>
  <c r="H1088" i="7"/>
  <c r="I1088" i="7" s="1"/>
  <c r="H1089" i="7"/>
  <c r="I1089" i="7" s="1"/>
  <c r="H1090" i="7"/>
  <c r="I1090" i="7" s="1"/>
  <c r="H1091" i="7"/>
  <c r="I1091" i="7" s="1"/>
  <c r="H1092" i="7"/>
  <c r="I1092" i="7" s="1"/>
  <c r="H1093" i="7"/>
  <c r="I1093" i="7" s="1"/>
  <c r="H1094" i="7"/>
  <c r="I1094" i="7" s="1"/>
  <c r="H1095" i="7"/>
  <c r="I1095" i="7" s="1"/>
  <c r="H1096" i="7"/>
  <c r="I1096" i="7" s="1"/>
  <c r="H1097" i="7"/>
  <c r="I1097" i="7" s="1"/>
  <c r="H1098" i="7"/>
  <c r="I1098" i="7" s="1"/>
  <c r="H1099" i="7"/>
  <c r="I1099" i="7" s="1"/>
  <c r="H1100" i="7"/>
  <c r="I1100" i="7" s="1"/>
  <c r="H1101" i="7"/>
  <c r="I1101" i="7" s="1"/>
  <c r="H1102" i="7"/>
  <c r="I1102" i="7" s="1"/>
  <c r="H1103" i="7"/>
  <c r="I1103" i="7" s="1"/>
  <c r="H1104" i="7"/>
  <c r="I1104" i="7" s="1"/>
  <c r="H1105" i="7"/>
  <c r="I1105" i="7" s="1"/>
  <c r="H1106" i="7"/>
  <c r="I1106" i="7" s="1"/>
  <c r="H1107" i="7"/>
  <c r="I1107" i="7" s="1"/>
  <c r="H1108" i="7"/>
  <c r="I1108" i="7" s="1"/>
  <c r="H1109" i="7"/>
  <c r="I1109" i="7" s="1"/>
  <c r="H1110" i="7"/>
  <c r="I1110" i="7" s="1"/>
  <c r="H1111" i="7"/>
  <c r="I1111" i="7" s="1"/>
  <c r="H1112" i="7"/>
  <c r="I1112" i="7" s="1"/>
  <c r="H1113" i="7"/>
  <c r="I1113" i="7" s="1"/>
  <c r="H1114" i="7"/>
  <c r="I1114" i="7" s="1"/>
  <c r="H1115" i="7"/>
  <c r="I1115" i="7" s="1"/>
  <c r="H1116" i="7"/>
  <c r="I1116" i="7" s="1"/>
  <c r="H1117" i="7"/>
  <c r="I1117" i="7" s="1"/>
  <c r="H1118" i="7"/>
  <c r="I1118" i="7" s="1"/>
  <c r="H1119" i="7"/>
  <c r="I1119" i="7" s="1"/>
  <c r="H1120" i="7"/>
  <c r="I1120" i="7" s="1"/>
  <c r="H1121" i="7"/>
  <c r="I1121" i="7" s="1"/>
  <c r="H1122" i="7"/>
  <c r="I1122" i="7" s="1"/>
  <c r="H1123" i="7"/>
  <c r="I1123" i="7" s="1"/>
  <c r="H1124" i="7"/>
  <c r="I1124" i="7" s="1"/>
  <c r="H1125" i="7"/>
  <c r="I1125" i="7" s="1"/>
  <c r="H1126" i="7"/>
  <c r="I1126" i="7" s="1"/>
  <c r="H1127" i="7"/>
  <c r="I1127" i="7" s="1"/>
  <c r="H1128" i="7"/>
  <c r="I1128" i="7" s="1"/>
  <c r="H1129" i="7"/>
  <c r="I1129" i="7" s="1"/>
  <c r="H1130" i="7"/>
  <c r="I1130" i="7" s="1"/>
  <c r="H1131" i="7"/>
  <c r="I1131" i="7" s="1"/>
  <c r="H1132" i="7"/>
  <c r="I1132" i="7" s="1"/>
  <c r="H1133" i="7"/>
  <c r="I1133" i="7" s="1"/>
  <c r="H1134" i="7"/>
  <c r="I1134" i="7" s="1"/>
  <c r="H1135" i="7"/>
  <c r="I1135" i="7" s="1"/>
  <c r="H1136" i="7"/>
  <c r="I1136" i="7" s="1"/>
  <c r="H1137" i="7"/>
  <c r="I1137" i="7" s="1"/>
  <c r="H1138" i="7"/>
  <c r="I1138" i="7" s="1"/>
  <c r="H1139" i="7"/>
  <c r="I1139" i="7" s="1"/>
  <c r="H1140" i="7"/>
  <c r="I1140" i="7" s="1"/>
  <c r="H1141" i="7"/>
  <c r="I1141" i="7" s="1"/>
  <c r="H1142" i="7"/>
  <c r="I1142" i="7" s="1"/>
  <c r="H1143" i="7"/>
  <c r="I1143" i="7" s="1"/>
  <c r="H1144" i="7"/>
  <c r="I1144" i="7" s="1"/>
  <c r="H1145" i="7"/>
  <c r="I1145" i="7" s="1"/>
  <c r="H1146" i="7"/>
  <c r="I1146" i="7" s="1"/>
  <c r="H1147" i="7"/>
  <c r="I1147" i="7" s="1"/>
  <c r="H1148" i="7"/>
  <c r="I1148" i="7" s="1"/>
  <c r="H1149" i="7"/>
  <c r="I1149" i="7" s="1"/>
  <c r="H1150" i="7"/>
  <c r="I1150" i="7" s="1"/>
  <c r="H1151" i="7"/>
  <c r="I1151" i="7" s="1"/>
  <c r="H1152" i="7"/>
  <c r="I1152" i="7" s="1"/>
  <c r="H1153" i="7"/>
  <c r="I1153" i="7" s="1"/>
  <c r="H1154" i="7"/>
  <c r="I1154" i="7" s="1"/>
  <c r="H1155" i="7"/>
  <c r="I1155" i="7" s="1"/>
  <c r="H1156" i="7"/>
  <c r="I1156" i="7" s="1"/>
  <c r="H1157" i="7"/>
  <c r="I1157" i="7" s="1"/>
  <c r="H1158" i="7"/>
  <c r="I1158" i="7" s="1"/>
  <c r="H1159" i="7"/>
  <c r="I1159" i="7" s="1"/>
  <c r="H1160" i="7"/>
  <c r="I1160" i="7" s="1"/>
  <c r="H1161" i="7"/>
  <c r="I1161" i="7" s="1"/>
  <c r="H1162" i="7"/>
  <c r="I1162" i="7" s="1"/>
  <c r="H1163" i="7"/>
  <c r="I1163" i="7" s="1"/>
  <c r="H1164" i="7"/>
  <c r="I1164" i="7" s="1"/>
  <c r="H1165" i="7"/>
  <c r="I1165" i="7" s="1"/>
  <c r="H1166" i="7"/>
  <c r="I1166" i="7" s="1"/>
  <c r="H1167" i="7"/>
  <c r="I1167" i="7" s="1"/>
  <c r="H1168" i="7"/>
  <c r="I1168" i="7" s="1"/>
  <c r="H1169" i="7"/>
  <c r="I1169" i="7" s="1"/>
  <c r="H1170" i="7"/>
  <c r="I1170" i="7" s="1"/>
  <c r="H1171" i="7"/>
  <c r="I1171" i="7" s="1"/>
  <c r="H1172" i="7"/>
  <c r="I1172" i="7" s="1"/>
  <c r="H1173" i="7"/>
  <c r="I1173" i="7" s="1"/>
  <c r="H1174" i="7"/>
  <c r="I1174" i="7" s="1"/>
  <c r="H1175" i="7"/>
  <c r="I1175" i="7" s="1"/>
  <c r="H1176" i="7"/>
  <c r="I1176" i="7" s="1"/>
  <c r="H1177" i="7"/>
  <c r="I1177" i="7" s="1"/>
  <c r="H1178" i="7"/>
  <c r="I1178" i="7" s="1"/>
  <c r="H1179" i="7"/>
  <c r="I1179" i="7" s="1"/>
  <c r="H1180" i="7"/>
  <c r="I1180" i="7" s="1"/>
  <c r="H1181" i="7"/>
  <c r="I1181" i="7" s="1"/>
  <c r="H1182" i="7"/>
  <c r="I1182" i="7" s="1"/>
  <c r="H1183" i="7"/>
  <c r="I1183" i="7" s="1"/>
  <c r="H1184" i="7"/>
  <c r="I1184" i="7" s="1"/>
  <c r="H1185" i="7"/>
  <c r="I1185" i="7" s="1"/>
  <c r="H1186" i="7"/>
  <c r="I1186" i="7" s="1"/>
  <c r="H1187" i="7"/>
  <c r="I1187" i="7" s="1"/>
  <c r="H1188" i="7"/>
  <c r="I1188" i="7" s="1"/>
  <c r="H1189" i="7"/>
  <c r="I1189" i="7" s="1"/>
  <c r="H1190" i="7"/>
  <c r="I1190" i="7" s="1"/>
  <c r="H1191" i="7"/>
  <c r="I1191" i="7" s="1"/>
  <c r="H1192" i="7"/>
  <c r="I1192" i="7" s="1"/>
  <c r="H1193" i="7"/>
  <c r="I1193" i="7" s="1"/>
  <c r="H1194" i="7"/>
  <c r="I1194" i="7" s="1"/>
  <c r="H1195" i="7"/>
  <c r="I1195" i="7" s="1"/>
  <c r="H1196" i="7"/>
  <c r="I1196" i="7" s="1"/>
  <c r="H1197" i="7"/>
  <c r="I1197" i="7" s="1"/>
  <c r="H1198" i="7"/>
  <c r="I1198" i="7" s="1"/>
  <c r="H1199" i="7"/>
  <c r="I1199" i="7" s="1"/>
  <c r="H1200" i="7"/>
  <c r="I1200" i="7" s="1"/>
  <c r="H1201" i="7"/>
  <c r="I1201" i="7" s="1"/>
  <c r="H1202" i="7"/>
  <c r="I1202" i="7" s="1"/>
  <c r="H1203" i="7"/>
  <c r="I1203" i="7" s="1"/>
  <c r="H1204" i="7"/>
  <c r="I1204" i="7" s="1"/>
  <c r="H1205" i="7"/>
  <c r="I1205" i="7" s="1"/>
  <c r="H1206" i="7"/>
  <c r="I1206" i="7" s="1"/>
  <c r="H1207" i="7"/>
  <c r="I1207" i="7" s="1"/>
  <c r="H1208" i="7"/>
  <c r="I1208" i="7" s="1"/>
  <c r="H1209" i="7"/>
  <c r="I1209" i="7" s="1"/>
  <c r="H1210" i="7"/>
  <c r="I1210" i="7" s="1"/>
  <c r="H1211" i="7"/>
  <c r="I1211" i="7" s="1"/>
  <c r="H1212" i="7"/>
  <c r="I1212" i="7" s="1"/>
  <c r="H1213" i="7"/>
  <c r="I1213" i="7" s="1"/>
  <c r="H1214" i="7"/>
  <c r="I1214" i="7" s="1"/>
  <c r="H1215" i="7"/>
  <c r="I1215" i="7" s="1"/>
  <c r="H1216" i="7"/>
  <c r="I1216" i="7" s="1"/>
  <c r="H1217" i="7"/>
  <c r="I1217" i="7" s="1"/>
  <c r="H1218" i="7"/>
  <c r="I1218" i="7" s="1"/>
  <c r="H1219" i="7"/>
  <c r="I1219" i="7" s="1"/>
  <c r="H1220" i="7"/>
  <c r="I1220" i="7" s="1"/>
  <c r="H1221" i="7"/>
  <c r="I1221" i="7" s="1"/>
  <c r="H1222" i="7"/>
  <c r="I1222" i="7" s="1"/>
  <c r="H1223" i="7"/>
  <c r="I1223" i="7" s="1"/>
  <c r="H1224" i="7"/>
  <c r="I1224" i="7" s="1"/>
  <c r="H1225" i="7"/>
  <c r="I1225" i="7" s="1"/>
  <c r="H1226" i="7"/>
  <c r="I1226" i="7" s="1"/>
  <c r="H1227" i="7"/>
  <c r="I1227" i="7" s="1"/>
  <c r="H1228" i="7"/>
  <c r="I1228" i="7" s="1"/>
  <c r="H1229" i="7"/>
  <c r="I1229" i="7" s="1"/>
  <c r="H1230" i="7"/>
  <c r="I1230" i="7" s="1"/>
  <c r="H1231" i="7"/>
  <c r="I1231" i="7" s="1"/>
  <c r="H1232" i="7"/>
  <c r="I1232" i="7" s="1"/>
  <c r="H1233" i="7"/>
  <c r="I1233" i="7" s="1"/>
  <c r="H1234" i="7"/>
  <c r="I1234" i="7" s="1"/>
  <c r="H1235" i="7"/>
  <c r="I1235" i="7" s="1"/>
  <c r="H1236" i="7"/>
  <c r="I1236" i="7" s="1"/>
  <c r="H1237" i="7"/>
  <c r="I1237" i="7" s="1"/>
  <c r="H1238" i="7"/>
  <c r="I1238" i="7" s="1"/>
  <c r="H1239" i="7"/>
  <c r="I1239" i="7" s="1"/>
  <c r="H1240" i="7"/>
  <c r="I1240" i="7" s="1"/>
  <c r="H1241" i="7"/>
  <c r="I1241" i="7" s="1"/>
  <c r="H1242" i="7"/>
  <c r="I1242" i="7" s="1"/>
  <c r="H1243" i="7"/>
  <c r="I1243" i="7" s="1"/>
  <c r="H1244" i="7"/>
  <c r="I1244" i="7" s="1"/>
  <c r="H1245" i="7"/>
  <c r="I1245" i="7" s="1"/>
  <c r="H1246" i="7"/>
  <c r="I1246" i="7" s="1"/>
  <c r="H1247" i="7"/>
  <c r="I1247" i="7" s="1"/>
  <c r="H1248" i="7"/>
  <c r="I1248" i="7" s="1"/>
  <c r="H1249" i="7"/>
  <c r="I1249" i="7" s="1"/>
  <c r="H1250" i="7"/>
  <c r="I1250" i="7" s="1"/>
  <c r="H1251" i="7"/>
  <c r="I1251" i="7" s="1"/>
  <c r="H1252" i="7"/>
  <c r="I1252" i="7" s="1"/>
  <c r="H1253" i="7"/>
  <c r="I1253" i="7" s="1"/>
  <c r="H1254" i="7"/>
  <c r="I1254" i="7" s="1"/>
  <c r="H1255" i="7"/>
  <c r="I1255" i="7" s="1"/>
  <c r="H1256" i="7"/>
  <c r="I1256" i="7" s="1"/>
  <c r="H1257" i="7"/>
  <c r="I1257" i="7" s="1"/>
  <c r="H1258" i="7"/>
  <c r="I1258" i="7" s="1"/>
  <c r="H1259" i="7"/>
  <c r="I1259" i="7" s="1"/>
  <c r="H1260" i="7"/>
  <c r="I1260" i="7" s="1"/>
  <c r="H1261" i="7"/>
  <c r="I1261" i="7" s="1"/>
  <c r="H1262" i="7"/>
  <c r="I1262" i="7" s="1"/>
  <c r="H1263" i="7"/>
  <c r="I1263" i="7" s="1"/>
  <c r="H1264" i="7"/>
  <c r="I1264" i="7" s="1"/>
  <c r="H1265" i="7"/>
  <c r="I1265" i="7" s="1"/>
  <c r="H1266" i="7"/>
  <c r="I1266" i="7" s="1"/>
  <c r="H1267" i="7"/>
  <c r="I1267" i="7" s="1"/>
  <c r="H1268" i="7"/>
  <c r="I1268" i="7" s="1"/>
  <c r="H1269" i="7"/>
  <c r="I1269" i="7" s="1"/>
  <c r="H1270" i="7"/>
  <c r="I1270" i="7" s="1"/>
  <c r="H1271" i="7"/>
  <c r="I1271" i="7" s="1"/>
  <c r="H1272" i="7"/>
  <c r="I1272" i="7" s="1"/>
  <c r="H1273" i="7"/>
  <c r="I1273" i="7" s="1"/>
  <c r="H1274" i="7"/>
  <c r="I1274" i="7" s="1"/>
  <c r="H1275" i="7"/>
  <c r="I1275" i="7" s="1"/>
  <c r="H1276" i="7"/>
  <c r="I1276" i="7" s="1"/>
  <c r="H1277" i="7"/>
  <c r="I1277" i="7" s="1"/>
  <c r="H1278" i="7"/>
  <c r="I1278" i="7" s="1"/>
  <c r="H1279" i="7"/>
  <c r="I1279" i="7" s="1"/>
  <c r="H1280" i="7"/>
  <c r="I1280" i="7" s="1"/>
  <c r="H1281" i="7"/>
  <c r="I1281" i="7" s="1"/>
  <c r="H1282" i="7"/>
  <c r="I1282" i="7" s="1"/>
  <c r="H1283" i="7"/>
  <c r="I1283" i="7" s="1"/>
  <c r="H1284" i="7"/>
  <c r="I1284" i="7" s="1"/>
  <c r="H1285" i="7"/>
  <c r="I1285" i="7" s="1"/>
  <c r="H1286" i="7"/>
  <c r="I1286" i="7" s="1"/>
  <c r="H1287" i="7"/>
  <c r="I1287" i="7" s="1"/>
  <c r="H1288" i="7"/>
  <c r="I1288" i="7" s="1"/>
  <c r="H1289" i="7"/>
  <c r="I1289" i="7" s="1"/>
  <c r="H1290" i="7"/>
  <c r="I1290" i="7" s="1"/>
  <c r="H1291" i="7"/>
  <c r="I1291" i="7" s="1"/>
  <c r="H1292" i="7"/>
  <c r="I1292" i="7" s="1"/>
  <c r="H1293" i="7"/>
  <c r="I1293" i="7" s="1"/>
  <c r="H1294" i="7"/>
  <c r="I1294" i="7" s="1"/>
  <c r="H1295" i="7"/>
  <c r="I1295" i="7" s="1"/>
  <c r="H1296" i="7"/>
  <c r="I1296" i="7" s="1"/>
  <c r="H1297" i="7"/>
  <c r="I1297" i="7" s="1"/>
  <c r="H1298" i="7"/>
  <c r="I1298" i="7" s="1"/>
  <c r="H1299" i="7"/>
  <c r="I1299" i="7" s="1"/>
  <c r="H1300" i="7"/>
  <c r="I1300" i="7" s="1"/>
  <c r="H1301" i="7"/>
  <c r="I1301" i="7" s="1"/>
  <c r="H1302" i="7"/>
  <c r="I1302" i="7" s="1"/>
  <c r="H1303" i="7"/>
  <c r="I1303" i="7" s="1"/>
  <c r="H1304" i="7"/>
  <c r="I1304" i="7" s="1"/>
  <c r="H1305" i="7"/>
  <c r="I1305" i="7" s="1"/>
  <c r="H1306" i="7"/>
  <c r="I1306" i="7" s="1"/>
  <c r="H1307" i="7"/>
  <c r="I1307" i="7" s="1"/>
  <c r="H1308" i="7"/>
  <c r="I1308" i="7" s="1"/>
  <c r="H1309" i="7"/>
  <c r="I1309" i="7" s="1"/>
  <c r="H1310" i="7"/>
  <c r="I1310" i="7" s="1"/>
  <c r="H1311" i="7"/>
  <c r="I1311" i="7" s="1"/>
  <c r="H1312" i="7"/>
  <c r="I1312" i="7" s="1"/>
  <c r="H1313" i="7"/>
  <c r="I1313" i="7" s="1"/>
  <c r="H1314" i="7"/>
  <c r="I1314" i="7" s="1"/>
  <c r="H1315" i="7"/>
  <c r="I1315" i="7" s="1"/>
  <c r="H1316" i="7"/>
  <c r="I1316" i="7" s="1"/>
  <c r="H1317" i="7"/>
  <c r="I1317" i="7" s="1"/>
  <c r="H1318" i="7"/>
  <c r="I1318" i="7" s="1"/>
  <c r="H1319" i="7"/>
  <c r="I1319" i="7" s="1"/>
  <c r="H1320" i="7"/>
  <c r="I1320" i="7" s="1"/>
  <c r="H1321" i="7"/>
  <c r="I1321" i="7" s="1"/>
  <c r="H1322" i="7"/>
  <c r="I1322" i="7" s="1"/>
  <c r="H1323" i="7"/>
  <c r="I1323" i="7" s="1"/>
  <c r="H1324" i="7"/>
  <c r="I1324" i="7" s="1"/>
  <c r="H1325" i="7"/>
  <c r="I1325" i="7" s="1"/>
  <c r="H1326" i="7"/>
  <c r="I1326" i="7" s="1"/>
  <c r="H1327" i="7"/>
  <c r="I1327" i="7" s="1"/>
  <c r="H1328" i="7"/>
  <c r="I1328" i="7" s="1"/>
  <c r="H1329" i="7"/>
  <c r="I1329" i="7" s="1"/>
  <c r="H1330" i="7"/>
  <c r="I1330" i="7" s="1"/>
  <c r="H1331" i="7"/>
  <c r="I1331" i="7" s="1"/>
  <c r="H1332" i="7"/>
  <c r="I1332" i="7" s="1"/>
  <c r="H1333" i="7"/>
  <c r="I1333" i="7" s="1"/>
  <c r="H1334" i="7"/>
  <c r="I1334" i="7" s="1"/>
  <c r="H1335" i="7"/>
  <c r="I1335" i="7" s="1"/>
  <c r="H1336" i="7"/>
  <c r="I1336" i="7" s="1"/>
  <c r="H1337" i="7"/>
  <c r="I1337" i="7" s="1"/>
  <c r="H1338" i="7"/>
  <c r="I1338" i="7" s="1"/>
  <c r="H1339" i="7"/>
  <c r="I1339" i="7" s="1"/>
  <c r="H1340" i="7"/>
  <c r="I1340" i="7" s="1"/>
  <c r="H1341" i="7"/>
  <c r="I1341" i="7" s="1"/>
  <c r="H1342" i="7"/>
  <c r="I1342" i="7" s="1"/>
  <c r="H1343" i="7"/>
  <c r="I1343" i="7" s="1"/>
  <c r="H1344" i="7"/>
  <c r="I1344" i="7" s="1"/>
  <c r="H1345" i="7"/>
  <c r="I1345" i="7" s="1"/>
  <c r="H1346" i="7"/>
  <c r="I1346" i="7" s="1"/>
  <c r="H1347" i="7"/>
  <c r="I1347" i="7" s="1"/>
  <c r="H1348" i="7"/>
  <c r="I1348" i="7" s="1"/>
  <c r="H1349" i="7"/>
  <c r="I1349" i="7" s="1"/>
  <c r="H1350" i="7"/>
  <c r="I1350" i="7" s="1"/>
  <c r="H1351" i="7"/>
  <c r="I1351" i="7" s="1"/>
  <c r="H1352" i="7"/>
  <c r="I1352" i="7" s="1"/>
  <c r="H1353" i="7"/>
  <c r="I1353" i="7" s="1"/>
  <c r="H1354" i="7"/>
  <c r="I1354" i="7" s="1"/>
  <c r="H1355" i="7"/>
  <c r="I1355" i="7" s="1"/>
  <c r="H1356" i="7"/>
  <c r="I1356" i="7" s="1"/>
  <c r="H1357" i="7"/>
  <c r="I1357" i="7" s="1"/>
  <c r="H1358" i="7"/>
  <c r="I1358" i="7" s="1"/>
  <c r="H1359" i="7"/>
  <c r="I1359" i="7" s="1"/>
  <c r="H1360" i="7"/>
  <c r="I1360" i="7" s="1"/>
  <c r="H1361" i="7"/>
  <c r="I1361" i="7" s="1"/>
  <c r="H1362" i="7"/>
  <c r="I1362" i="7" s="1"/>
  <c r="H1363" i="7"/>
  <c r="I1363" i="7" s="1"/>
  <c r="H1364" i="7"/>
  <c r="I1364" i="7" s="1"/>
  <c r="H1365" i="7"/>
  <c r="I1365" i="7" s="1"/>
  <c r="H1366" i="7"/>
  <c r="I1366" i="7" s="1"/>
  <c r="H1367" i="7"/>
  <c r="I1367" i="7" s="1"/>
  <c r="H1368" i="7"/>
  <c r="I1368" i="7" s="1"/>
  <c r="H1369" i="7"/>
  <c r="I1369" i="7" s="1"/>
  <c r="H1370" i="7"/>
  <c r="I1370" i="7" s="1"/>
  <c r="H1371" i="7"/>
  <c r="I1371" i="7" s="1"/>
  <c r="H1372" i="7"/>
  <c r="I1372" i="7" s="1"/>
  <c r="H1373" i="7"/>
  <c r="I1373" i="7" s="1"/>
  <c r="H1374" i="7"/>
  <c r="I1374" i="7" s="1"/>
  <c r="H1375" i="7"/>
  <c r="I1375" i="7" s="1"/>
  <c r="H1376" i="7"/>
  <c r="I1376" i="7" s="1"/>
  <c r="H1377" i="7"/>
  <c r="I1377" i="7" s="1"/>
  <c r="H1378" i="7"/>
  <c r="I1378" i="7" s="1"/>
  <c r="H1379" i="7"/>
  <c r="I1379" i="7" s="1"/>
  <c r="H1380" i="7"/>
  <c r="I1380" i="7" s="1"/>
  <c r="H1381" i="7"/>
  <c r="I1381" i="7" s="1"/>
  <c r="H1382" i="7"/>
  <c r="I1382" i="7" s="1"/>
  <c r="H1383" i="7"/>
  <c r="I1383" i="7" s="1"/>
  <c r="H1384" i="7"/>
  <c r="I1384" i="7" s="1"/>
  <c r="H1385" i="7"/>
  <c r="I1385" i="7" s="1"/>
  <c r="H1386" i="7"/>
  <c r="I1386" i="7" s="1"/>
  <c r="H1387" i="7"/>
  <c r="I1387" i="7" s="1"/>
  <c r="H1388" i="7"/>
  <c r="I1388" i="7" s="1"/>
  <c r="H1389" i="7"/>
  <c r="I1389" i="7" s="1"/>
  <c r="H1390" i="7"/>
  <c r="I1390" i="7" s="1"/>
  <c r="H1391" i="7"/>
  <c r="I1391" i="7" s="1"/>
  <c r="H1392" i="7"/>
  <c r="I1392" i="7" s="1"/>
  <c r="H1393" i="7"/>
  <c r="I1393" i="7" s="1"/>
  <c r="H1394" i="7"/>
  <c r="I1394" i="7" s="1"/>
  <c r="H1395" i="7"/>
  <c r="I1395" i="7" s="1"/>
  <c r="H1396" i="7"/>
  <c r="I1396" i="7" s="1"/>
  <c r="H1397" i="7"/>
  <c r="I1397" i="7" s="1"/>
  <c r="H1398" i="7"/>
  <c r="I1398" i="7" s="1"/>
  <c r="H1399" i="7"/>
  <c r="I1399" i="7" s="1"/>
  <c r="H1400" i="7"/>
  <c r="I1400" i="7" s="1"/>
  <c r="H1401" i="7"/>
  <c r="I1401" i="7" s="1"/>
  <c r="H1402" i="7"/>
  <c r="I1402" i="7" s="1"/>
  <c r="H1403" i="7"/>
  <c r="I1403" i="7" s="1"/>
  <c r="H1404" i="7"/>
  <c r="I1404" i="7" s="1"/>
  <c r="H1405" i="7"/>
  <c r="I1405" i="7" s="1"/>
  <c r="H1406" i="7"/>
  <c r="I1406" i="7" s="1"/>
  <c r="H1407" i="7"/>
  <c r="I1407" i="7" s="1"/>
  <c r="H1408" i="7"/>
  <c r="I1408" i="7" s="1"/>
  <c r="H1409" i="7"/>
  <c r="I1409" i="7" s="1"/>
  <c r="H1410" i="7"/>
  <c r="I1410" i="7" s="1"/>
  <c r="H1411" i="7"/>
  <c r="I1411" i="7" s="1"/>
  <c r="H1412" i="7"/>
  <c r="I1412" i="7" s="1"/>
  <c r="H1413" i="7"/>
  <c r="I1413" i="7" s="1"/>
  <c r="H1414" i="7"/>
  <c r="I1414" i="7" s="1"/>
  <c r="H1415" i="7"/>
  <c r="I1415" i="7" s="1"/>
  <c r="H1416" i="7"/>
  <c r="I1416" i="7" s="1"/>
  <c r="H1417" i="7"/>
  <c r="I1417" i="7" s="1"/>
  <c r="H1418" i="7"/>
  <c r="I1418" i="7" s="1"/>
  <c r="H1419" i="7"/>
  <c r="I1419" i="7" s="1"/>
  <c r="H1420" i="7"/>
  <c r="I1420" i="7" s="1"/>
  <c r="H1421" i="7"/>
  <c r="I1421" i="7" s="1"/>
  <c r="H1422" i="7"/>
  <c r="I1422" i="7" s="1"/>
  <c r="H1423" i="7"/>
  <c r="I1423" i="7" s="1"/>
  <c r="H1424" i="7"/>
  <c r="I1424" i="7" s="1"/>
  <c r="H1425" i="7"/>
  <c r="I1425" i="7" s="1"/>
  <c r="H1426" i="7"/>
  <c r="I1426" i="7" s="1"/>
  <c r="H1427" i="7"/>
  <c r="I1427" i="7" s="1"/>
  <c r="H1428" i="7"/>
  <c r="I1428" i="7" s="1"/>
  <c r="H1429" i="7"/>
  <c r="I1429" i="7" s="1"/>
  <c r="H1430" i="7"/>
  <c r="I1430" i="7" s="1"/>
  <c r="H1431" i="7"/>
  <c r="I1431" i="7" s="1"/>
  <c r="H1432" i="7"/>
  <c r="I1432" i="7" s="1"/>
  <c r="H1433" i="7"/>
  <c r="I1433" i="7" s="1"/>
  <c r="H1434" i="7"/>
  <c r="I1434" i="7" s="1"/>
  <c r="H1435" i="7"/>
  <c r="I1435" i="7" s="1"/>
  <c r="H1436" i="7"/>
  <c r="I1436" i="7" s="1"/>
  <c r="H1437" i="7"/>
  <c r="I1437" i="7" s="1"/>
  <c r="H1438" i="7"/>
  <c r="I1438" i="7" s="1"/>
  <c r="H1439" i="7"/>
  <c r="I1439" i="7" s="1"/>
  <c r="H1440" i="7"/>
  <c r="I1440" i="7" s="1"/>
  <c r="H1441" i="7"/>
  <c r="I1441" i="7" s="1"/>
  <c r="H1442" i="7"/>
  <c r="I1442" i="7" s="1"/>
  <c r="H1443" i="7"/>
  <c r="I1443" i="7" s="1"/>
  <c r="H1444" i="7"/>
  <c r="I1444" i="7" s="1"/>
  <c r="H1445" i="7"/>
  <c r="I1445" i="7" s="1"/>
  <c r="H1446" i="7"/>
  <c r="I1446" i="7" s="1"/>
  <c r="H1447" i="7"/>
  <c r="I1447" i="7" s="1"/>
  <c r="H1448" i="7"/>
  <c r="I1448" i="7" s="1"/>
  <c r="H1449" i="7"/>
  <c r="I1449" i="7" s="1"/>
  <c r="H1450" i="7"/>
  <c r="I1450" i="7" s="1"/>
  <c r="H1451" i="7"/>
  <c r="I1451" i="7" s="1"/>
  <c r="H1452" i="7"/>
  <c r="I1452" i="7" s="1"/>
  <c r="H1453" i="7"/>
  <c r="I1453" i="7" s="1"/>
  <c r="H1454" i="7"/>
  <c r="I1454" i="7" s="1"/>
  <c r="H1455" i="7"/>
  <c r="I1455" i="7" s="1"/>
  <c r="H1456" i="7"/>
  <c r="I1456" i="7" s="1"/>
  <c r="H1457" i="7"/>
  <c r="I1457" i="7" s="1"/>
  <c r="H1458" i="7"/>
  <c r="I1458" i="7" s="1"/>
  <c r="H1459" i="7"/>
  <c r="I1459" i="7" s="1"/>
  <c r="H1460" i="7"/>
  <c r="I1460" i="7" s="1"/>
  <c r="H1461" i="7"/>
  <c r="I1461" i="7" s="1"/>
  <c r="H1462" i="7"/>
  <c r="I1462" i="7" s="1"/>
  <c r="H1463" i="7"/>
  <c r="I1463" i="7" s="1"/>
  <c r="H1464" i="7"/>
  <c r="I1464" i="7" s="1"/>
  <c r="H1465" i="7"/>
  <c r="I1465" i="7" s="1"/>
  <c r="H1466" i="7"/>
  <c r="I1466" i="7" s="1"/>
  <c r="H1467" i="7"/>
  <c r="I1467" i="7" s="1"/>
  <c r="H1468" i="7"/>
  <c r="I1468" i="7" s="1"/>
  <c r="H1469" i="7"/>
  <c r="I1469" i="7" s="1"/>
  <c r="H1470" i="7"/>
  <c r="I1470" i="7" s="1"/>
  <c r="H1471" i="7"/>
  <c r="I1471" i="7" s="1"/>
  <c r="H1472" i="7"/>
  <c r="I1472" i="7" s="1"/>
  <c r="H1473" i="7"/>
  <c r="I1473" i="7" s="1"/>
  <c r="H1474" i="7"/>
  <c r="I1474" i="7" s="1"/>
  <c r="H1475" i="7"/>
  <c r="I1475" i="7" s="1"/>
  <c r="H1476" i="7"/>
  <c r="I1476" i="7" s="1"/>
  <c r="H1477" i="7"/>
  <c r="I1477" i="7" s="1"/>
  <c r="H1478" i="7"/>
  <c r="I1478" i="7" s="1"/>
  <c r="H1479" i="7"/>
  <c r="I1479" i="7" s="1"/>
  <c r="H1480" i="7"/>
  <c r="I1480" i="7" s="1"/>
  <c r="H1481" i="7"/>
  <c r="I1481" i="7" s="1"/>
  <c r="H1482" i="7"/>
  <c r="I1482" i="7" s="1"/>
  <c r="H1483" i="7"/>
  <c r="I1483" i="7" s="1"/>
  <c r="H1484" i="7"/>
  <c r="I1484" i="7" s="1"/>
  <c r="H1485" i="7"/>
  <c r="I1485" i="7" s="1"/>
  <c r="H1486" i="7"/>
  <c r="I1486" i="7" s="1"/>
  <c r="H1487" i="7"/>
  <c r="I1487" i="7" s="1"/>
  <c r="H1488" i="7"/>
  <c r="I1488" i="7" s="1"/>
  <c r="H1489" i="7"/>
  <c r="I1489" i="7" s="1"/>
  <c r="H1490" i="7"/>
  <c r="I1490" i="7" s="1"/>
  <c r="H1491" i="7"/>
  <c r="I1491" i="7" s="1"/>
  <c r="H1492" i="7"/>
  <c r="I1492" i="7" s="1"/>
  <c r="H1493" i="7"/>
  <c r="I1493" i="7" s="1"/>
  <c r="H1494" i="7"/>
  <c r="I1494" i="7" s="1"/>
  <c r="H1495" i="7"/>
  <c r="I1495" i="7" s="1"/>
  <c r="H1496" i="7"/>
  <c r="I1496" i="7" s="1"/>
  <c r="H1497" i="7"/>
  <c r="I1497" i="7" s="1"/>
  <c r="H1498" i="7"/>
  <c r="I1498" i="7" s="1"/>
  <c r="H1499" i="7"/>
  <c r="I1499" i="7" s="1"/>
  <c r="H1500" i="7"/>
  <c r="I1500" i="7" s="1"/>
  <c r="H1501" i="7"/>
  <c r="I1501" i="7" s="1"/>
  <c r="H1502" i="7"/>
  <c r="I1502" i="7" s="1"/>
  <c r="H1503" i="7"/>
  <c r="I1503" i="7" s="1"/>
  <c r="H1504" i="7"/>
  <c r="I1504" i="7" s="1"/>
  <c r="H1505" i="7"/>
  <c r="I1505" i="7" s="1"/>
  <c r="H1506" i="7"/>
  <c r="I1506" i="7" s="1"/>
  <c r="H1507" i="7"/>
  <c r="I1507" i="7" s="1"/>
  <c r="H1508" i="7"/>
  <c r="I1508" i="7" s="1"/>
  <c r="H1509" i="7"/>
  <c r="I1509" i="7" s="1"/>
  <c r="H1510" i="7"/>
  <c r="I1510" i="7" s="1"/>
  <c r="H1511" i="7"/>
  <c r="I1511" i="7" s="1"/>
  <c r="H1512" i="7"/>
  <c r="I1512" i="7" s="1"/>
  <c r="H1513" i="7"/>
  <c r="I1513" i="7" s="1"/>
  <c r="H1514" i="7"/>
  <c r="I1514" i="7" s="1"/>
  <c r="H1515" i="7"/>
  <c r="I1515" i="7" s="1"/>
  <c r="H1516" i="7"/>
  <c r="I1516" i="7" s="1"/>
  <c r="H1517" i="7"/>
  <c r="I1517" i="7" s="1"/>
  <c r="H1518" i="7"/>
  <c r="I1518" i="7" s="1"/>
  <c r="H1519" i="7"/>
  <c r="I1519" i="7" s="1"/>
  <c r="H1520" i="7"/>
  <c r="I1520" i="7" s="1"/>
  <c r="H1521" i="7"/>
  <c r="I1521" i="7" s="1"/>
  <c r="H1522" i="7"/>
  <c r="I1522" i="7" s="1"/>
  <c r="H1523" i="7"/>
  <c r="I1523" i="7" s="1"/>
  <c r="H1524" i="7"/>
  <c r="I1524" i="7" s="1"/>
  <c r="H1525" i="7"/>
  <c r="I1525" i="7" s="1"/>
  <c r="H1526" i="7"/>
  <c r="I1526" i="7" s="1"/>
  <c r="H1527" i="7"/>
  <c r="I1527" i="7" s="1"/>
  <c r="H1528" i="7"/>
  <c r="I1528" i="7" s="1"/>
  <c r="H1529" i="7"/>
  <c r="I1529" i="7" s="1"/>
  <c r="H1530" i="7"/>
  <c r="I1530" i="7" s="1"/>
  <c r="H1531" i="7"/>
  <c r="I1531" i="7" s="1"/>
  <c r="H1532" i="7"/>
  <c r="I1532" i="7" s="1"/>
  <c r="H1533" i="7"/>
  <c r="I1533" i="7" s="1"/>
  <c r="H1534" i="7"/>
  <c r="I1534" i="7" s="1"/>
  <c r="H1535" i="7"/>
  <c r="I1535" i="7" s="1"/>
  <c r="H1536" i="7"/>
  <c r="I1536" i="7" s="1"/>
  <c r="H1537" i="7"/>
  <c r="I1537" i="7" s="1"/>
  <c r="H1538" i="7"/>
  <c r="I1538" i="7" s="1"/>
  <c r="H1539" i="7"/>
  <c r="I1539" i="7" s="1"/>
  <c r="H1540" i="7"/>
  <c r="I1540" i="7" s="1"/>
  <c r="H1541" i="7"/>
  <c r="I1541" i="7" s="1"/>
  <c r="H1542" i="7"/>
  <c r="I1542" i="7" s="1"/>
  <c r="H1543" i="7"/>
  <c r="I1543" i="7" s="1"/>
  <c r="H1544" i="7"/>
  <c r="I1544" i="7" s="1"/>
  <c r="H1545" i="7"/>
  <c r="I1545" i="7" s="1"/>
  <c r="H1546" i="7"/>
  <c r="I1546" i="7" s="1"/>
  <c r="H1547" i="7"/>
  <c r="I1547" i="7" s="1"/>
  <c r="H1548" i="7"/>
  <c r="I1548" i="7" s="1"/>
  <c r="H1549" i="7"/>
  <c r="I1549" i="7" s="1"/>
  <c r="H1550" i="7"/>
  <c r="I1550" i="7" s="1"/>
  <c r="H1551" i="7"/>
  <c r="I1551" i="7" s="1"/>
  <c r="H1552" i="7"/>
  <c r="I1552" i="7" s="1"/>
  <c r="H1553" i="7"/>
  <c r="I1553" i="7" s="1"/>
  <c r="H1554" i="7"/>
  <c r="I1554" i="7" s="1"/>
  <c r="H1555" i="7"/>
  <c r="I1555" i="7" s="1"/>
  <c r="H1556" i="7"/>
  <c r="I1556" i="7" s="1"/>
  <c r="H1557" i="7"/>
  <c r="I1557" i="7" s="1"/>
  <c r="H1558" i="7"/>
  <c r="I1558" i="7" s="1"/>
  <c r="H1559" i="7"/>
  <c r="I1559" i="7" s="1"/>
  <c r="H1560" i="7"/>
  <c r="I1560" i="7" s="1"/>
  <c r="H1561" i="7"/>
  <c r="I1561" i="7" s="1"/>
  <c r="H1562" i="7"/>
  <c r="I1562" i="7" s="1"/>
  <c r="H1563" i="7"/>
  <c r="I1563" i="7" s="1"/>
  <c r="H1564" i="7"/>
  <c r="I1564" i="7" s="1"/>
  <c r="H1565" i="7"/>
  <c r="I1565" i="7" s="1"/>
  <c r="H1566" i="7"/>
  <c r="I1566" i="7" s="1"/>
  <c r="H1567" i="7"/>
  <c r="I1567" i="7" s="1"/>
  <c r="H1568" i="7"/>
  <c r="I1568" i="7" s="1"/>
  <c r="H1569" i="7"/>
  <c r="I1569" i="7" s="1"/>
  <c r="H1570" i="7"/>
  <c r="I1570" i="7" s="1"/>
  <c r="H1571" i="7"/>
  <c r="I1571" i="7" s="1"/>
  <c r="H1572" i="7"/>
  <c r="I1572" i="7" s="1"/>
  <c r="H1573" i="7"/>
  <c r="I1573" i="7" s="1"/>
  <c r="H1574" i="7"/>
  <c r="I1574" i="7" s="1"/>
  <c r="H1575" i="7"/>
  <c r="I1575" i="7" s="1"/>
  <c r="H1576" i="7"/>
  <c r="I1576" i="7" s="1"/>
  <c r="H1577" i="7"/>
  <c r="I1577" i="7" s="1"/>
  <c r="H1578" i="7"/>
  <c r="I1578" i="7" s="1"/>
  <c r="H1579" i="7"/>
  <c r="I1579" i="7" s="1"/>
  <c r="H1580" i="7"/>
  <c r="I1580" i="7" s="1"/>
  <c r="H1581" i="7"/>
  <c r="I1581" i="7" s="1"/>
  <c r="H1582" i="7"/>
  <c r="I1582" i="7" s="1"/>
  <c r="H1583" i="7"/>
  <c r="I1583" i="7" s="1"/>
  <c r="H1584" i="7"/>
  <c r="I1584" i="7" s="1"/>
  <c r="H1585" i="7"/>
  <c r="I1585" i="7" s="1"/>
  <c r="H1586" i="7"/>
  <c r="I1586" i="7" s="1"/>
  <c r="H1587" i="7"/>
  <c r="I1587" i="7" s="1"/>
  <c r="H1588" i="7"/>
  <c r="I1588" i="7" s="1"/>
  <c r="H1589" i="7"/>
  <c r="I1589" i="7" s="1"/>
  <c r="H1590" i="7"/>
  <c r="I1590" i="7" s="1"/>
  <c r="H1591" i="7"/>
  <c r="I1591" i="7" s="1"/>
  <c r="H1592" i="7"/>
  <c r="I1592" i="7" s="1"/>
  <c r="H1593" i="7"/>
  <c r="I1593" i="7" s="1"/>
  <c r="H1594" i="7"/>
  <c r="I1594" i="7" s="1"/>
  <c r="H1595" i="7"/>
  <c r="I1595" i="7" s="1"/>
  <c r="H1596" i="7"/>
  <c r="I1596" i="7" s="1"/>
  <c r="H1597" i="7"/>
  <c r="I1597" i="7" s="1"/>
  <c r="H1598" i="7"/>
  <c r="I1598" i="7" s="1"/>
  <c r="H1599" i="7"/>
  <c r="I1599" i="7" s="1"/>
  <c r="H1600" i="7"/>
  <c r="I1600" i="7" s="1"/>
  <c r="H1601" i="7"/>
  <c r="I1601" i="7" s="1"/>
  <c r="H1602" i="7"/>
  <c r="I1602" i="7" s="1"/>
  <c r="H1603" i="7"/>
  <c r="I1603" i="7" s="1"/>
  <c r="H1604" i="7"/>
  <c r="I1604" i="7" s="1"/>
  <c r="H1605" i="7"/>
  <c r="I1605" i="7" s="1"/>
  <c r="H1606" i="7"/>
  <c r="I1606" i="7" s="1"/>
  <c r="H1607" i="7"/>
  <c r="I1607" i="7" s="1"/>
  <c r="H1608" i="7"/>
  <c r="I1608" i="7" s="1"/>
  <c r="H1609" i="7"/>
  <c r="I1609" i="7" s="1"/>
  <c r="H1610" i="7"/>
  <c r="I1610" i="7" s="1"/>
  <c r="H1611" i="7"/>
  <c r="I1611" i="7" s="1"/>
  <c r="H1612" i="7"/>
  <c r="I1612" i="7" s="1"/>
  <c r="H1613" i="7"/>
  <c r="I1613" i="7" s="1"/>
  <c r="H1614" i="7"/>
  <c r="I1614" i="7" s="1"/>
  <c r="H1615" i="7"/>
  <c r="I1615" i="7" s="1"/>
  <c r="H1616" i="7"/>
  <c r="I1616" i="7" s="1"/>
  <c r="H1617" i="7"/>
  <c r="I1617" i="7" s="1"/>
  <c r="H1618" i="7"/>
  <c r="I1618" i="7" s="1"/>
  <c r="H1619" i="7"/>
  <c r="I1619" i="7" s="1"/>
  <c r="H1620" i="7"/>
  <c r="I1620" i="7" s="1"/>
  <c r="H1621" i="7"/>
  <c r="I1621" i="7" s="1"/>
  <c r="H1622" i="7"/>
  <c r="I1622" i="7" s="1"/>
  <c r="H1623" i="7"/>
  <c r="I1623" i="7" s="1"/>
  <c r="H1624" i="7"/>
  <c r="I1624" i="7" s="1"/>
  <c r="H1625" i="7"/>
  <c r="I1625" i="7" s="1"/>
  <c r="H1626" i="7"/>
  <c r="I1626" i="7" s="1"/>
  <c r="H1627" i="7"/>
  <c r="I1627" i="7" s="1"/>
  <c r="H1628" i="7"/>
  <c r="I1628" i="7" s="1"/>
  <c r="H1629" i="7"/>
  <c r="I1629" i="7" s="1"/>
  <c r="H1630" i="7"/>
  <c r="I1630" i="7" s="1"/>
  <c r="H1631" i="7"/>
  <c r="I1631" i="7" s="1"/>
  <c r="H1632" i="7"/>
  <c r="I1632" i="7" s="1"/>
  <c r="H1633" i="7"/>
  <c r="I1633" i="7" s="1"/>
  <c r="H1634" i="7"/>
  <c r="I1634" i="7" s="1"/>
  <c r="H1635" i="7"/>
  <c r="I1635" i="7" s="1"/>
  <c r="H1636" i="7"/>
  <c r="I1636" i="7" s="1"/>
  <c r="H1637" i="7"/>
  <c r="I1637" i="7" s="1"/>
  <c r="H1638" i="7"/>
  <c r="I1638" i="7" s="1"/>
  <c r="H1639" i="7"/>
  <c r="I1639" i="7" s="1"/>
  <c r="H1640" i="7"/>
  <c r="I1640" i="7" s="1"/>
  <c r="H1641" i="7"/>
  <c r="I1641" i="7" s="1"/>
  <c r="H1642" i="7"/>
  <c r="I1642" i="7" s="1"/>
  <c r="H1643" i="7"/>
  <c r="I1643" i="7" s="1"/>
  <c r="H1644" i="7"/>
  <c r="I1644" i="7" s="1"/>
  <c r="H1645" i="7"/>
  <c r="I1645" i="7" s="1"/>
  <c r="H1646" i="7"/>
  <c r="I1646" i="7" s="1"/>
  <c r="H1647" i="7"/>
  <c r="I1647" i="7" s="1"/>
  <c r="H1648" i="7"/>
  <c r="I1648" i="7" s="1"/>
  <c r="H1649" i="7"/>
  <c r="I1649" i="7" s="1"/>
  <c r="H1650" i="7"/>
  <c r="I1650" i="7" s="1"/>
  <c r="H1651" i="7"/>
  <c r="I1651" i="7" s="1"/>
  <c r="H1652" i="7"/>
  <c r="I1652" i="7" s="1"/>
  <c r="H1653" i="7"/>
  <c r="I1653" i="7" s="1"/>
  <c r="H1654" i="7"/>
  <c r="I1654" i="7" s="1"/>
  <c r="H1655" i="7"/>
  <c r="I1655" i="7" s="1"/>
  <c r="H1656" i="7"/>
  <c r="I1656" i="7" s="1"/>
  <c r="H1657" i="7"/>
  <c r="I1657" i="7" s="1"/>
  <c r="H1658" i="7"/>
  <c r="I1658" i="7" s="1"/>
  <c r="H1659" i="7"/>
  <c r="I1659" i="7" s="1"/>
  <c r="H1660" i="7"/>
  <c r="I1660" i="7" s="1"/>
  <c r="H1661" i="7"/>
  <c r="I1661" i="7" s="1"/>
  <c r="H1662" i="7"/>
  <c r="I1662" i="7" s="1"/>
  <c r="H1663" i="7"/>
  <c r="I1663" i="7" s="1"/>
  <c r="H1664" i="7"/>
  <c r="I1664" i="7" s="1"/>
  <c r="H1665" i="7"/>
  <c r="I1665" i="7" s="1"/>
  <c r="H1666" i="7"/>
  <c r="I1666" i="7" s="1"/>
  <c r="H1667" i="7"/>
  <c r="I1667" i="7" s="1"/>
  <c r="H1668" i="7"/>
  <c r="I1668" i="7" s="1"/>
  <c r="H1669" i="7"/>
  <c r="I1669" i="7" s="1"/>
  <c r="H1670" i="7"/>
  <c r="I1670" i="7" s="1"/>
  <c r="H1671" i="7"/>
  <c r="I1671" i="7" s="1"/>
  <c r="H1672" i="7"/>
  <c r="I1672" i="7" s="1"/>
  <c r="H1673" i="7"/>
  <c r="I1673" i="7" s="1"/>
  <c r="H1674" i="7"/>
  <c r="I1674" i="7" s="1"/>
  <c r="H1675" i="7"/>
  <c r="I1675" i="7" s="1"/>
  <c r="H1676" i="7"/>
  <c r="I1676" i="7" s="1"/>
  <c r="H1677" i="7"/>
  <c r="I1677" i="7" s="1"/>
  <c r="H1678" i="7"/>
  <c r="I1678" i="7" s="1"/>
  <c r="H1679" i="7"/>
  <c r="I1679" i="7" s="1"/>
  <c r="H1680" i="7"/>
  <c r="I1680" i="7" s="1"/>
  <c r="H1681" i="7"/>
  <c r="I1681" i="7" s="1"/>
  <c r="H1682" i="7"/>
  <c r="I1682" i="7" s="1"/>
  <c r="H1683" i="7"/>
  <c r="I1683" i="7" s="1"/>
  <c r="H1684" i="7"/>
  <c r="I1684" i="7" s="1"/>
  <c r="H1685" i="7"/>
  <c r="I1685" i="7" s="1"/>
  <c r="H1686" i="7"/>
  <c r="I1686" i="7" s="1"/>
  <c r="H1687" i="7"/>
  <c r="I1687" i="7" s="1"/>
  <c r="H1688" i="7"/>
  <c r="I1688" i="7" s="1"/>
  <c r="H1689" i="7"/>
  <c r="I1689" i="7" s="1"/>
  <c r="H1690" i="7"/>
  <c r="I1690" i="7" s="1"/>
  <c r="H1691" i="7"/>
  <c r="I1691" i="7" s="1"/>
  <c r="H1692" i="7"/>
  <c r="I1692" i="7" s="1"/>
  <c r="H1693" i="7"/>
  <c r="I1693" i="7" s="1"/>
  <c r="H1694" i="7"/>
  <c r="I1694" i="7" s="1"/>
  <c r="H1695" i="7"/>
  <c r="I1695" i="7" s="1"/>
  <c r="H1696" i="7"/>
  <c r="I1696" i="7" s="1"/>
  <c r="H1697" i="7"/>
  <c r="I1697" i="7" s="1"/>
  <c r="H1698" i="7"/>
  <c r="I1698" i="7" s="1"/>
  <c r="H1699" i="7"/>
  <c r="I1699" i="7" s="1"/>
  <c r="H1700" i="7"/>
  <c r="I1700" i="7" s="1"/>
  <c r="H1701" i="7"/>
  <c r="I1701" i="7" s="1"/>
  <c r="H1702" i="7"/>
  <c r="I1702" i="7" s="1"/>
  <c r="H1703" i="7"/>
  <c r="I1703" i="7" s="1"/>
  <c r="H1704" i="7"/>
  <c r="I1704" i="7" s="1"/>
  <c r="H1705" i="7"/>
  <c r="I1705" i="7" s="1"/>
  <c r="H1706" i="7"/>
  <c r="I1706" i="7" s="1"/>
  <c r="H1707" i="7"/>
  <c r="I1707" i="7" s="1"/>
  <c r="H1708" i="7"/>
  <c r="I1708" i="7" s="1"/>
  <c r="H1709" i="7"/>
  <c r="I1709" i="7" s="1"/>
  <c r="H1710" i="7"/>
  <c r="I1710" i="7" s="1"/>
  <c r="H1711" i="7"/>
  <c r="I1711" i="7" s="1"/>
  <c r="H1712" i="7"/>
  <c r="I1712" i="7" s="1"/>
  <c r="H1713" i="7"/>
  <c r="I1713" i="7" s="1"/>
  <c r="H1714" i="7"/>
  <c r="I1714" i="7" s="1"/>
  <c r="H1715" i="7"/>
  <c r="I1715" i="7" s="1"/>
  <c r="H1716" i="7"/>
  <c r="I1716" i="7" s="1"/>
  <c r="H1717" i="7"/>
  <c r="I1717" i="7" s="1"/>
  <c r="H1718" i="7"/>
  <c r="I1718" i="7" s="1"/>
  <c r="H1719" i="7"/>
  <c r="I1719" i="7" s="1"/>
  <c r="H1720" i="7"/>
  <c r="I1720" i="7" s="1"/>
  <c r="H1721" i="7"/>
  <c r="I1721" i="7" s="1"/>
  <c r="H1722" i="7"/>
  <c r="I1722" i="7" s="1"/>
  <c r="H1723" i="7"/>
  <c r="I1723" i="7" s="1"/>
  <c r="H1724" i="7"/>
  <c r="I1724" i="7" s="1"/>
  <c r="H1725" i="7"/>
  <c r="I1725" i="7" s="1"/>
  <c r="H1726" i="7"/>
  <c r="I1726" i="7" s="1"/>
  <c r="H1727" i="7"/>
  <c r="I1727" i="7" s="1"/>
  <c r="H1728" i="7"/>
  <c r="I1728" i="7" s="1"/>
  <c r="H1729" i="7"/>
  <c r="I1729" i="7" s="1"/>
  <c r="H1730" i="7"/>
  <c r="I1730" i="7" s="1"/>
  <c r="H1731" i="7"/>
  <c r="I1731" i="7" s="1"/>
  <c r="H1732" i="7"/>
  <c r="I1732" i="7" s="1"/>
  <c r="H1733" i="7"/>
  <c r="I1733" i="7" s="1"/>
  <c r="H1734" i="7"/>
  <c r="I1734" i="7" s="1"/>
  <c r="H1735" i="7"/>
  <c r="I1735" i="7" s="1"/>
  <c r="H1736" i="7"/>
  <c r="I1736" i="7" s="1"/>
  <c r="H1737" i="7"/>
  <c r="I1737" i="7" s="1"/>
  <c r="H1738" i="7"/>
  <c r="I1738" i="7" s="1"/>
  <c r="H1739" i="7"/>
  <c r="I1739" i="7" s="1"/>
  <c r="H1740" i="7"/>
  <c r="I1740" i="7" s="1"/>
  <c r="H1741" i="7"/>
  <c r="I1741" i="7" s="1"/>
  <c r="H1742" i="7"/>
  <c r="I1742" i="7" s="1"/>
  <c r="H1743" i="7"/>
  <c r="I1743" i="7" s="1"/>
  <c r="H1744" i="7"/>
  <c r="I1744" i="7" s="1"/>
  <c r="H1745" i="7"/>
  <c r="I1745" i="7" s="1"/>
  <c r="H1746" i="7"/>
  <c r="I1746" i="7" s="1"/>
  <c r="H1747" i="7"/>
  <c r="I1747" i="7" s="1"/>
  <c r="H1748" i="7"/>
  <c r="I1748" i="7" s="1"/>
  <c r="H1749" i="7"/>
  <c r="I1749" i="7" s="1"/>
  <c r="H1750" i="7"/>
  <c r="I1750" i="7" s="1"/>
  <c r="H1751" i="7"/>
  <c r="I1751" i="7" s="1"/>
  <c r="H1752" i="7"/>
  <c r="I1752" i="7" s="1"/>
  <c r="H1753" i="7"/>
  <c r="I1753" i="7" s="1"/>
  <c r="H1754" i="7"/>
  <c r="I1754" i="7" s="1"/>
  <c r="H1755" i="7"/>
  <c r="I1755" i="7" s="1"/>
  <c r="H1756" i="7"/>
  <c r="I1756" i="7" s="1"/>
  <c r="H1757" i="7"/>
  <c r="I1757" i="7" s="1"/>
  <c r="H1758" i="7"/>
  <c r="I1758" i="7" s="1"/>
  <c r="H1759" i="7"/>
  <c r="I1759" i="7" s="1"/>
  <c r="H1760" i="7"/>
  <c r="I1760" i="7" s="1"/>
  <c r="H1761" i="7"/>
  <c r="I1761" i="7" s="1"/>
  <c r="H1762" i="7"/>
  <c r="I1762" i="7" s="1"/>
  <c r="H1763" i="7"/>
  <c r="I1763" i="7" s="1"/>
  <c r="H1764" i="7"/>
  <c r="I1764" i="7" s="1"/>
  <c r="H1765" i="7"/>
  <c r="I1765" i="7" s="1"/>
  <c r="H1766" i="7"/>
  <c r="I1766" i="7" s="1"/>
  <c r="H1767" i="7"/>
  <c r="I1767" i="7" s="1"/>
  <c r="H1768" i="7"/>
  <c r="I1768" i="7" s="1"/>
  <c r="H1769" i="7"/>
  <c r="I1769" i="7" s="1"/>
  <c r="H1770" i="7"/>
  <c r="I1770" i="7" s="1"/>
  <c r="H1771" i="7"/>
  <c r="I1771" i="7" s="1"/>
  <c r="H1772" i="7"/>
  <c r="I1772" i="7" s="1"/>
  <c r="H1773" i="7"/>
  <c r="I1773" i="7" s="1"/>
  <c r="H1774" i="7"/>
  <c r="I1774" i="7" s="1"/>
  <c r="H1775" i="7"/>
  <c r="I1775" i="7" s="1"/>
  <c r="H1776" i="7"/>
  <c r="I1776" i="7" s="1"/>
  <c r="H1777" i="7"/>
  <c r="I1777" i="7" s="1"/>
  <c r="H1778" i="7"/>
  <c r="I1778" i="7" s="1"/>
  <c r="H1779" i="7"/>
  <c r="I1779" i="7" s="1"/>
  <c r="H1780" i="7"/>
  <c r="I1780" i="7" s="1"/>
  <c r="H1781" i="7"/>
  <c r="I1781" i="7" s="1"/>
  <c r="H1782" i="7"/>
  <c r="I1782" i="7" s="1"/>
  <c r="H1783" i="7"/>
  <c r="I1783" i="7" s="1"/>
  <c r="H1784" i="7"/>
  <c r="I1784" i="7" s="1"/>
  <c r="H1785" i="7"/>
  <c r="I1785" i="7" s="1"/>
  <c r="H1786" i="7"/>
  <c r="I1786" i="7" s="1"/>
  <c r="H1787" i="7"/>
  <c r="I1787" i="7" s="1"/>
  <c r="H1788" i="7"/>
  <c r="I1788" i="7" s="1"/>
  <c r="H1789" i="7"/>
  <c r="I1789" i="7" s="1"/>
  <c r="H1790" i="7"/>
  <c r="I1790" i="7" s="1"/>
  <c r="H1791" i="7"/>
  <c r="I1791" i="7" s="1"/>
  <c r="H1792" i="7"/>
  <c r="I1792" i="7" s="1"/>
  <c r="H1793" i="7"/>
  <c r="I1793" i="7" s="1"/>
  <c r="H1794" i="7"/>
  <c r="I1794" i="7" s="1"/>
  <c r="H1795" i="7"/>
  <c r="I1795" i="7" s="1"/>
  <c r="H1796" i="7"/>
  <c r="I1796" i="7" s="1"/>
  <c r="H1797" i="7"/>
  <c r="I1797" i="7" s="1"/>
  <c r="H1798" i="7"/>
  <c r="I1798" i="7" s="1"/>
  <c r="H1799" i="7"/>
  <c r="I1799" i="7" s="1"/>
  <c r="H1800" i="7"/>
  <c r="I1800" i="7" s="1"/>
  <c r="H1801" i="7"/>
  <c r="I1801" i="7" s="1"/>
  <c r="H1802" i="7"/>
  <c r="I1802" i="7" s="1"/>
  <c r="H1803" i="7"/>
  <c r="I1803" i="7" s="1"/>
  <c r="H1804" i="7"/>
  <c r="I1804" i="7" s="1"/>
  <c r="H1805" i="7"/>
  <c r="I1805" i="7" s="1"/>
  <c r="H1806" i="7"/>
  <c r="I1806" i="7" s="1"/>
  <c r="H1807" i="7"/>
  <c r="I1807" i="7" s="1"/>
  <c r="H1808" i="7"/>
  <c r="I1808" i="7" s="1"/>
  <c r="H1809" i="7"/>
  <c r="I1809" i="7" s="1"/>
  <c r="H1810" i="7"/>
  <c r="I1810" i="7" s="1"/>
  <c r="H1811" i="7"/>
  <c r="I1811" i="7" s="1"/>
  <c r="H1812" i="7"/>
  <c r="I1812" i="7" s="1"/>
  <c r="H1813" i="7"/>
  <c r="I1813" i="7" s="1"/>
  <c r="H1814" i="7"/>
  <c r="I1814" i="7" s="1"/>
  <c r="H1815" i="7"/>
  <c r="I1815" i="7" s="1"/>
  <c r="H1816" i="7"/>
  <c r="I1816" i="7" s="1"/>
  <c r="H1817" i="7"/>
  <c r="I1817" i="7" s="1"/>
  <c r="H1818" i="7"/>
  <c r="I1818" i="7" s="1"/>
  <c r="H1819" i="7"/>
  <c r="I1819" i="7" s="1"/>
  <c r="H1820" i="7"/>
  <c r="I1820" i="7" s="1"/>
  <c r="H1821" i="7"/>
  <c r="I1821" i="7" s="1"/>
  <c r="H1822" i="7"/>
  <c r="I1822" i="7" s="1"/>
  <c r="H1823" i="7"/>
  <c r="I1823" i="7" s="1"/>
  <c r="H1824" i="7"/>
  <c r="I1824" i="7" s="1"/>
  <c r="H1825" i="7"/>
  <c r="I1825" i="7" s="1"/>
  <c r="H1826" i="7"/>
  <c r="I1826" i="7" s="1"/>
  <c r="H1827" i="7"/>
  <c r="I1827" i="7" s="1"/>
  <c r="H1828" i="7"/>
  <c r="I1828" i="7" s="1"/>
  <c r="H1829" i="7"/>
  <c r="I1829" i="7" s="1"/>
  <c r="H1830" i="7"/>
  <c r="I1830" i="7" s="1"/>
  <c r="H1831" i="7"/>
  <c r="I1831" i="7" s="1"/>
  <c r="H1832" i="7"/>
  <c r="I1832" i="7" s="1"/>
  <c r="H1833" i="7"/>
  <c r="I1833" i="7" s="1"/>
  <c r="H1834" i="7"/>
  <c r="I1834" i="7" s="1"/>
  <c r="H1835" i="7"/>
  <c r="I1835" i="7" s="1"/>
  <c r="H1836" i="7"/>
  <c r="I1836" i="7" s="1"/>
  <c r="H1837" i="7"/>
  <c r="I1837" i="7" s="1"/>
  <c r="H1838" i="7"/>
  <c r="I1838" i="7" s="1"/>
  <c r="H1839" i="7"/>
  <c r="I1839" i="7" s="1"/>
  <c r="H1840" i="7"/>
  <c r="I1840" i="7" s="1"/>
  <c r="H1841" i="7"/>
  <c r="I1841" i="7" s="1"/>
  <c r="H1842" i="7"/>
  <c r="I1842" i="7" s="1"/>
  <c r="H1843" i="7"/>
  <c r="I1843" i="7" s="1"/>
  <c r="H1844" i="7"/>
  <c r="I1844" i="7" s="1"/>
  <c r="H1845" i="7"/>
  <c r="I1845" i="7" s="1"/>
  <c r="H1846" i="7"/>
  <c r="I1846" i="7" s="1"/>
  <c r="H1847" i="7"/>
  <c r="I1847" i="7" s="1"/>
  <c r="H1848" i="7"/>
  <c r="I1848" i="7" s="1"/>
  <c r="H1849" i="7"/>
  <c r="I1849" i="7" s="1"/>
  <c r="H1850" i="7"/>
  <c r="I1850" i="7" s="1"/>
  <c r="H1851" i="7"/>
  <c r="I1851" i="7" s="1"/>
  <c r="H1852" i="7"/>
  <c r="I1852" i="7" s="1"/>
  <c r="H1853" i="7"/>
  <c r="I1853" i="7" s="1"/>
  <c r="H1854" i="7"/>
  <c r="I1854" i="7" s="1"/>
  <c r="H1855" i="7"/>
  <c r="I1855" i="7" s="1"/>
  <c r="H1856" i="7"/>
  <c r="I1856" i="7" s="1"/>
  <c r="H1857" i="7"/>
  <c r="I1857" i="7" s="1"/>
  <c r="H1858" i="7"/>
  <c r="I1858" i="7" s="1"/>
  <c r="H1859" i="7"/>
  <c r="I1859" i="7" s="1"/>
  <c r="H1860" i="7"/>
  <c r="I1860" i="7" s="1"/>
  <c r="H1861" i="7"/>
  <c r="I1861" i="7" s="1"/>
  <c r="H1862" i="7"/>
  <c r="I1862" i="7" s="1"/>
  <c r="H1863" i="7"/>
  <c r="I1863" i="7" s="1"/>
  <c r="H1864" i="7"/>
  <c r="I1864" i="7" s="1"/>
  <c r="H1865" i="7"/>
  <c r="I1865" i="7" s="1"/>
  <c r="H1866" i="7"/>
  <c r="I1866" i="7" s="1"/>
  <c r="H1867" i="7"/>
  <c r="I1867" i="7" s="1"/>
  <c r="H1868" i="7"/>
  <c r="I1868" i="7" s="1"/>
  <c r="H1869" i="7"/>
  <c r="I1869" i="7" s="1"/>
  <c r="H1870" i="7"/>
  <c r="I1870" i="7" s="1"/>
  <c r="H1871" i="7"/>
  <c r="I1871" i="7" s="1"/>
  <c r="H1872" i="7"/>
  <c r="I1872" i="7" s="1"/>
  <c r="H1873" i="7"/>
  <c r="I1873" i="7" s="1"/>
  <c r="H1874" i="7"/>
  <c r="I1874" i="7" s="1"/>
  <c r="H1875" i="7"/>
  <c r="I1875" i="7" s="1"/>
  <c r="H1876" i="7"/>
  <c r="I1876" i="7" s="1"/>
  <c r="H1877" i="7"/>
  <c r="I1877" i="7" s="1"/>
  <c r="H1878" i="7"/>
  <c r="I1878" i="7" s="1"/>
  <c r="H1879" i="7"/>
  <c r="I1879" i="7" s="1"/>
  <c r="H1880" i="7"/>
  <c r="I1880" i="7" s="1"/>
  <c r="H1881" i="7"/>
  <c r="I1881" i="7" s="1"/>
  <c r="H1882" i="7"/>
  <c r="I1882" i="7" s="1"/>
  <c r="H1883" i="7"/>
  <c r="I1883" i="7" s="1"/>
  <c r="H1884" i="7"/>
  <c r="I1884" i="7" s="1"/>
  <c r="H1885" i="7"/>
  <c r="I1885" i="7" s="1"/>
  <c r="H1886" i="7"/>
  <c r="I1886" i="7" s="1"/>
  <c r="H1887" i="7"/>
  <c r="I1887" i="7" s="1"/>
  <c r="H1888" i="7"/>
  <c r="I1888" i="7" s="1"/>
  <c r="H1889" i="7"/>
  <c r="I1889" i="7" s="1"/>
  <c r="H1890" i="7"/>
  <c r="I1890" i="7" s="1"/>
  <c r="H1891" i="7"/>
  <c r="I1891" i="7" s="1"/>
  <c r="H1892" i="7"/>
  <c r="I1892" i="7" s="1"/>
  <c r="H1893" i="7"/>
  <c r="I1893" i="7" s="1"/>
  <c r="H1894" i="7"/>
  <c r="I1894" i="7" s="1"/>
  <c r="H1895" i="7"/>
  <c r="I1895" i="7" s="1"/>
  <c r="H1896" i="7"/>
  <c r="I1896" i="7" s="1"/>
  <c r="H1897" i="7"/>
  <c r="I1897" i="7" s="1"/>
  <c r="H1898" i="7"/>
  <c r="I1898" i="7" s="1"/>
  <c r="H1899" i="7"/>
  <c r="I1899" i="7" s="1"/>
  <c r="H1900" i="7"/>
  <c r="I1900" i="7" s="1"/>
  <c r="H1901" i="7"/>
  <c r="I1901" i="7" s="1"/>
  <c r="H1902" i="7"/>
  <c r="I1902" i="7" s="1"/>
  <c r="H1903" i="7"/>
  <c r="I1903" i="7" s="1"/>
  <c r="H1904" i="7"/>
  <c r="I1904" i="7" s="1"/>
  <c r="H1905" i="7"/>
  <c r="I1905" i="7" s="1"/>
  <c r="H1906" i="7"/>
  <c r="I1906" i="7" s="1"/>
  <c r="H1907" i="7"/>
  <c r="I1907" i="7" s="1"/>
  <c r="H1908" i="7"/>
  <c r="I1908" i="7" s="1"/>
  <c r="H1909" i="7"/>
  <c r="I1909" i="7" s="1"/>
  <c r="H1910" i="7"/>
  <c r="I1910" i="7" s="1"/>
  <c r="H1911" i="7"/>
  <c r="I1911" i="7" s="1"/>
  <c r="H1912" i="7"/>
  <c r="I1912" i="7" s="1"/>
  <c r="H1913" i="7"/>
  <c r="I1913" i="7" s="1"/>
  <c r="H1914" i="7"/>
  <c r="I1914" i="7" s="1"/>
  <c r="H1915" i="7"/>
  <c r="I1915" i="7" s="1"/>
  <c r="H1916" i="7"/>
  <c r="I1916" i="7" s="1"/>
  <c r="H1917" i="7"/>
  <c r="I1917" i="7" s="1"/>
  <c r="H1918" i="7"/>
  <c r="I1918" i="7" s="1"/>
  <c r="H1919" i="7"/>
  <c r="I1919" i="7" s="1"/>
  <c r="H1920" i="7"/>
  <c r="I1920" i="7" s="1"/>
  <c r="H1921" i="7"/>
  <c r="I1921" i="7" s="1"/>
  <c r="H1922" i="7"/>
  <c r="I1922" i="7" s="1"/>
  <c r="H1923" i="7"/>
  <c r="I1923" i="7" s="1"/>
  <c r="H1924" i="7"/>
  <c r="I1924" i="7" s="1"/>
  <c r="H1925" i="7"/>
  <c r="I1925" i="7" s="1"/>
  <c r="H1926" i="7"/>
  <c r="I1926" i="7" s="1"/>
  <c r="H1927" i="7"/>
  <c r="I1927" i="7" s="1"/>
  <c r="H1928" i="7"/>
  <c r="I1928" i="7" s="1"/>
  <c r="H1929" i="7"/>
  <c r="I1929" i="7" s="1"/>
  <c r="H1930" i="7"/>
  <c r="I1930" i="7" s="1"/>
  <c r="H1931" i="7"/>
  <c r="I1931" i="7" s="1"/>
  <c r="H1932" i="7"/>
  <c r="I1932" i="7" s="1"/>
  <c r="H1933" i="7"/>
  <c r="I1933" i="7" s="1"/>
  <c r="H1934" i="7"/>
  <c r="I1934" i="7" s="1"/>
  <c r="H1935" i="7"/>
  <c r="I1935" i="7" s="1"/>
  <c r="H1936" i="7"/>
  <c r="I1936" i="7" s="1"/>
  <c r="H1937" i="7"/>
  <c r="I1937" i="7" s="1"/>
  <c r="H1938" i="7"/>
  <c r="I1938" i="7" s="1"/>
  <c r="H1939" i="7"/>
  <c r="I1939" i="7" s="1"/>
  <c r="H1940" i="7"/>
  <c r="I1940" i="7" s="1"/>
  <c r="H1941" i="7"/>
  <c r="I1941" i="7" s="1"/>
  <c r="H1942" i="7"/>
  <c r="I1942" i="7" s="1"/>
  <c r="H1943" i="7"/>
  <c r="I1943" i="7" s="1"/>
  <c r="H1944" i="7"/>
  <c r="I1944" i="7" s="1"/>
  <c r="H1945" i="7"/>
  <c r="I1945" i="7" s="1"/>
  <c r="H1946" i="7"/>
  <c r="I1946" i="7" s="1"/>
  <c r="H1947" i="7"/>
  <c r="I1947" i="7" s="1"/>
  <c r="H1948" i="7"/>
  <c r="I1948" i="7" s="1"/>
  <c r="H1949" i="7"/>
  <c r="I1949" i="7" s="1"/>
  <c r="H1950" i="7"/>
  <c r="I1950" i="7" s="1"/>
  <c r="H1951" i="7"/>
  <c r="I1951" i="7" s="1"/>
  <c r="H1952" i="7"/>
  <c r="I1952" i="7" s="1"/>
  <c r="H1953" i="7"/>
  <c r="I1953" i="7" s="1"/>
  <c r="H1954" i="7"/>
  <c r="I1954" i="7" s="1"/>
  <c r="H1955" i="7"/>
  <c r="I1955" i="7" s="1"/>
  <c r="H1956" i="7"/>
  <c r="I1956" i="7" s="1"/>
  <c r="H1957" i="7"/>
  <c r="I1957" i="7" s="1"/>
  <c r="H1958" i="7"/>
  <c r="I1958" i="7" s="1"/>
  <c r="H1959" i="7"/>
  <c r="I1959" i="7" s="1"/>
  <c r="H1960" i="7"/>
  <c r="I1960" i="7" s="1"/>
  <c r="H1961" i="7"/>
  <c r="I1961" i="7" s="1"/>
  <c r="H1962" i="7"/>
  <c r="I1962" i="7" s="1"/>
  <c r="H1963" i="7"/>
  <c r="I1963" i="7" s="1"/>
  <c r="H1964" i="7"/>
  <c r="I1964" i="7" s="1"/>
  <c r="H1965" i="7"/>
  <c r="I1965" i="7" s="1"/>
  <c r="H1966" i="7"/>
  <c r="I1966" i="7" s="1"/>
  <c r="H1967" i="7"/>
  <c r="I1967" i="7" s="1"/>
  <c r="H1968" i="7"/>
  <c r="I1968" i="7" s="1"/>
  <c r="H1969" i="7"/>
  <c r="I1969" i="7" s="1"/>
  <c r="H1970" i="7"/>
  <c r="I1970" i="7" s="1"/>
  <c r="H1971" i="7"/>
  <c r="I1971" i="7" s="1"/>
  <c r="H1972" i="7"/>
  <c r="I1972" i="7" s="1"/>
  <c r="H1973" i="7"/>
  <c r="I1973" i="7" s="1"/>
  <c r="H1974" i="7"/>
  <c r="I1974" i="7" s="1"/>
  <c r="H1975" i="7"/>
  <c r="I1975" i="7" s="1"/>
  <c r="H1976" i="7"/>
  <c r="I1976" i="7" s="1"/>
  <c r="H1977" i="7"/>
  <c r="I1977" i="7" s="1"/>
  <c r="H1978" i="7"/>
  <c r="I1978" i="7" s="1"/>
  <c r="H1979" i="7"/>
  <c r="I1979" i="7" s="1"/>
  <c r="H1980" i="7"/>
  <c r="I1980" i="7" s="1"/>
  <c r="H1981" i="7"/>
  <c r="I1981" i="7" s="1"/>
  <c r="H1982" i="7"/>
  <c r="I1982" i="7" s="1"/>
  <c r="H1983" i="7"/>
  <c r="I1983" i="7" s="1"/>
  <c r="H1984" i="7"/>
  <c r="I1984" i="7" s="1"/>
  <c r="H1985" i="7"/>
  <c r="I1985" i="7" s="1"/>
  <c r="H1986" i="7"/>
  <c r="I1986" i="7" s="1"/>
  <c r="H1987" i="7"/>
  <c r="I1987" i="7" s="1"/>
  <c r="H1988" i="7"/>
  <c r="I1988" i="7" s="1"/>
  <c r="H1989" i="7"/>
  <c r="I1989" i="7" s="1"/>
  <c r="H1990" i="7"/>
  <c r="I1990" i="7" s="1"/>
  <c r="H1991" i="7"/>
  <c r="I1991" i="7" s="1"/>
  <c r="H1992" i="7"/>
  <c r="I1992" i="7" s="1"/>
  <c r="H1993" i="7"/>
  <c r="I1993" i="7" s="1"/>
  <c r="H1994" i="7"/>
  <c r="I1994" i="7" s="1"/>
  <c r="H1995" i="7"/>
  <c r="I1995" i="7" s="1"/>
  <c r="H1996" i="7"/>
  <c r="I1996" i="7" s="1"/>
  <c r="H1997" i="7"/>
  <c r="I1997" i="7" s="1"/>
  <c r="H1998" i="7"/>
  <c r="I1998" i="7" s="1"/>
  <c r="H1999" i="7"/>
  <c r="I1999" i="7" s="1"/>
  <c r="H2000" i="7"/>
  <c r="I2000" i="7" s="1"/>
  <c r="H2001" i="7"/>
  <c r="I2001" i="7" s="1"/>
  <c r="H2002" i="7"/>
  <c r="I2002" i="7" s="1"/>
  <c r="H2003" i="7"/>
  <c r="I2003" i="7" s="1"/>
  <c r="H2004" i="7"/>
  <c r="I2004" i="7" s="1"/>
  <c r="H2005" i="7"/>
  <c r="I2005" i="7" s="1"/>
  <c r="H2006" i="7"/>
  <c r="I2006" i="7" s="1"/>
  <c r="H2007" i="7"/>
  <c r="I2007" i="7" s="1"/>
  <c r="H2008" i="7"/>
  <c r="I2008" i="7" s="1"/>
  <c r="H2009" i="7"/>
  <c r="I2009" i="7" s="1"/>
  <c r="H2010" i="7"/>
  <c r="I2010" i="7" s="1"/>
  <c r="H2011" i="7"/>
  <c r="I2011" i="7" s="1"/>
  <c r="H2012" i="7"/>
  <c r="I2012" i="7" s="1"/>
  <c r="H2013" i="7"/>
  <c r="I2013" i="7" s="1"/>
  <c r="H2014" i="7"/>
  <c r="I2014" i="7" s="1"/>
  <c r="H2015" i="7"/>
  <c r="I2015" i="7" s="1"/>
  <c r="H2016" i="7"/>
  <c r="I2016" i="7" s="1"/>
  <c r="H2017" i="7"/>
  <c r="I2017" i="7" s="1"/>
  <c r="H2018" i="7"/>
  <c r="I2018" i="7" s="1"/>
  <c r="H2019" i="7"/>
  <c r="I2019" i="7" s="1"/>
  <c r="H2020" i="7"/>
  <c r="I2020" i="7" s="1"/>
  <c r="H2021" i="7"/>
  <c r="I2021" i="7" s="1"/>
  <c r="H2022" i="7"/>
  <c r="I2022" i="7" s="1"/>
  <c r="H2023" i="7"/>
  <c r="I2023" i="7" s="1"/>
  <c r="H2024" i="7"/>
  <c r="I2024" i="7" s="1"/>
  <c r="H2025" i="7"/>
  <c r="I2025" i="7" s="1"/>
  <c r="H2026" i="7"/>
  <c r="I2026" i="7" s="1"/>
  <c r="H2027" i="7"/>
  <c r="I2027" i="7" s="1"/>
  <c r="H2028" i="7"/>
  <c r="I2028" i="7" s="1"/>
  <c r="H2029" i="7"/>
  <c r="I2029" i="7" s="1"/>
  <c r="H2030" i="7"/>
  <c r="I2030" i="7" s="1"/>
  <c r="H2031" i="7"/>
  <c r="I2031" i="7" s="1"/>
  <c r="H2032" i="7"/>
  <c r="I2032" i="7" s="1"/>
  <c r="H2033" i="7"/>
  <c r="I2033" i="7" s="1"/>
  <c r="H2034" i="7"/>
  <c r="I2034" i="7" s="1"/>
  <c r="H2035" i="7"/>
  <c r="I2035" i="7" s="1"/>
  <c r="H2036" i="7"/>
  <c r="I2036" i="7" s="1"/>
  <c r="H2037" i="7"/>
  <c r="I2037" i="7" s="1"/>
  <c r="H2038" i="7"/>
  <c r="I2038" i="7" s="1"/>
  <c r="H2039" i="7"/>
  <c r="I2039" i="7" s="1"/>
  <c r="H2040" i="7"/>
  <c r="I2040" i="7" s="1"/>
  <c r="H2041" i="7"/>
  <c r="I2041" i="7" s="1"/>
  <c r="H2042" i="7"/>
  <c r="I2042" i="7" s="1"/>
  <c r="H2043" i="7"/>
  <c r="I2043" i="7" s="1"/>
  <c r="H2044" i="7"/>
  <c r="I2044" i="7" s="1"/>
  <c r="H2045" i="7"/>
  <c r="I2045" i="7" s="1"/>
  <c r="H2046" i="7"/>
  <c r="I2046" i="7" s="1"/>
  <c r="H2047" i="7"/>
  <c r="I2047" i="7" s="1"/>
  <c r="H2048" i="7"/>
  <c r="I2048" i="7" s="1"/>
  <c r="H2049" i="7"/>
  <c r="I2049" i="7" s="1"/>
  <c r="H2050" i="7"/>
  <c r="I2050" i="7" s="1"/>
  <c r="H2051" i="7"/>
  <c r="I2051" i="7" s="1"/>
  <c r="H2052" i="7"/>
  <c r="I2052" i="7" s="1"/>
  <c r="H2053" i="7"/>
  <c r="I2053" i="7" s="1"/>
  <c r="H2054" i="7"/>
  <c r="I2054" i="7" s="1"/>
  <c r="H2055" i="7"/>
  <c r="I2055" i="7" s="1"/>
  <c r="H2056" i="7"/>
  <c r="I2056" i="7" s="1"/>
  <c r="H2057" i="7"/>
  <c r="I2057" i="7" s="1"/>
  <c r="H2058" i="7"/>
  <c r="I2058" i="7" s="1"/>
  <c r="H2059" i="7"/>
  <c r="I2059" i="7" s="1"/>
  <c r="H2060" i="7"/>
  <c r="I2060" i="7" s="1"/>
  <c r="H2061" i="7"/>
  <c r="I2061" i="7" s="1"/>
  <c r="H2062" i="7"/>
  <c r="I2062" i="7" s="1"/>
  <c r="H2063" i="7"/>
  <c r="I2063" i="7" s="1"/>
  <c r="H2064" i="7"/>
  <c r="I2064" i="7" s="1"/>
  <c r="H2065" i="7"/>
  <c r="I2065" i="7" s="1"/>
  <c r="H2066" i="7"/>
  <c r="I2066" i="7" s="1"/>
  <c r="H2067" i="7"/>
  <c r="I2067" i="7" s="1"/>
  <c r="H2068" i="7"/>
  <c r="I2068" i="7" s="1"/>
  <c r="H2069" i="7"/>
  <c r="I2069" i="7" s="1"/>
  <c r="H2070" i="7"/>
  <c r="I2070" i="7" s="1"/>
  <c r="H2071" i="7"/>
  <c r="I2071" i="7" s="1"/>
  <c r="H2072" i="7"/>
  <c r="I2072" i="7" s="1"/>
  <c r="H2073" i="7"/>
  <c r="I2073" i="7" s="1"/>
  <c r="H2074" i="7"/>
  <c r="I2074" i="7" s="1"/>
  <c r="H2075" i="7"/>
  <c r="I2075" i="7" s="1"/>
  <c r="H2076" i="7"/>
  <c r="I2076" i="7" s="1"/>
  <c r="H2077" i="7"/>
  <c r="I2077" i="7" s="1"/>
  <c r="H2078" i="7"/>
  <c r="I2078" i="7" s="1"/>
  <c r="H2079" i="7"/>
  <c r="I2079" i="7" s="1"/>
  <c r="H2080" i="7"/>
  <c r="I2080" i="7" s="1"/>
  <c r="H2081" i="7"/>
  <c r="I2081" i="7" s="1"/>
  <c r="H2082" i="7"/>
  <c r="I2082" i="7" s="1"/>
  <c r="H2083" i="7"/>
  <c r="I2083" i="7" s="1"/>
  <c r="H2084" i="7"/>
  <c r="I2084" i="7" s="1"/>
  <c r="H2085" i="7"/>
  <c r="I2085" i="7" s="1"/>
  <c r="H2086" i="7"/>
  <c r="I2086" i="7" s="1"/>
  <c r="H2087" i="7"/>
  <c r="I2087" i="7" s="1"/>
  <c r="H2088" i="7"/>
  <c r="I2088" i="7" s="1"/>
  <c r="H2089" i="7"/>
  <c r="I2089" i="7" s="1"/>
  <c r="H2090" i="7"/>
  <c r="I2090" i="7" s="1"/>
  <c r="H2091" i="7"/>
  <c r="I2091" i="7" s="1"/>
  <c r="H2092" i="7"/>
  <c r="I2092" i="7" s="1"/>
  <c r="H2093" i="7"/>
  <c r="I2093" i="7" s="1"/>
  <c r="H2094" i="7"/>
  <c r="I2094" i="7" s="1"/>
  <c r="H2095" i="7"/>
  <c r="I2095" i="7" s="1"/>
  <c r="H2096" i="7"/>
  <c r="I2096" i="7" s="1"/>
  <c r="H2097" i="7"/>
  <c r="I2097" i="7" s="1"/>
  <c r="H2098" i="7"/>
  <c r="I2098" i="7" s="1"/>
  <c r="H2099" i="7"/>
  <c r="I2099" i="7" s="1"/>
  <c r="H2100" i="7"/>
  <c r="I2100" i="7" s="1"/>
  <c r="H2101" i="7"/>
  <c r="I2101" i="7" s="1"/>
  <c r="H2102" i="7"/>
  <c r="I2102" i="7" s="1"/>
  <c r="H2103" i="7"/>
  <c r="I2103" i="7" s="1"/>
  <c r="H2104" i="7"/>
  <c r="I2104" i="7" s="1"/>
  <c r="H2105" i="7"/>
  <c r="I2105" i="7" s="1"/>
  <c r="H2106" i="7"/>
  <c r="I2106" i="7" s="1"/>
  <c r="H2107" i="7"/>
  <c r="I2107" i="7" s="1"/>
  <c r="H2108" i="7"/>
  <c r="I2108" i="7" s="1"/>
  <c r="H2109" i="7"/>
  <c r="I2109" i="7" s="1"/>
  <c r="H2110" i="7"/>
  <c r="I2110" i="7" s="1"/>
  <c r="H2111" i="7"/>
  <c r="I2111" i="7" s="1"/>
  <c r="H2112" i="7"/>
  <c r="I2112" i="7" s="1"/>
  <c r="H2113" i="7"/>
  <c r="I2113" i="7" s="1"/>
  <c r="H2114" i="7"/>
  <c r="I2114" i="7" s="1"/>
  <c r="H2115" i="7"/>
  <c r="I2115" i="7" s="1"/>
  <c r="H2116" i="7"/>
  <c r="I2116" i="7" s="1"/>
  <c r="H2117" i="7"/>
  <c r="I2117" i="7" s="1"/>
  <c r="H2118" i="7"/>
  <c r="I2118" i="7" s="1"/>
  <c r="H2119" i="7"/>
  <c r="I2119" i="7" s="1"/>
  <c r="H2120" i="7"/>
  <c r="I2120" i="7" s="1"/>
  <c r="H2121" i="7"/>
  <c r="I2121" i="7" s="1"/>
  <c r="H2122" i="7"/>
  <c r="I2122" i="7" s="1"/>
  <c r="H2123" i="7"/>
  <c r="I2123" i="7" s="1"/>
  <c r="H2124" i="7"/>
  <c r="I2124" i="7" s="1"/>
  <c r="H2125" i="7"/>
  <c r="I2125" i="7" s="1"/>
  <c r="H2126" i="7"/>
  <c r="I2126" i="7" s="1"/>
  <c r="H2127" i="7"/>
  <c r="I2127" i="7" s="1"/>
  <c r="H2128" i="7"/>
  <c r="I2128" i="7" s="1"/>
  <c r="H2129" i="7"/>
  <c r="I2129" i="7" s="1"/>
  <c r="H2130" i="7"/>
  <c r="I2130" i="7" s="1"/>
  <c r="H2131" i="7"/>
  <c r="I2131" i="7" s="1"/>
  <c r="H2132" i="7"/>
  <c r="I2132" i="7" s="1"/>
  <c r="H2133" i="7"/>
  <c r="I2133" i="7" s="1"/>
  <c r="H2134" i="7"/>
  <c r="I2134" i="7" s="1"/>
  <c r="H2135" i="7"/>
  <c r="I2135" i="7" s="1"/>
  <c r="H2136" i="7"/>
  <c r="I2136" i="7" s="1"/>
  <c r="H2137" i="7"/>
  <c r="I2137" i="7" s="1"/>
  <c r="H2138" i="7"/>
  <c r="I2138" i="7" s="1"/>
  <c r="H2139" i="7"/>
  <c r="I2139" i="7" s="1"/>
  <c r="H2140" i="7"/>
  <c r="I2140" i="7" s="1"/>
  <c r="H2141" i="7"/>
  <c r="I2141" i="7" s="1"/>
  <c r="H2142" i="7"/>
  <c r="I2142" i="7" s="1"/>
  <c r="H2143" i="7"/>
  <c r="I2143" i="7" s="1"/>
  <c r="H2144" i="7"/>
  <c r="I2144" i="7" s="1"/>
  <c r="H2145" i="7"/>
  <c r="I2145" i="7" s="1"/>
  <c r="H2146" i="7"/>
  <c r="I2146" i="7" s="1"/>
  <c r="H2147" i="7"/>
  <c r="I2147" i="7" s="1"/>
  <c r="H2148" i="7"/>
  <c r="I2148" i="7" s="1"/>
  <c r="H2149" i="7"/>
  <c r="I2149" i="7" s="1"/>
  <c r="H2150" i="7"/>
  <c r="I2150" i="7" s="1"/>
  <c r="H2151" i="7"/>
  <c r="I2151" i="7" s="1"/>
  <c r="H2152" i="7"/>
  <c r="I2152" i="7" s="1"/>
  <c r="H2153" i="7"/>
  <c r="I2153" i="7" s="1"/>
  <c r="H2154" i="7"/>
  <c r="I2154" i="7" s="1"/>
  <c r="H2155" i="7"/>
  <c r="I2155" i="7" s="1"/>
  <c r="H2156" i="7"/>
  <c r="I2156" i="7" s="1"/>
  <c r="H2157" i="7"/>
  <c r="I2157" i="7" s="1"/>
  <c r="H2158" i="7"/>
  <c r="I2158" i="7" s="1"/>
  <c r="H2159" i="7"/>
  <c r="I2159" i="7" s="1"/>
  <c r="H2160" i="7"/>
  <c r="I2160" i="7" s="1"/>
  <c r="H2161" i="7"/>
  <c r="I2161" i="7" s="1"/>
  <c r="H2162" i="7"/>
  <c r="I2162" i="7" s="1"/>
  <c r="H2163" i="7"/>
  <c r="I2163" i="7" s="1"/>
  <c r="H2164" i="7"/>
  <c r="I2164" i="7" s="1"/>
  <c r="H2165" i="7"/>
  <c r="I2165" i="7" s="1"/>
  <c r="H2166" i="7"/>
  <c r="I2166" i="7" s="1"/>
  <c r="H2167" i="7"/>
  <c r="I2167" i="7" s="1"/>
  <c r="H2168" i="7"/>
  <c r="I2168" i="7" s="1"/>
  <c r="H2169" i="7"/>
  <c r="I2169" i="7" s="1"/>
  <c r="H2170" i="7"/>
  <c r="I2170" i="7" s="1"/>
  <c r="H2171" i="7"/>
  <c r="I2171" i="7" s="1"/>
  <c r="H2172" i="7"/>
  <c r="I2172" i="7" s="1"/>
  <c r="H2173" i="7"/>
  <c r="I2173" i="7" s="1"/>
  <c r="H2174" i="7"/>
  <c r="I2174" i="7" s="1"/>
  <c r="H2175" i="7"/>
  <c r="I2175" i="7" s="1"/>
  <c r="H2176" i="7"/>
  <c r="I2176" i="7" s="1"/>
  <c r="H2177" i="7"/>
  <c r="I2177" i="7" s="1"/>
  <c r="H2178" i="7"/>
  <c r="I2178" i="7" s="1"/>
  <c r="H2179" i="7"/>
  <c r="I2179" i="7" s="1"/>
  <c r="H2180" i="7"/>
  <c r="I2180" i="7" s="1"/>
  <c r="H2181" i="7"/>
  <c r="I2181" i="7" s="1"/>
  <c r="H2182" i="7"/>
  <c r="I2182" i="7" s="1"/>
  <c r="H2183" i="7"/>
  <c r="I2183" i="7" s="1"/>
  <c r="H2184" i="7"/>
  <c r="I2184" i="7" s="1"/>
  <c r="H2185" i="7"/>
  <c r="I2185" i="7" s="1"/>
  <c r="H2186" i="7"/>
  <c r="I2186" i="7" s="1"/>
  <c r="H2187" i="7"/>
  <c r="I2187" i="7" s="1"/>
  <c r="H2188" i="7"/>
  <c r="I2188" i="7" s="1"/>
  <c r="H2189" i="7"/>
  <c r="I2189" i="7" s="1"/>
  <c r="H2190" i="7"/>
  <c r="I2190" i="7" s="1"/>
  <c r="H2191" i="7"/>
  <c r="I2191" i="7" s="1"/>
  <c r="H2192" i="7"/>
  <c r="I2192" i="7" s="1"/>
  <c r="H2193" i="7"/>
  <c r="I2193" i="7" s="1"/>
  <c r="H2194" i="7"/>
  <c r="I2194" i="7" s="1"/>
  <c r="H2195" i="7"/>
  <c r="I2195" i="7" s="1"/>
  <c r="H2196" i="7"/>
  <c r="I2196" i="7" s="1"/>
  <c r="H2197" i="7"/>
  <c r="I2197" i="7" s="1"/>
  <c r="H2198" i="7"/>
  <c r="I2198" i="7" s="1"/>
  <c r="H2199" i="7"/>
  <c r="I2199" i="7" s="1"/>
  <c r="H2200" i="7"/>
  <c r="I2200" i="7" s="1"/>
  <c r="H2201" i="7"/>
  <c r="I2201" i="7" s="1"/>
  <c r="H2202" i="7"/>
  <c r="I2202" i="7" s="1"/>
  <c r="H2203" i="7"/>
  <c r="I2203" i="7" s="1"/>
  <c r="H2204" i="7"/>
  <c r="I2204" i="7" s="1"/>
  <c r="H2205" i="7"/>
  <c r="I2205" i="7" s="1"/>
  <c r="H2206" i="7"/>
  <c r="I2206" i="7" s="1"/>
  <c r="H2207" i="7"/>
  <c r="I2207" i="7" s="1"/>
  <c r="H2208" i="7"/>
  <c r="I2208" i="7" s="1"/>
  <c r="H2209" i="7"/>
  <c r="I2209" i="7" s="1"/>
  <c r="H2210" i="7"/>
  <c r="I2210" i="7" s="1"/>
  <c r="H2211" i="7"/>
  <c r="I2211" i="7" s="1"/>
  <c r="H2212" i="7"/>
  <c r="I2212" i="7" s="1"/>
  <c r="H2213" i="7"/>
  <c r="I2213" i="7" s="1"/>
  <c r="H2214" i="7"/>
  <c r="I2214" i="7" s="1"/>
  <c r="H2215" i="7"/>
  <c r="I2215" i="7" s="1"/>
  <c r="H2216" i="7"/>
  <c r="I2216" i="7" s="1"/>
  <c r="H2217" i="7"/>
  <c r="I2217" i="7" s="1"/>
  <c r="H2218" i="7"/>
  <c r="I2218" i="7" s="1"/>
  <c r="H2219" i="7"/>
  <c r="I2219" i="7" s="1"/>
  <c r="H2220" i="7"/>
  <c r="I2220" i="7" s="1"/>
  <c r="H2221" i="7"/>
  <c r="I2221" i="7" s="1"/>
  <c r="H2222" i="7"/>
  <c r="I2222" i="7" s="1"/>
  <c r="H2223" i="7"/>
  <c r="I2223" i="7" s="1"/>
  <c r="H2224" i="7"/>
  <c r="I2224" i="7" s="1"/>
  <c r="H2225" i="7"/>
  <c r="I2225" i="7" s="1"/>
  <c r="H2226" i="7"/>
  <c r="I2226" i="7" s="1"/>
  <c r="H2227" i="7"/>
  <c r="I2227" i="7" s="1"/>
  <c r="H2228" i="7"/>
  <c r="I2228" i="7" s="1"/>
  <c r="H2229" i="7"/>
  <c r="I2229" i="7" s="1"/>
  <c r="H2230" i="7"/>
  <c r="I2230" i="7" s="1"/>
  <c r="H2231" i="7"/>
  <c r="I2231" i="7" s="1"/>
  <c r="H2232" i="7"/>
  <c r="I2232" i="7" s="1"/>
  <c r="H2233" i="7"/>
  <c r="I2233" i="7" s="1"/>
  <c r="H2234" i="7"/>
  <c r="I2234" i="7" s="1"/>
  <c r="H2235" i="7"/>
  <c r="I2235" i="7" s="1"/>
  <c r="H2236" i="7"/>
  <c r="I2236" i="7" s="1"/>
  <c r="H2237" i="7"/>
  <c r="I2237" i="7" s="1"/>
  <c r="H2238" i="7"/>
  <c r="I2238" i="7" s="1"/>
  <c r="H2239" i="7"/>
  <c r="I2239" i="7" s="1"/>
  <c r="H2240" i="7"/>
  <c r="I2240" i="7" s="1"/>
  <c r="H2241" i="7"/>
  <c r="I2241" i="7" s="1"/>
  <c r="H2242" i="7"/>
  <c r="I2242" i="7" s="1"/>
  <c r="H2243" i="7"/>
  <c r="I2243" i="7" s="1"/>
  <c r="H2244" i="7"/>
  <c r="I2244" i="7" s="1"/>
  <c r="H2245" i="7"/>
  <c r="I2245" i="7" s="1"/>
  <c r="H2246" i="7"/>
  <c r="I2246" i="7" s="1"/>
  <c r="H2247" i="7"/>
  <c r="I2247" i="7" s="1"/>
  <c r="H2248" i="7"/>
  <c r="I2248" i="7" s="1"/>
  <c r="H2249" i="7"/>
  <c r="I2249" i="7" s="1"/>
  <c r="H2250" i="7"/>
  <c r="I2250" i="7" s="1"/>
  <c r="H2251" i="7"/>
  <c r="I2251" i="7" s="1"/>
  <c r="H2252" i="7"/>
  <c r="I2252" i="7" s="1"/>
  <c r="H2253" i="7"/>
  <c r="I2253" i="7" s="1"/>
  <c r="H2254" i="7"/>
  <c r="I2254" i="7" s="1"/>
  <c r="H2255" i="7"/>
  <c r="I2255" i="7" s="1"/>
  <c r="H2256" i="7"/>
  <c r="I2256" i="7" s="1"/>
  <c r="H2257" i="7"/>
  <c r="I2257" i="7" s="1"/>
  <c r="H2258" i="7"/>
  <c r="I2258" i="7" s="1"/>
  <c r="H2259" i="7"/>
  <c r="I2259" i="7" s="1"/>
  <c r="H2260" i="7"/>
  <c r="I2260" i="7" s="1"/>
  <c r="H2261" i="7"/>
  <c r="I2261" i="7" s="1"/>
  <c r="H2262" i="7"/>
  <c r="I2262" i="7" s="1"/>
  <c r="H2263" i="7"/>
  <c r="I2263" i="7" s="1"/>
  <c r="H2264" i="7"/>
  <c r="I2264" i="7" s="1"/>
  <c r="H2265" i="7"/>
  <c r="I2265" i="7" s="1"/>
  <c r="H2266" i="7"/>
  <c r="I2266" i="7" s="1"/>
  <c r="H2267" i="7"/>
  <c r="I2267" i="7" s="1"/>
  <c r="H2268" i="7"/>
  <c r="I2268" i="7" s="1"/>
  <c r="H2269" i="7"/>
  <c r="I2269" i="7" s="1"/>
  <c r="H2270" i="7"/>
  <c r="I2270" i="7" s="1"/>
  <c r="H2271" i="7"/>
  <c r="I2271" i="7" s="1"/>
  <c r="H2272" i="7"/>
  <c r="I2272" i="7" s="1"/>
  <c r="H2273" i="7"/>
  <c r="I2273" i="7" s="1"/>
  <c r="H2274" i="7"/>
  <c r="I2274" i="7" s="1"/>
  <c r="H2275" i="7"/>
  <c r="I2275" i="7" s="1"/>
  <c r="H2276" i="7"/>
  <c r="I2276" i="7" s="1"/>
  <c r="H2277" i="7"/>
  <c r="I2277" i="7" s="1"/>
  <c r="H2278" i="7"/>
  <c r="I2278" i="7" s="1"/>
  <c r="H2279" i="7"/>
  <c r="I2279" i="7" s="1"/>
  <c r="H2280" i="7"/>
  <c r="I2280" i="7" s="1"/>
  <c r="H2281" i="7"/>
  <c r="I2281" i="7" s="1"/>
  <c r="H2282" i="7"/>
  <c r="I2282" i="7" s="1"/>
  <c r="H2283" i="7"/>
  <c r="I2283" i="7" s="1"/>
  <c r="H2284" i="7"/>
  <c r="I2284" i="7" s="1"/>
  <c r="H2285" i="7"/>
  <c r="I2285" i="7" s="1"/>
  <c r="H2286" i="7"/>
  <c r="I2286" i="7" s="1"/>
  <c r="H2287" i="7"/>
  <c r="I2287" i="7" s="1"/>
  <c r="H2288" i="7"/>
  <c r="I2288" i="7" s="1"/>
  <c r="H2289" i="7"/>
  <c r="I2289" i="7" s="1"/>
  <c r="H2290" i="7"/>
  <c r="I2290" i="7" s="1"/>
  <c r="H2291" i="7"/>
  <c r="I2291" i="7" s="1"/>
  <c r="H2292" i="7"/>
  <c r="I2292" i="7" s="1"/>
  <c r="H2293" i="7"/>
  <c r="I2293" i="7" s="1"/>
  <c r="H2294" i="7"/>
  <c r="I2294" i="7" s="1"/>
  <c r="H2295" i="7"/>
  <c r="I2295" i="7" s="1"/>
  <c r="H2296" i="7"/>
  <c r="I2296" i="7" s="1"/>
  <c r="H2297" i="7"/>
  <c r="I2297" i="7" s="1"/>
  <c r="H2298" i="7"/>
  <c r="I2298" i="7" s="1"/>
  <c r="H2299" i="7"/>
  <c r="I2299" i="7" s="1"/>
  <c r="H2300" i="7"/>
  <c r="I2300" i="7" s="1"/>
  <c r="H2301" i="7"/>
  <c r="I2301" i="7" s="1"/>
  <c r="H2302" i="7"/>
  <c r="I2302" i="7" s="1"/>
  <c r="H2303" i="7"/>
  <c r="I2303" i="7" s="1"/>
  <c r="H2304" i="7"/>
  <c r="I2304" i="7" s="1"/>
  <c r="H2305" i="7"/>
  <c r="I2305" i="7" s="1"/>
  <c r="H2306" i="7"/>
  <c r="I2306" i="7" s="1"/>
  <c r="H2307" i="7"/>
  <c r="I2307" i="7" s="1"/>
  <c r="H2308" i="7"/>
  <c r="I2308" i="7" s="1"/>
  <c r="H2309" i="7"/>
  <c r="I2309" i="7" s="1"/>
  <c r="H2310" i="7"/>
  <c r="I2310" i="7" s="1"/>
  <c r="H2311" i="7"/>
  <c r="I2311" i="7" s="1"/>
  <c r="H2312" i="7"/>
  <c r="I2312" i="7" s="1"/>
  <c r="H2313" i="7"/>
  <c r="I2313" i="7" s="1"/>
  <c r="H2314" i="7"/>
  <c r="I2314" i="7" s="1"/>
  <c r="H2315" i="7"/>
  <c r="I2315" i="7" s="1"/>
  <c r="H2316" i="7"/>
  <c r="I2316" i="7" s="1"/>
  <c r="H2317" i="7"/>
  <c r="I2317" i="7" s="1"/>
  <c r="H2318" i="7"/>
  <c r="I2318" i="7" s="1"/>
  <c r="H2319" i="7"/>
  <c r="I2319" i="7" s="1"/>
  <c r="H2320" i="7"/>
  <c r="I2320" i="7" s="1"/>
  <c r="H2321" i="7"/>
  <c r="I2321" i="7" s="1"/>
  <c r="H2322" i="7"/>
  <c r="I2322" i="7" s="1"/>
  <c r="H2323" i="7"/>
  <c r="I2323" i="7" s="1"/>
  <c r="H2324" i="7"/>
  <c r="I2324" i="7" s="1"/>
  <c r="H2325" i="7"/>
  <c r="I2325" i="7" s="1"/>
  <c r="H2326" i="7"/>
  <c r="I2326" i="7" s="1"/>
  <c r="H2327" i="7"/>
  <c r="I2327" i="7" s="1"/>
  <c r="H2328" i="7"/>
  <c r="I2328" i="7" s="1"/>
  <c r="H2329" i="7"/>
  <c r="I2329" i="7" s="1"/>
  <c r="H2330" i="7"/>
  <c r="I2330" i="7" s="1"/>
  <c r="H2331" i="7"/>
  <c r="I2331" i="7" s="1"/>
  <c r="H2332" i="7"/>
  <c r="I2332" i="7" s="1"/>
  <c r="H2333" i="7"/>
  <c r="I2333" i="7" s="1"/>
  <c r="H2334" i="7"/>
  <c r="I2334" i="7" s="1"/>
  <c r="H2335" i="7"/>
  <c r="I2335" i="7" s="1"/>
  <c r="H2336" i="7"/>
  <c r="I2336" i="7" s="1"/>
  <c r="H2337" i="7"/>
  <c r="I2337" i="7" s="1"/>
  <c r="H2338" i="7"/>
  <c r="I2338" i="7" s="1"/>
  <c r="H2339" i="7"/>
  <c r="I2339" i="7" s="1"/>
  <c r="H2340" i="7"/>
  <c r="I2340" i="7" s="1"/>
  <c r="H2341" i="7"/>
  <c r="I2341" i="7" s="1"/>
  <c r="H2342" i="7"/>
  <c r="I2342" i="7" s="1"/>
  <c r="H2343" i="7"/>
  <c r="I2343" i="7" s="1"/>
  <c r="H2344" i="7"/>
  <c r="I2344" i="7" s="1"/>
  <c r="H2345" i="7"/>
  <c r="I2345" i="7" s="1"/>
  <c r="H2346" i="7"/>
  <c r="I2346" i="7" s="1"/>
  <c r="H2347" i="7"/>
  <c r="I2347" i="7" s="1"/>
  <c r="H2348" i="7"/>
  <c r="I2348" i="7" s="1"/>
  <c r="H2349" i="7"/>
  <c r="I2349" i="7" s="1"/>
  <c r="H2350" i="7"/>
  <c r="I2350" i="7" s="1"/>
  <c r="H2351" i="7"/>
  <c r="I2351" i="7" s="1"/>
  <c r="H2352" i="7"/>
  <c r="I2352" i="7" s="1"/>
  <c r="H2353" i="7"/>
  <c r="I2353" i="7" s="1"/>
  <c r="H2354" i="7"/>
  <c r="I2354" i="7" s="1"/>
  <c r="H2355" i="7"/>
  <c r="I2355" i="7" s="1"/>
  <c r="H2356" i="7"/>
  <c r="I2356" i="7" s="1"/>
  <c r="H2357" i="7"/>
  <c r="I2357" i="7" s="1"/>
  <c r="H2358" i="7"/>
  <c r="I2358" i="7" s="1"/>
  <c r="H2359" i="7"/>
  <c r="I2359" i="7" s="1"/>
  <c r="H2360" i="7"/>
  <c r="I2360" i="7" s="1"/>
  <c r="H2361" i="7"/>
  <c r="I2361" i="7" s="1"/>
  <c r="H2362" i="7"/>
  <c r="I2362" i="7" s="1"/>
  <c r="H2363" i="7"/>
  <c r="I2363" i="7" s="1"/>
  <c r="H2364" i="7"/>
  <c r="I2364" i="7" s="1"/>
  <c r="H2365" i="7"/>
  <c r="I2365" i="7" s="1"/>
  <c r="H2366" i="7"/>
  <c r="I2366" i="7" s="1"/>
  <c r="H2367" i="7"/>
  <c r="I2367" i="7" s="1"/>
  <c r="H2368" i="7"/>
  <c r="I2368" i="7" s="1"/>
  <c r="H2369" i="7"/>
  <c r="I2369" i="7" s="1"/>
  <c r="H2370" i="7"/>
  <c r="I2370" i="7" s="1"/>
  <c r="H2371" i="7"/>
  <c r="I2371" i="7" s="1"/>
  <c r="H2372" i="7"/>
  <c r="I2372" i="7" s="1"/>
  <c r="H2373" i="7"/>
  <c r="I2373" i="7" s="1"/>
  <c r="H2374" i="7"/>
  <c r="I2374" i="7" s="1"/>
  <c r="H2375" i="7"/>
  <c r="I2375" i="7" s="1"/>
  <c r="H2376" i="7"/>
  <c r="I2376" i="7" s="1"/>
  <c r="H2377" i="7"/>
  <c r="I2377" i="7" s="1"/>
  <c r="H2378" i="7"/>
  <c r="I2378" i="7" s="1"/>
  <c r="H2379" i="7"/>
  <c r="I2379" i="7" s="1"/>
  <c r="H2380" i="7"/>
  <c r="I2380" i="7" s="1"/>
  <c r="H2381" i="7"/>
  <c r="I2381" i="7" s="1"/>
  <c r="H2382" i="7"/>
  <c r="I2382" i="7" s="1"/>
  <c r="H2383" i="7"/>
  <c r="I2383" i="7" s="1"/>
  <c r="H2384" i="7"/>
  <c r="I2384" i="7" s="1"/>
  <c r="H2385" i="7"/>
  <c r="I2385" i="7" s="1"/>
  <c r="H2386" i="7"/>
  <c r="I2386" i="7" s="1"/>
  <c r="H2387" i="7"/>
  <c r="I2387" i="7" s="1"/>
  <c r="H2388" i="7"/>
  <c r="I2388" i="7" s="1"/>
  <c r="H2389" i="7"/>
  <c r="I2389" i="7" s="1"/>
  <c r="H2390" i="7"/>
  <c r="I2390" i="7" s="1"/>
  <c r="H2391" i="7"/>
  <c r="I2391" i="7" s="1"/>
  <c r="H2392" i="7"/>
  <c r="I2392" i="7" s="1"/>
  <c r="H2393" i="7"/>
  <c r="I2393" i="7" s="1"/>
  <c r="H2394" i="7"/>
  <c r="I2394" i="7" s="1"/>
  <c r="H2395" i="7"/>
  <c r="I2395" i="7" s="1"/>
  <c r="H2396" i="7"/>
  <c r="I2396" i="7" s="1"/>
  <c r="H2397" i="7"/>
  <c r="I2397" i="7" s="1"/>
  <c r="H2398" i="7"/>
  <c r="I2398" i="7" s="1"/>
  <c r="H2399" i="7"/>
  <c r="I2399" i="7" s="1"/>
  <c r="H2400" i="7"/>
  <c r="I2400" i="7" s="1"/>
  <c r="H2401" i="7"/>
  <c r="I2401" i="7" s="1"/>
  <c r="H2402" i="7"/>
  <c r="I2402" i="7" s="1"/>
  <c r="H2403" i="7"/>
  <c r="I2403" i="7" s="1"/>
  <c r="H2404" i="7"/>
  <c r="I2404" i="7" s="1"/>
  <c r="H2405" i="7"/>
  <c r="I2405" i="7" s="1"/>
  <c r="H2406" i="7"/>
  <c r="I2406" i="7" s="1"/>
  <c r="H2407" i="7"/>
  <c r="I2407" i="7" s="1"/>
  <c r="H2408" i="7"/>
  <c r="I2408" i="7" s="1"/>
  <c r="H2409" i="7"/>
  <c r="I2409" i="7" s="1"/>
  <c r="H2410" i="7"/>
  <c r="I2410" i="7" s="1"/>
  <c r="H2411" i="7"/>
  <c r="I2411" i="7" s="1"/>
  <c r="H2412" i="7"/>
  <c r="I2412" i="7" s="1"/>
  <c r="H2413" i="7"/>
  <c r="I2413" i="7" s="1"/>
  <c r="H2414" i="7"/>
  <c r="I2414" i="7" s="1"/>
  <c r="H2415" i="7"/>
  <c r="I2415" i="7" s="1"/>
  <c r="H2416" i="7"/>
  <c r="I2416" i="7" s="1"/>
  <c r="H2417" i="7"/>
  <c r="I2417" i="7" s="1"/>
  <c r="H2418" i="7"/>
  <c r="I2418" i="7" s="1"/>
  <c r="H2419" i="7"/>
  <c r="I2419" i="7" s="1"/>
  <c r="H2420" i="7"/>
  <c r="I2420" i="7" s="1"/>
  <c r="H2421" i="7"/>
  <c r="I2421" i="7" s="1"/>
  <c r="H2422" i="7"/>
  <c r="I2422" i="7" s="1"/>
  <c r="H2423" i="7"/>
  <c r="I2423" i="7" s="1"/>
  <c r="H2424" i="7"/>
  <c r="I2424" i="7" s="1"/>
  <c r="H2425" i="7"/>
  <c r="I2425" i="7" s="1"/>
  <c r="H2426" i="7"/>
  <c r="I2426" i="7" s="1"/>
  <c r="H2427" i="7"/>
  <c r="I2427" i="7" s="1"/>
  <c r="H2428" i="7"/>
  <c r="I2428" i="7" s="1"/>
  <c r="H2429" i="7"/>
  <c r="I2429" i="7" s="1"/>
  <c r="H2430" i="7"/>
  <c r="I2430" i="7" s="1"/>
  <c r="H2431" i="7"/>
  <c r="I2431" i="7" s="1"/>
  <c r="H2432" i="7"/>
  <c r="I2432" i="7" s="1"/>
  <c r="H2433" i="7"/>
  <c r="I2433" i="7" s="1"/>
  <c r="H2434" i="7"/>
  <c r="I2434" i="7" s="1"/>
  <c r="L2434" i="7" s="1"/>
  <c r="H2435" i="7"/>
  <c r="I2435" i="7" s="1"/>
  <c r="H2436" i="7"/>
  <c r="I2436" i="7" s="1"/>
  <c r="H2437" i="7"/>
  <c r="I2437" i="7" s="1"/>
  <c r="H2438" i="7"/>
  <c r="I2438" i="7" s="1"/>
  <c r="H2439" i="7"/>
  <c r="I2439" i="7" s="1"/>
  <c r="H2440" i="7"/>
  <c r="I2440" i="7" s="1"/>
  <c r="H2441" i="7"/>
  <c r="I2441" i="7" s="1"/>
  <c r="H2442" i="7"/>
  <c r="I2442" i="7" s="1"/>
  <c r="H2443" i="7"/>
  <c r="I2443" i="7" s="1"/>
  <c r="H2444" i="7"/>
  <c r="I2444" i="7" s="1"/>
  <c r="H2445" i="7"/>
  <c r="I2445" i="7" s="1"/>
  <c r="H2446" i="7"/>
  <c r="I2446" i="7" s="1"/>
  <c r="H2447" i="7"/>
  <c r="I2447" i="7" s="1"/>
  <c r="H2448" i="7"/>
  <c r="I2448" i="7" s="1"/>
  <c r="H2449" i="7"/>
  <c r="I2449" i="7" s="1"/>
  <c r="H2450" i="7"/>
  <c r="I2450" i="7" s="1"/>
  <c r="L2450" i="7" s="1"/>
  <c r="H2451" i="7"/>
  <c r="I2451" i="7" s="1"/>
  <c r="H2452" i="7"/>
  <c r="I2452" i="7" s="1"/>
  <c r="H2453" i="7"/>
  <c r="I2453" i="7" s="1"/>
  <c r="H2454" i="7"/>
  <c r="I2454" i="7" s="1"/>
  <c r="H2455" i="7"/>
  <c r="I2455" i="7" s="1"/>
  <c r="H2456" i="7"/>
  <c r="I2456" i="7" s="1"/>
  <c r="H2457" i="7"/>
  <c r="I2457" i="7" s="1"/>
  <c r="H2458" i="7"/>
  <c r="I2458" i="7" s="1"/>
  <c r="H2459" i="7"/>
  <c r="I2459" i="7" s="1"/>
  <c r="H2460" i="7"/>
  <c r="I2460" i="7" s="1"/>
  <c r="H2461" i="7"/>
  <c r="I2461" i="7" s="1"/>
  <c r="H2462" i="7"/>
  <c r="I2462" i="7" s="1"/>
  <c r="H2463" i="7"/>
  <c r="I2463" i="7" s="1"/>
  <c r="H2464" i="7"/>
  <c r="I2464" i="7" s="1"/>
  <c r="H2465" i="7"/>
  <c r="I2465" i="7" s="1"/>
  <c r="H2466" i="7"/>
  <c r="I2466" i="7" s="1"/>
  <c r="L2466" i="7" s="1"/>
  <c r="H2467" i="7"/>
  <c r="I2467" i="7" s="1"/>
  <c r="H2468" i="7"/>
  <c r="I2468" i="7" s="1"/>
  <c r="H2469" i="7"/>
  <c r="I2469" i="7" s="1"/>
  <c r="H2470" i="7"/>
  <c r="I2470" i="7" s="1"/>
  <c r="H2471" i="7"/>
  <c r="I2471" i="7" s="1"/>
  <c r="H2472" i="7"/>
  <c r="I2472" i="7" s="1"/>
  <c r="H2473" i="7"/>
  <c r="I2473" i="7" s="1"/>
  <c r="H2474" i="7"/>
  <c r="I2474" i="7" s="1"/>
  <c r="H2475" i="7"/>
  <c r="I2475" i="7" s="1"/>
  <c r="H2476" i="7"/>
  <c r="I2476" i="7" s="1"/>
  <c r="H2477" i="7"/>
  <c r="I2477" i="7" s="1"/>
  <c r="H2478" i="7"/>
  <c r="I2478" i="7" s="1"/>
  <c r="H2479" i="7"/>
  <c r="I2479" i="7" s="1"/>
  <c r="H2480" i="7"/>
  <c r="I2480" i="7" s="1"/>
  <c r="H2481" i="7"/>
  <c r="I2481" i="7" s="1"/>
  <c r="H2482" i="7"/>
  <c r="I2482" i="7" s="1"/>
  <c r="L2482" i="7" s="1"/>
  <c r="H2483" i="7"/>
  <c r="I2483" i="7" s="1"/>
  <c r="H2484" i="7"/>
  <c r="I2484" i="7" s="1"/>
  <c r="H2485" i="7"/>
  <c r="I2485" i="7" s="1"/>
  <c r="H2486" i="7"/>
  <c r="I2486" i="7" s="1"/>
  <c r="H2487" i="7"/>
  <c r="I2487" i="7" s="1"/>
  <c r="H2488" i="7"/>
  <c r="I2488" i="7" s="1"/>
  <c r="H2489" i="7"/>
  <c r="I2489" i="7" s="1"/>
  <c r="H2490" i="7"/>
  <c r="I2490" i="7" s="1"/>
  <c r="H2491" i="7"/>
  <c r="I2491" i="7" s="1"/>
  <c r="H2492" i="7"/>
  <c r="I2492" i="7" s="1"/>
  <c r="H2493" i="7"/>
  <c r="I2493" i="7" s="1"/>
  <c r="H2494" i="7"/>
  <c r="I2494" i="7" s="1"/>
  <c r="H2495" i="7"/>
  <c r="I2495" i="7" s="1"/>
  <c r="H2496" i="7"/>
  <c r="I2496" i="7" s="1"/>
  <c r="H2497" i="7"/>
  <c r="I2497" i="7" s="1"/>
  <c r="H2498" i="7"/>
  <c r="I2498" i="7" s="1"/>
  <c r="H2499" i="7"/>
  <c r="I2499" i="7" s="1"/>
  <c r="H2500" i="7"/>
  <c r="I2500" i="7" s="1"/>
  <c r="H2501" i="7"/>
  <c r="I2501" i="7" s="1"/>
  <c r="H2502" i="7"/>
  <c r="I2502" i="7" s="1"/>
  <c r="H2503" i="7"/>
  <c r="I2503" i="7" s="1"/>
  <c r="H2504" i="7"/>
  <c r="I2504" i="7" s="1"/>
  <c r="H2505" i="7"/>
  <c r="I2505" i="7" s="1"/>
  <c r="H2506" i="7"/>
  <c r="I2506" i="7" s="1"/>
  <c r="H2507" i="7"/>
  <c r="I2507" i="7" s="1"/>
  <c r="H2508" i="7"/>
  <c r="I2508" i="7" s="1"/>
  <c r="H2509" i="7"/>
  <c r="I2509" i="7" s="1"/>
  <c r="H2510" i="7"/>
  <c r="I2510" i="7" s="1"/>
  <c r="H2511" i="7"/>
  <c r="I2511" i="7" s="1"/>
  <c r="H2512" i="7"/>
  <c r="I2512" i="7" s="1"/>
  <c r="H2513" i="7"/>
  <c r="I2513" i="7" s="1"/>
  <c r="H2514" i="7"/>
  <c r="I2514" i="7" s="1"/>
  <c r="L2514" i="7" s="1"/>
  <c r="H2515" i="7"/>
  <c r="I2515" i="7" s="1"/>
  <c r="H2516" i="7"/>
  <c r="I2516" i="7" s="1"/>
  <c r="H2517" i="7"/>
  <c r="I2517" i="7" s="1"/>
  <c r="H2518" i="7"/>
  <c r="I2518" i="7" s="1"/>
  <c r="H2519" i="7"/>
  <c r="I2519" i="7" s="1"/>
  <c r="H2520" i="7"/>
  <c r="I2520" i="7" s="1"/>
  <c r="H2521" i="7"/>
  <c r="I2521" i="7" s="1"/>
  <c r="H2522" i="7"/>
  <c r="I2522" i="7" s="1"/>
  <c r="H2523" i="7"/>
  <c r="I2523" i="7" s="1"/>
  <c r="H2524" i="7"/>
  <c r="I2524" i="7" s="1"/>
  <c r="H2525" i="7"/>
  <c r="I2525" i="7" s="1"/>
  <c r="H2526" i="7"/>
  <c r="I2526" i="7" s="1"/>
  <c r="H2527" i="7"/>
  <c r="I2527" i="7" s="1"/>
  <c r="H2528" i="7"/>
  <c r="I2528" i="7" s="1"/>
  <c r="H2529" i="7"/>
  <c r="I2529" i="7" s="1"/>
  <c r="H2530" i="7"/>
  <c r="I2530" i="7" s="1"/>
  <c r="L2530" i="7" s="1"/>
  <c r="H2531" i="7"/>
  <c r="I2531" i="7" s="1"/>
  <c r="H2532" i="7"/>
  <c r="I2532" i="7" s="1"/>
  <c r="H2533" i="7"/>
  <c r="I2533" i="7" s="1"/>
  <c r="H2534" i="7"/>
  <c r="I2534" i="7" s="1"/>
  <c r="H2535" i="7"/>
  <c r="I2535" i="7" s="1"/>
  <c r="H2536" i="7"/>
  <c r="I2536" i="7" s="1"/>
  <c r="H2537" i="7"/>
  <c r="I2537" i="7" s="1"/>
  <c r="H2538" i="7"/>
  <c r="I2538" i="7" s="1"/>
  <c r="H2539" i="7"/>
  <c r="I2539" i="7" s="1"/>
  <c r="H2540" i="7"/>
  <c r="I2540" i="7" s="1"/>
  <c r="H2541" i="7"/>
  <c r="I2541" i="7" s="1"/>
  <c r="H2542" i="7"/>
  <c r="I2542" i="7" s="1"/>
  <c r="H2543" i="7"/>
  <c r="I2543" i="7" s="1"/>
  <c r="H2544" i="7"/>
  <c r="I2544" i="7" s="1"/>
  <c r="H2545" i="7"/>
  <c r="I2545" i="7" s="1"/>
  <c r="H2546" i="7"/>
  <c r="I2546" i="7" s="1"/>
  <c r="L2546" i="7" s="1"/>
  <c r="H2547" i="7"/>
  <c r="I2547" i="7" s="1"/>
  <c r="H2548" i="7"/>
  <c r="I2548" i="7" s="1"/>
  <c r="H2549" i="7"/>
  <c r="I2549" i="7" s="1"/>
  <c r="H2550" i="7"/>
  <c r="I2550" i="7" s="1"/>
  <c r="H2551" i="7"/>
  <c r="I2551" i="7" s="1"/>
  <c r="H2552" i="7"/>
  <c r="I2552" i="7" s="1"/>
  <c r="H2553" i="7"/>
  <c r="I2553" i="7" s="1"/>
  <c r="H2554" i="7"/>
  <c r="I2554" i="7" s="1"/>
  <c r="H2555" i="7"/>
  <c r="I2555" i="7" s="1"/>
  <c r="H2556" i="7"/>
  <c r="I2556" i="7" s="1"/>
  <c r="H2557" i="7"/>
  <c r="I2557" i="7" s="1"/>
  <c r="H2558" i="7"/>
  <c r="I2558" i="7" s="1"/>
  <c r="H2559" i="7"/>
  <c r="I2559" i="7" s="1"/>
  <c r="H2560" i="7"/>
  <c r="I2560" i="7" s="1"/>
  <c r="H2561" i="7"/>
  <c r="I2561" i="7" s="1"/>
  <c r="H2562" i="7"/>
  <c r="I2562" i="7" s="1"/>
  <c r="L2562" i="7" s="1"/>
  <c r="H2563" i="7"/>
  <c r="I2563" i="7" s="1"/>
  <c r="H2564" i="7"/>
  <c r="I2564" i="7" s="1"/>
  <c r="H2565" i="7"/>
  <c r="I2565" i="7" s="1"/>
  <c r="H2566" i="7"/>
  <c r="I2566" i="7" s="1"/>
  <c r="H2567" i="7"/>
  <c r="I2567" i="7" s="1"/>
  <c r="H2568" i="7"/>
  <c r="I2568" i="7" s="1"/>
  <c r="H2569" i="7"/>
  <c r="I2569" i="7" s="1"/>
  <c r="H2570" i="7"/>
  <c r="I2570" i="7" s="1"/>
  <c r="H2571" i="7"/>
  <c r="I2571" i="7" s="1"/>
  <c r="H2572" i="7"/>
  <c r="I2572" i="7" s="1"/>
  <c r="H2573" i="7"/>
  <c r="I2573" i="7" s="1"/>
  <c r="H2574" i="7"/>
  <c r="I2574" i="7" s="1"/>
  <c r="H2575" i="7"/>
  <c r="I2575" i="7" s="1"/>
  <c r="H2576" i="7"/>
  <c r="I2576" i="7" s="1"/>
  <c r="H2577" i="7"/>
  <c r="I2577" i="7" s="1"/>
  <c r="H2578" i="7"/>
  <c r="I2578" i="7" s="1"/>
  <c r="H2579" i="7"/>
  <c r="I2579" i="7" s="1"/>
  <c r="H2580" i="7"/>
  <c r="I2580" i="7" s="1"/>
  <c r="H2581" i="7"/>
  <c r="I2581" i="7" s="1"/>
  <c r="H2582" i="7"/>
  <c r="I2582" i="7" s="1"/>
  <c r="H2583" i="7"/>
  <c r="I2583" i="7" s="1"/>
  <c r="H2584" i="7"/>
  <c r="I2584" i="7" s="1"/>
  <c r="H2585" i="7"/>
  <c r="I2585" i="7" s="1"/>
  <c r="H2586" i="7"/>
  <c r="I2586" i="7" s="1"/>
  <c r="H2587" i="7"/>
  <c r="I2587" i="7" s="1"/>
  <c r="H2588" i="7"/>
  <c r="I2588" i="7" s="1"/>
  <c r="H2589" i="7"/>
  <c r="I2589" i="7" s="1"/>
  <c r="H2590" i="7"/>
  <c r="I2590" i="7" s="1"/>
  <c r="H2591" i="7"/>
  <c r="I2591" i="7" s="1"/>
  <c r="H2592" i="7"/>
  <c r="I2592" i="7" s="1"/>
  <c r="H2593" i="7"/>
  <c r="I2593" i="7" s="1"/>
  <c r="H2594" i="7"/>
  <c r="I2594" i="7" s="1"/>
  <c r="L2594" i="7" s="1"/>
  <c r="H2595" i="7"/>
  <c r="I2595" i="7" s="1"/>
  <c r="H2596" i="7"/>
  <c r="I2596" i="7" s="1"/>
  <c r="H2597" i="7"/>
  <c r="I2597" i="7" s="1"/>
  <c r="H2598" i="7"/>
  <c r="I2598" i="7" s="1"/>
  <c r="H2599" i="7"/>
  <c r="I2599" i="7" s="1"/>
  <c r="H2600" i="7"/>
  <c r="I2600" i="7" s="1"/>
  <c r="H2601" i="7"/>
  <c r="I2601" i="7" s="1"/>
  <c r="H2602" i="7"/>
  <c r="I2602" i="7" s="1"/>
  <c r="H2603" i="7"/>
  <c r="I2603" i="7" s="1"/>
  <c r="H2604" i="7"/>
  <c r="I2604" i="7" s="1"/>
  <c r="H2605" i="7"/>
  <c r="I2605" i="7" s="1"/>
  <c r="H2606" i="7"/>
  <c r="I2606" i="7" s="1"/>
  <c r="H2607" i="7"/>
  <c r="I2607" i="7" s="1"/>
  <c r="H2608" i="7"/>
  <c r="I2608" i="7" s="1"/>
  <c r="H2609" i="7"/>
  <c r="I2609" i="7" s="1"/>
  <c r="H2610" i="7"/>
  <c r="I2610" i="7" s="1"/>
  <c r="L2610" i="7" s="1"/>
  <c r="H2611" i="7"/>
  <c r="I2611" i="7" s="1"/>
  <c r="H2612" i="7"/>
  <c r="I2612" i="7" s="1"/>
  <c r="H2613" i="7"/>
  <c r="I2613" i="7" s="1"/>
  <c r="H2614" i="7"/>
  <c r="I2614" i="7" s="1"/>
  <c r="H2615" i="7"/>
  <c r="I2615" i="7" s="1"/>
  <c r="H2616" i="7"/>
  <c r="I2616" i="7" s="1"/>
  <c r="H2617" i="7"/>
  <c r="I2617" i="7" s="1"/>
  <c r="H2618" i="7"/>
  <c r="I2618" i="7" s="1"/>
  <c r="H2619" i="7"/>
  <c r="I2619" i="7" s="1"/>
  <c r="H2620" i="7"/>
  <c r="I2620" i="7" s="1"/>
  <c r="H2621" i="7"/>
  <c r="I2621" i="7" s="1"/>
  <c r="H2622" i="7"/>
  <c r="I2622" i="7" s="1"/>
  <c r="H2623" i="7"/>
  <c r="I2623" i="7" s="1"/>
  <c r="H2624" i="7"/>
  <c r="I2624" i="7" s="1"/>
  <c r="H2625" i="7"/>
  <c r="I2625" i="7" s="1"/>
  <c r="H2626" i="7"/>
  <c r="I2626" i="7" s="1"/>
  <c r="L2626" i="7" s="1"/>
  <c r="H2627" i="7"/>
  <c r="I2627" i="7" s="1"/>
  <c r="H2628" i="7"/>
  <c r="I2628" i="7" s="1"/>
  <c r="H2629" i="7"/>
  <c r="I2629" i="7" s="1"/>
  <c r="H2630" i="7"/>
  <c r="I2630" i="7" s="1"/>
  <c r="H2631" i="7"/>
  <c r="I2631" i="7" s="1"/>
  <c r="H2632" i="7"/>
  <c r="I2632" i="7" s="1"/>
  <c r="H2633" i="7"/>
  <c r="I2633" i="7" s="1"/>
  <c r="H2634" i="7"/>
  <c r="I2634" i="7" s="1"/>
  <c r="H2635" i="7"/>
  <c r="I2635" i="7" s="1"/>
  <c r="H2636" i="7"/>
  <c r="I2636" i="7" s="1"/>
  <c r="H2637" i="7"/>
  <c r="I2637" i="7" s="1"/>
  <c r="H2638" i="7"/>
  <c r="I2638" i="7" s="1"/>
  <c r="H2639" i="7"/>
  <c r="I2639" i="7" s="1"/>
  <c r="H2640" i="7"/>
  <c r="I2640" i="7" s="1"/>
  <c r="H2641" i="7"/>
  <c r="I2641" i="7" s="1"/>
  <c r="H2642" i="7"/>
  <c r="I2642" i="7" s="1"/>
  <c r="L2642" i="7" s="1"/>
  <c r="H2643" i="7"/>
  <c r="I2643" i="7" s="1"/>
  <c r="H2644" i="7"/>
  <c r="I2644" i="7" s="1"/>
  <c r="H2645" i="7"/>
  <c r="I2645" i="7" s="1"/>
  <c r="H2646" i="7"/>
  <c r="I2646" i="7" s="1"/>
  <c r="H2647" i="7"/>
  <c r="I2647" i="7" s="1"/>
  <c r="H2648" i="7"/>
  <c r="I2648" i="7" s="1"/>
  <c r="H2649" i="7"/>
  <c r="I2649" i="7" s="1"/>
  <c r="H2650" i="7"/>
  <c r="I2650" i="7" s="1"/>
  <c r="H2651" i="7"/>
  <c r="I2651" i="7" s="1"/>
  <c r="H2652" i="7"/>
  <c r="I2652" i="7" s="1"/>
  <c r="H2653" i="7"/>
  <c r="I2653" i="7" s="1"/>
  <c r="H2654" i="7"/>
  <c r="I2654" i="7" s="1"/>
  <c r="H2655" i="7"/>
  <c r="I2655" i="7" s="1"/>
  <c r="H2656" i="7"/>
  <c r="I2656" i="7" s="1"/>
  <c r="H2657" i="7"/>
  <c r="I2657" i="7" s="1"/>
  <c r="H2658" i="7"/>
  <c r="I2658" i="7" s="1"/>
  <c r="L2658" i="7" s="1"/>
  <c r="H2659" i="7"/>
  <c r="I2659" i="7" s="1"/>
  <c r="H2660" i="7"/>
  <c r="I2660" i="7" s="1"/>
  <c r="H2661" i="7"/>
  <c r="I2661" i="7" s="1"/>
  <c r="H2662" i="7"/>
  <c r="I2662" i="7" s="1"/>
  <c r="H2663" i="7"/>
  <c r="I2663" i="7" s="1"/>
  <c r="H2664" i="7"/>
  <c r="I2664" i="7" s="1"/>
  <c r="H2665" i="7"/>
  <c r="I2665" i="7" s="1"/>
  <c r="H2666" i="7"/>
  <c r="I2666" i="7" s="1"/>
  <c r="H2667" i="7"/>
  <c r="I2667" i="7" s="1"/>
  <c r="H2668" i="7"/>
  <c r="I2668" i="7" s="1"/>
  <c r="H2669" i="7"/>
  <c r="I2669" i="7" s="1"/>
  <c r="H2670" i="7"/>
  <c r="I2670" i="7" s="1"/>
  <c r="H2671" i="7"/>
  <c r="I2671" i="7" s="1"/>
  <c r="H2672" i="7"/>
  <c r="I2672" i="7" s="1"/>
  <c r="H2673" i="7"/>
  <c r="I2673" i="7" s="1"/>
  <c r="H2674" i="7"/>
  <c r="I2674" i="7" s="1"/>
  <c r="L2674" i="7" s="1"/>
  <c r="H2675" i="7"/>
  <c r="I2675" i="7" s="1"/>
  <c r="H2676" i="7"/>
  <c r="I2676" i="7" s="1"/>
  <c r="H2677" i="7"/>
  <c r="I2677" i="7" s="1"/>
  <c r="H2678" i="7"/>
  <c r="I2678" i="7" s="1"/>
  <c r="H2679" i="7"/>
  <c r="I2679" i="7" s="1"/>
  <c r="H2680" i="7"/>
  <c r="I2680" i="7" s="1"/>
  <c r="H2681" i="7"/>
  <c r="I2681" i="7" s="1"/>
  <c r="H2682" i="7"/>
  <c r="I2682" i="7" s="1"/>
  <c r="H2683" i="7"/>
  <c r="I2683" i="7" s="1"/>
  <c r="H2684" i="7"/>
  <c r="I2684" i="7" s="1"/>
  <c r="H2685" i="7"/>
  <c r="I2685" i="7" s="1"/>
  <c r="H2686" i="7"/>
  <c r="I2686" i="7" s="1"/>
  <c r="H2687" i="7"/>
  <c r="I2687" i="7" s="1"/>
  <c r="H2688" i="7"/>
  <c r="I2688" i="7" s="1"/>
  <c r="H2689" i="7"/>
  <c r="I2689" i="7" s="1"/>
  <c r="H2690" i="7"/>
  <c r="I2690" i="7" s="1"/>
  <c r="L2690" i="7" s="1"/>
  <c r="H2691" i="7"/>
  <c r="I2691" i="7" s="1"/>
  <c r="H2692" i="7"/>
  <c r="I2692" i="7" s="1"/>
  <c r="H2693" i="7"/>
  <c r="I2693" i="7" s="1"/>
  <c r="H2694" i="7"/>
  <c r="I2694" i="7" s="1"/>
  <c r="H2695" i="7"/>
  <c r="I2695" i="7" s="1"/>
  <c r="H2696" i="7"/>
  <c r="I2696" i="7" s="1"/>
  <c r="H2697" i="7"/>
  <c r="I2697" i="7" s="1"/>
  <c r="H2698" i="7"/>
  <c r="I2698" i="7" s="1"/>
  <c r="H2699" i="7"/>
  <c r="I2699" i="7" s="1"/>
  <c r="H2700" i="7"/>
  <c r="I2700" i="7" s="1"/>
  <c r="H2701" i="7"/>
  <c r="I2701" i="7" s="1"/>
  <c r="H2702" i="7"/>
  <c r="I2702" i="7" s="1"/>
  <c r="H2703" i="7"/>
  <c r="I2703" i="7" s="1"/>
  <c r="H2704" i="7"/>
  <c r="I2704" i="7" s="1"/>
  <c r="H2705" i="7"/>
  <c r="I2705" i="7" s="1"/>
  <c r="H2706" i="7"/>
  <c r="I2706" i="7" s="1"/>
  <c r="L2706" i="7" s="1"/>
  <c r="H2707" i="7"/>
  <c r="I2707" i="7" s="1"/>
  <c r="H2708" i="7"/>
  <c r="I2708" i="7" s="1"/>
  <c r="H2709" i="7"/>
  <c r="I2709" i="7" s="1"/>
  <c r="H2710" i="7"/>
  <c r="I2710" i="7" s="1"/>
  <c r="H2711" i="7"/>
  <c r="I2711" i="7" s="1"/>
  <c r="H2712" i="7"/>
  <c r="I2712" i="7" s="1"/>
  <c r="H2713" i="7"/>
  <c r="I2713" i="7" s="1"/>
  <c r="H2714" i="7"/>
  <c r="I2714" i="7" s="1"/>
  <c r="H2715" i="7"/>
  <c r="I2715" i="7" s="1"/>
  <c r="H2716" i="7"/>
  <c r="I2716" i="7" s="1"/>
  <c r="H2717" i="7"/>
  <c r="I2717" i="7" s="1"/>
  <c r="H2718" i="7"/>
  <c r="I2718" i="7" s="1"/>
  <c r="H2719" i="7"/>
  <c r="I2719" i="7" s="1"/>
  <c r="H2720" i="7"/>
  <c r="I2720" i="7" s="1"/>
  <c r="H2721" i="7"/>
  <c r="I2721" i="7" s="1"/>
  <c r="H2722" i="7"/>
  <c r="I2722" i="7" s="1"/>
  <c r="L2722" i="7" s="1"/>
  <c r="H2723" i="7"/>
  <c r="I2723" i="7" s="1"/>
  <c r="H2724" i="7"/>
  <c r="I2724" i="7" s="1"/>
  <c r="H2725" i="7"/>
  <c r="I2725" i="7" s="1"/>
  <c r="H2726" i="7"/>
  <c r="I2726" i="7" s="1"/>
  <c r="H2727" i="7"/>
  <c r="I2727" i="7" s="1"/>
  <c r="H2728" i="7"/>
  <c r="I2728" i="7" s="1"/>
  <c r="H2729" i="7"/>
  <c r="I2729" i="7" s="1"/>
  <c r="H2730" i="7"/>
  <c r="I2730" i="7" s="1"/>
  <c r="H2731" i="7"/>
  <c r="I2731" i="7" s="1"/>
  <c r="H2732" i="7"/>
  <c r="I2732" i="7" s="1"/>
  <c r="H2733" i="7"/>
  <c r="I2733" i="7" s="1"/>
  <c r="H2734" i="7"/>
  <c r="I2734" i="7" s="1"/>
  <c r="H2735" i="7"/>
  <c r="I2735" i="7" s="1"/>
  <c r="H2736" i="7"/>
  <c r="I2736" i="7" s="1"/>
  <c r="H2737" i="7"/>
  <c r="I2737" i="7" s="1"/>
  <c r="H2738" i="7"/>
  <c r="I2738" i="7" s="1"/>
  <c r="L2738" i="7" s="1"/>
  <c r="H2739" i="7"/>
  <c r="I2739" i="7" s="1"/>
  <c r="H2740" i="7"/>
  <c r="I2740" i="7" s="1"/>
  <c r="H2741" i="7"/>
  <c r="I2741" i="7" s="1"/>
  <c r="H2742" i="7"/>
  <c r="I2742" i="7" s="1"/>
  <c r="H2743" i="7"/>
  <c r="I2743" i="7" s="1"/>
  <c r="H2744" i="7"/>
  <c r="I2744" i="7" s="1"/>
  <c r="H2745" i="7"/>
  <c r="I2745" i="7" s="1"/>
  <c r="H2746" i="7"/>
  <c r="I2746" i="7" s="1"/>
  <c r="H2747" i="7"/>
  <c r="I2747" i="7" s="1"/>
  <c r="H2748" i="7"/>
  <c r="I2748" i="7" s="1"/>
  <c r="H2749" i="7"/>
  <c r="I2749" i="7" s="1"/>
  <c r="H2750" i="7"/>
  <c r="I2750" i="7" s="1"/>
  <c r="H2751" i="7"/>
  <c r="I2751" i="7" s="1"/>
  <c r="H2752" i="7"/>
  <c r="I2752" i="7" s="1"/>
  <c r="H2753" i="7"/>
  <c r="I2753" i="7" s="1"/>
  <c r="H2754" i="7"/>
  <c r="I2754" i="7" s="1"/>
  <c r="L2754" i="7" s="1"/>
  <c r="H2755" i="7"/>
  <c r="I2755" i="7" s="1"/>
  <c r="H2756" i="7"/>
  <c r="I2756" i="7" s="1"/>
  <c r="H2757" i="7"/>
  <c r="I2757" i="7" s="1"/>
  <c r="H2758" i="7"/>
  <c r="I2758" i="7" s="1"/>
  <c r="H2759" i="7"/>
  <c r="I2759" i="7" s="1"/>
  <c r="H2760" i="7"/>
  <c r="I2760" i="7" s="1"/>
  <c r="H2761" i="7"/>
  <c r="I2761" i="7" s="1"/>
  <c r="H2762" i="7"/>
  <c r="I2762" i="7" s="1"/>
  <c r="H2763" i="7"/>
  <c r="I2763" i="7" s="1"/>
  <c r="H2764" i="7"/>
  <c r="I2764" i="7" s="1"/>
  <c r="H2765" i="7"/>
  <c r="I2765" i="7" s="1"/>
  <c r="H2766" i="7"/>
  <c r="I2766" i="7" s="1"/>
  <c r="H2767" i="7"/>
  <c r="I2767" i="7" s="1"/>
  <c r="H2768" i="7"/>
  <c r="I2768" i="7" s="1"/>
  <c r="H2769" i="7"/>
  <c r="I2769" i="7" s="1"/>
  <c r="H2770" i="7"/>
  <c r="I2770" i="7" s="1"/>
  <c r="L2770" i="7" s="1"/>
  <c r="H2771" i="7"/>
  <c r="I2771" i="7" s="1"/>
  <c r="H2772" i="7"/>
  <c r="I2772" i="7" s="1"/>
  <c r="H2773" i="7"/>
  <c r="I2773" i="7" s="1"/>
  <c r="H2774" i="7"/>
  <c r="I2774" i="7" s="1"/>
  <c r="H2775" i="7"/>
  <c r="I2775" i="7" s="1"/>
  <c r="H2776" i="7"/>
  <c r="I2776" i="7" s="1"/>
  <c r="H2777" i="7"/>
  <c r="I2777" i="7" s="1"/>
  <c r="H2778" i="7"/>
  <c r="I2778" i="7" s="1"/>
  <c r="H2779" i="7"/>
  <c r="I2779" i="7" s="1"/>
  <c r="H2780" i="7"/>
  <c r="I2780" i="7" s="1"/>
  <c r="H2781" i="7"/>
  <c r="I2781" i="7" s="1"/>
  <c r="H2782" i="7"/>
  <c r="I2782" i="7" s="1"/>
  <c r="H2783" i="7"/>
  <c r="I2783" i="7" s="1"/>
  <c r="H2784" i="7"/>
  <c r="I2784" i="7" s="1"/>
  <c r="H2785" i="7"/>
  <c r="I2785" i="7" s="1"/>
  <c r="H2786" i="7"/>
  <c r="I2786" i="7" s="1"/>
  <c r="L2786" i="7" s="1"/>
  <c r="H2787" i="7"/>
  <c r="I2787" i="7" s="1"/>
  <c r="H2788" i="7"/>
  <c r="I2788" i="7" s="1"/>
  <c r="H2789" i="7"/>
  <c r="I2789" i="7" s="1"/>
  <c r="H2790" i="7"/>
  <c r="I2790" i="7" s="1"/>
  <c r="H2791" i="7"/>
  <c r="I2791" i="7" s="1"/>
  <c r="H2792" i="7"/>
  <c r="I2792" i="7" s="1"/>
  <c r="H2793" i="7"/>
  <c r="I2793" i="7" s="1"/>
  <c r="H2794" i="7"/>
  <c r="I2794" i="7" s="1"/>
  <c r="H2795" i="7"/>
  <c r="I2795" i="7" s="1"/>
  <c r="H2796" i="7"/>
  <c r="I2796" i="7" s="1"/>
  <c r="H2797" i="7"/>
  <c r="I2797" i="7" s="1"/>
  <c r="H2798" i="7"/>
  <c r="I2798" i="7" s="1"/>
  <c r="H2799" i="7"/>
  <c r="I2799" i="7" s="1"/>
  <c r="H2800" i="7"/>
  <c r="I2800" i="7" s="1"/>
  <c r="H2801" i="7"/>
  <c r="I2801" i="7" s="1"/>
  <c r="H2802" i="7"/>
  <c r="I2802" i="7" s="1"/>
  <c r="L2802" i="7" s="1"/>
  <c r="H2803" i="7"/>
  <c r="I2803" i="7" s="1"/>
  <c r="H2804" i="7"/>
  <c r="I2804" i="7" s="1"/>
  <c r="H2805" i="7"/>
  <c r="I2805" i="7" s="1"/>
  <c r="H2806" i="7"/>
  <c r="I2806" i="7" s="1"/>
  <c r="H2807" i="7"/>
  <c r="I2807" i="7" s="1"/>
  <c r="H2808" i="7"/>
  <c r="I2808" i="7" s="1"/>
  <c r="H2809" i="7"/>
  <c r="I2809" i="7" s="1"/>
  <c r="H2810" i="7"/>
  <c r="I2810" i="7" s="1"/>
  <c r="H2811" i="7"/>
  <c r="I2811" i="7" s="1"/>
  <c r="H2812" i="7"/>
  <c r="I2812" i="7" s="1"/>
  <c r="H2813" i="7"/>
  <c r="I2813" i="7" s="1"/>
  <c r="H2814" i="7"/>
  <c r="I2814" i="7" s="1"/>
  <c r="H2815" i="7"/>
  <c r="I2815" i="7" s="1"/>
  <c r="H2816" i="7"/>
  <c r="I2816" i="7" s="1"/>
  <c r="H2817" i="7"/>
  <c r="I2817" i="7" s="1"/>
  <c r="H2818" i="7"/>
  <c r="I2818" i="7" s="1"/>
  <c r="L2818" i="7" s="1"/>
  <c r="H2819" i="7"/>
  <c r="I2819" i="7" s="1"/>
  <c r="H2820" i="7"/>
  <c r="I2820" i="7" s="1"/>
  <c r="H2821" i="7"/>
  <c r="I2821" i="7" s="1"/>
  <c r="H2822" i="7"/>
  <c r="I2822" i="7" s="1"/>
  <c r="H2823" i="7"/>
  <c r="I2823" i="7" s="1"/>
  <c r="H2824" i="7"/>
  <c r="I2824" i="7" s="1"/>
  <c r="H2825" i="7"/>
  <c r="I2825" i="7" s="1"/>
  <c r="H2826" i="7"/>
  <c r="I2826" i="7" s="1"/>
  <c r="H2827" i="7"/>
  <c r="I2827" i="7" s="1"/>
  <c r="H2828" i="7"/>
  <c r="I2828" i="7" s="1"/>
  <c r="H2829" i="7"/>
  <c r="I2829" i="7" s="1"/>
  <c r="H2830" i="7"/>
  <c r="I2830" i="7" s="1"/>
  <c r="H2831" i="7"/>
  <c r="I2831" i="7" s="1"/>
  <c r="H2832" i="7"/>
  <c r="I2832" i="7" s="1"/>
  <c r="H2833" i="7"/>
  <c r="I2833" i="7" s="1"/>
  <c r="H2834" i="7"/>
  <c r="I2834" i="7" s="1"/>
  <c r="L2834" i="7" s="1"/>
  <c r="H2835" i="7"/>
  <c r="I2835" i="7" s="1"/>
  <c r="H2836" i="7"/>
  <c r="I2836" i="7" s="1"/>
  <c r="H2837" i="7"/>
  <c r="I2837" i="7" s="1"/>
  <c r="H2838" i="7"/>
  <c r="I2838" i="7" s="1"/>
  <c r="H2839" i="7"/>
  <c r="I2839" i="7" s="1"/>
  <c r="H2840" i="7"/>
  <c r="I2840" i="7" s="1"/>
  <c r="H2841" i="7"/>
  <c r="I2841" i="7" s="1"/>
  <c r="H2842" i="7"/>
  <c r="I2842" i="7" s="1"/>
  <c r="H2843" i="7"/>
  <c r="I2843" i="7" s="1"/>
  <c r="H2844" i="7"/>
  <c r="I2844" i="7" s="1"/>
  <c r="H2845" i="7"/>
  <c r="I2845" i="7" s="1"/>
  <c r="H2846" i="7"/>
  <c r="I2846" i="7" s="1"/>
  <c r="H2847" i="7"/>
  <c r="I2847" i="7" s="1"/>
  <c r="H2848" i="7"/>
  <c r="I2848" i="7" s="1"/>
  <c r="H2849" i="7"/>
  <c r="I2849" i="7" s="1"/>
  <c r="H2850" i="7"/>
  <c r="I2850" i="7" s="1"/>
  <c r="L2850" i="7" s="1"/>
  <c r="H2851" i="7"/>
  <c r="I2851" i="7" s="1"/>
  <c r="H2852" i="7"/>
  <c r="I2852" i="7" s="1"/>
  <c r="H2853" i="7"/>
  <c r="I2853" i="7" s="1"/>
  <c r="H2854" i="7"/>
  <c r="I2854" i="7" s="1"/>
  <c r="H2855" i="7"/>
  <c r="I2855" i="7" s="1"/>
  <c r="H2856" i="7"/>
  <c r="I2856" i="7" s="1"/>
  <c r="H2857" i="7"/>
  <c r="I2857" i="7" s="1"/>
  <c r="H2858" i="7"/>
  <c r="I2858" i="7" s="1"/>
  <c r="H2859" i="7"/>
  <c r="I2859" i="7" s="1"/>
  <c r="H2860" i="7"/>
  <c r="I2860" i="7" s="1"/>
  <c r="H2861" i="7"/>
  <c r="I2861" i="7" s="1"/>
  <c r="H2862" i="7"/>
  <c r="I2862" i="7" s="1"/>
  <c r="H2863" i="7"/>
  <c r="I2863" i="7" s="1"/>
  <c r="H2864" i="7"/>
  <c r="I2864" i="7" s="1"/>
  <c r="H2865" i="7"/>
  <c r="I2865" i="7" s="1"/>
  <c r="H2866" i="7"/>
  <c r="I2866" i="7" s="1"/>
  <c r="L2866" i="7" s="1"/>
  <c r="H2867" i="7"/>
  <c r="I2867" i="7" s="1"/>
  <c r="H2868" i="7"/>
  <c r="I2868" i="7" s="1"/>
  <c r="H2869" i="7"/>
  <c r="I2869" i="7" s="1"/>
  <c r="H2870" i="7"/>
  <c r="I2870" i="7" s="1"/>
  <c r="H2871" i="7"/>
  <c r="I2871" i="7" s="1"/>
  <c r="H2872" i="7"/>
  <c r="I2872" i="7" s="1"/>
  <c r="H2873" i="7"/>
  <c r="I2873" i="7" s="1"/>
  <c r="H2874" i="7"/>
  <c r="I2874" i="7" s="1"/>
  <c r="H2875" i="7"/>
  <c r="I2875" i="7" s="1"/>
  <c r="H2876" i="7"/>
  <c r="I2876" i="7" s="1"/>
  <c r="H2877" i="7"/>
  <c r="I2877" i="7" s="1"/>
  <c r="H2878" i="7"/>
  <c r="I2878" i="7" s="1"/>
  <c r="H2879" i="7"/>
  <c r="I2879" i="7" s="1"/>
  <c r="H2880" i="7"/>
  <c r="I2880" i="7" s="1"/>
  <c r="H2881" i="7"/>
  <c r="I2881" i="7" s="1"/>
  <c r="H2882" i="7"/>
  <c r="I2882" i="7" s="1"/>
  <c r="L2882" i="7" s="1"/>
  <c r="H3" i="7"/>
  <c r="I3" i="7" s="1"/>
  <c r="F32" i="1"/>
  <c r="F38" i="1"/>
  <c r="G3" i="7"/>
  <c r="F3" i="7"/>
  <c r="F4" i="7"/>
  <c r="J4" i="7" s="1"/>
  <c r="F5" i="7"/>
  <c r="J5" i="7" s="1"/>
  <c r="K5" i="7" s="1"/>
  <c r="F6" i="7"/>
  <c r="J6" i="7" s="1"/>
  <c r="F7" i="7"/>
  <c r="J7" i="7" s="1"/>
  <c r="F8" i="7"/>
  <c r="J8" i="7" s="1"/>
  <c r="F9" i="7"/>
  <c r="J9" i="7" s="1"/>
  <c r="F10" i="7"/>
  <c r="J10" i="7" s="1"/>
  <c r="F11" i="7"/>
  <c r="J11" i="7" s="1"/>
  <c r="K11" i="7" s="1"/>
  <c r="F12" i="7"/>
  <c r="J12" i="7" s="1"/>
  <c r="K12" i="7" s="1"/>
  <c r="F13" i="7"/>
  <c r="J13" i="7" s="1"/>
  <c r="K13" i="7" s="1"/>
  <c r="F14" i="7"/>
  <c r="J14" i="7" s="1"/>
  <c r="K14" i="7" s="1"/>
  <c r="F15" i="7"/>
  <c r="J15" i="7" s="1"/>
  <c r="F16" i="7"/>
  <c r="J16" i="7" s="1"/>
  <c r="F17" i="7"/>
  <c r="J17" i="7" s="1"/>
  <c r="K17" i="7" s="1"/>
  <c r="F18" i="7"/>
  <c r="F19" i="7"/>
  <c r="J19" i="7" s="1"/>
  <c r="F20" i="7"/>
  <c r="J20" i="7" s="1"/>
  <c r="K20" i="7" s="1"/>
  <c r="F21" i="7"/>
  <c r="J21" i="7" s="1"/>
  <c r="K21" i="7" s="1"/>
  <c r="F22" i="7"/>
  <c r="J22" i="7" s="1"/>
  <c r="F23" i="7"/>
  <c r="J23" i="7" s="1"/>
  <c r="F24" i="7"/>
  <c r="J24" i="7" s="1"/>
  <c r="F25" i="7"/>
  <c r="J25" i="7" s="1"/>
  <c r="F26" i="7"/>
  <c r="J26" i="7" s="1"/>
  <c r="F27" i="7"/>
  <c r="J27" i="7" s="1"/>
  <c r="K27" i="7" s="1"/>
  <c r="F28" i="7"/>
  <c r="J28" i="7" s="1"/>
  <c r="F29" i="7"/>
  <c r="J29" i="7" s="1"/>
  <c r="K29" i="7" s="1"/>
  <c r="F30" i="7"/>
  <c r="J30" i="7" s="1"/>
  <c r="K30" i="7" s="1"/>
  <c r="F31" i="7"/>
  <c r="J31" i="7" s="1"/>
  <c r="F32" i="7"/>
  <c r="J32" i="7" s="1"/>
  <c r="F33" i="7"/>
  <c r="J33" i="7" s="1"/>
  <c r="K33" i="7" s="1"/>
  <c r="F34" i="7"/>
  <c r="F35" i="7"/>
  <c r="J35" i="7" s="1"/>
  <c r="F36" i="7"/>
  <c r="J36" i="7" s="1"/>
  <c r="K36" i="7" s="1"/>
  <c r="F37" i="7"/>
  <c r="J37" i="7" s="1"/>
  <c r="K37" i="7" s="1"/>
  <c r="F38" i="7"/>
  <c r="J38" i="7" s="1"/>
  <c r="F39" i="7"/>
  <c r="J39" i="7" s="1"/>
  <c r="F40" i="7"/>
  <c r="J40" i="7" s="1"/>
  <c r="F41" i="7"/>
  <c r="J41" i="7" s="1"/>
  <c r="F42" i="7"/>
  <c r="J42" i="7" s="1"/>
  <c r="F43" i="7"/>
  <c r="J43" i="7" s="1"/>
  <c r="K43" i="7" s="1"/>
  <c r="F44" i="7"/>
  <c r="J44" i="7" s="1"/>
  <c r="K44" i="7" s="1"/>
  <c r="F45" i="7"/>
  <c r="J45" i="7" s="1"/>
  <c r="K45" i="7" s="1"/>
  <c r="F46" i="7"/>
  <c r="J46" i="7" s="1"/>
  <c r="K46" i="7" s="1"/>
  <c r="F47" i="7"/>
  <c r="J47" i="7" s="1"/>
  <c r="F48" i="7"/>
  <c r="J48" i="7" s="1"/>
  <c r="F49" i="7"/>
  <c r="J49" i="7" s="1"/>
  <c r="F50" i="7"/>
  <c r="F51" i="7"/>
  <c r="J51" i="7" s="1"/>
  <c r="F52" i="7"/>
  <c r="J52" i="7" s="1"/>
  <c r="K52" i="7" s="1"/>
  <c r="F53" i="7"/>
  <c r="J53" i="7" s="1"/>
  <c r="K53" i="7" s="1"/>
  <c r="F54" i="7"/>
  <c r="J54" i="7" s="1"/>
  <c r="F55" i="7"/>
  <c r="J55" i="7" s="1"/>
  <c r="F56" i="7"/>
  <c r="J56" i="7" s="1"/>
  <c r="F57" i="7"/>
  <c r="J57" i="7" s="1"/>
  <c r="F58" i="7"/>
  <c r="J58" i="7" s="1"/>
  <c r="F59" i="7"/>
  <c r="J59" i="7" s="1"/>
  <c r="K59" i="7" s="1"/>
  <c r="F60" i="7"/>
  <c r="J60" i="7" s="1"/>
  <c r="K60" i="7" s="1"/>
  <c r="F61" i="7"/>
  <c r="J61" i="7" s="1"/>
  <c r="K61" i="7" s="1"/>
  <c r="F62" i="7"/>
  <c r="J62" i="7" s="1"/>
  <c r="K62" i="7" s="1"/>
  <c r="F63" i="7"/>
  <c r="J63" i="7" s="1"/>
  <c r="F64" i="7"/>
  <c r="J64" i="7" s="1"/>
  <c r="F65" i="7"/>
  <c r="J65" i="7" s="1"/>
  <c r="F66" i="7"/>
  <c r="F67" i="7"/>
  <c r="J67" i="7" s="1"/>
  <c r="F68" i="7"/>
  <c r="J68" i="7" s="1"/>
  <c r="F69" i="7"/>
  <c r="J69" i="7" s="1"/>
  <c r="K69" i="7" s="1"/>
  <c r="F70" i="7"/>
  <c r="J70" i="7" s="1"/>
  <c r="F71" i="7"/>
  <c r="J71" i="7" s="1"/>
  <c r="F72" i="7"/>
  <c r="J72" i="7" s="1"/>
  <c r="F73" i="7"/>
  <c r="J73" i="7" s="1"/>
  <c r="F74" i="7"/>
  <c r="J74" i="7" s="1"/>
  <c r="F75" i="7"/>
  <c r="J75" i="7" s="1"/>
  <c r="K75" i="7" s="1"/>
  <c r="F76" i="7"/>
  <c r="J76" i="7" s="1"/>
  <c r="K76" i="7" s="1"/>
  <c r="F77" i="7"/>
  <c r="J77" i="7" s="1"/>
  <c r="K77" i="7" s="1"/>
  <c r="F78" i="7"/>
  <c r="J78" i="7" s="1"/>
  <c r="K78" i="7" s="1"/>
  <c r="F79" i="7"/>
  <c r="J79" i="7" s="1"/>
  <c r="F80" i="7"/>
  <c r="J80" i="7" s="1"/>
  <c r="F81" i="7"/>
  <c r="J81" i="7" s="1"/>
  <c r="K81" i="7" s="1"/>
  <c r="F82" i="7"/>
  <c r="F83" i="7"/>
  <c r="J83" i="7" s="1"/>
  <c r="F84" i="7"/>
  <c r="J84" i="7" s="1"/>
  <c r="F85" i="7"/>
  <c r="J85" i="7" s="1"/>
  <c r="K85" i="7" s="1"/>
  <c r="F86" i="7"/>
  <c r="J86" i="7" s="1"/>
  <c r="F87" i="7"/>
  <c r="J87" i="7" s="1"/>
  <c r="F88" i="7"/>
  <c r="J88" i="7" s="1"/>
  <c r="F89" i="7"/>
  <c r="J89" i="7" s="1"/>
  <c r="F90" i="7"/>
  <c r="J90" i="7" s="1"/>
  <c r="F91" i="7"/>
  <c r="J91" i="7" s="1"/>
  <c r="K91" i="7" s="1"/>
  <c r="F92" i="7"/>
  <c r="J92" i="7" s="1"/>
  <c r="K92" i="7" s="1"/>
  <c r="F93" i="7"/>
  <c r="J93" i="7" s="1"/>
  <c r="K93" i="7" s="1"/>
  <c r="F94" i="7"/>
  <c r="J94" i="7" s="1"/>
  <c r="K94" i="7" s="1"/>
  <c r="F95" i="7"/>
  <c r="J95" i="7" s="1"/>
  <c r="F96" i="7"/>
  <c r="J96" i="7" s="1"/>
  <c r="F97" i="7"/>
  <c r="J97" i="7" s="1"/>
  <c r="F98" i="7"/>
  <c r="F99" i="7"/>
  <c r="J99" i="7" s="1"/>
  <c r="F100" i="7"/>
  <c r="J100" i="7" s="1"/>
  <c r="K100" i="7" s="1"/>
  <c r="F101" i="7"/>
  <c r="J101" i="7" s="1"/>
  <c r="K101" i="7" s="1"/>
  <c r="F102" i="7"/>
  <c r="J102" i="7" s="1"/>
  <c r="F103" i="7"/>
  <c r="J103" i="7" s="1"/>
  <c r="K103" i="7" s="1"/>
  <c r="F104" i="7"/>
  <c r="J104" i="7" s="1"/>
  <c r="F105" i="7"/>
  <c r="J105" i="7" s="1"/>
  <c r="F106" i="7"/>
  <c r="J106" i="7" s="1"/>
  <c r="F107" i="7"/>
  <c r="J107" i="7" s="1"/>
  <c r="K107" i="7" s="1"/>
  <c r="F108" i="7"/>
  <c r="J108" i="7" s="1"/>
  <c r="K108" i="7" s="1"/>
  <c r="F109" i="7"/>
  <c r="J109" i="7" s="1"/>
  <c r="K109" i="7" s="1"/>
  <c r="F110" i="7"/>
  <c r="J110" i="7" s="1"/>
  <c r="K110" i="7" s="1"/>
  <c r="F111" i="7"/>
  <c r="J111" i="7" s="1"/>
  <c r="F112" i="7"/>
  <c r="J112" i="7" s="1"/>
  <c r="F113" i="7"/>
  <c r="J113" i="7" s="1"/>
  <c r="F114" i="7"/>
  <c r="F115" i="7"/>
  <c r="J115" i="7" s="1"/>
  <c r="F116" i="7"/>
  <c r="J116" i="7" s="1"/>
  <c r="K116" i="7" s="1"/>
  <c r="F117" i="7"/>
  <c r="J117" i="7" s="1"/>
  <c r="F118" i="7"/>
  <c r="J118" i="7" s="1"/>
  <c r="F119" i="7"/>
  <c r="J119" i="7" s="1"/>
  <c r="K119" i="7" s="1"/>
  <c r="F120" i="7"/>
  <c r="J120" i="7" s="1"/>
  <c r="F121" i="7"/>
  <c r="J121" i="7" s="1"/>
  <c r="F122" i="7"/>
  <c r="J122" i="7" s="1"/>
  <c r="F123" i="7"/>
  <c r="J123" i="7" s="1"/>
  <c r="K123" i="7" s="1"/>
  <c r="F124" i="7"/>
  <c r="J124" i="7" s="1"/>
  <c r="K124" i="7" s="1"/>
  <c r="F125" i="7"/>
  <c r="J125" i="7" s="1"/>
  <c r="K125" i="7" s="1"/>
  <c r="F126" i="7"/>
  <c r="J126" i="7" s="1"/>
  <c r="K126" i="7" s="1"/>
  <c r="F127" i="7"/>
  <c r="J127" i="7" s="1"/>
  <c r="F128" i="7"/>
  <c r="J128" i="7" s="1"/>
  <c r="F129" i="7"/>
  <c r="J129" i="7" s="1"/>
  <c r="K129" i="7" s="1"/>
  <c r="F130" i="7"/>
  <c r="F131" i="7"/>
  <c r="J131" i="7" s="1"/>
  <c r="F132" i="7"/>
  <c r="J132" i="7" s="1"/>
  <c r="K132" i="7" s="1"/>
  <c r="F133" i="7"/>
  <c r="J133" i="7" s="1"/>
  <c r="K133" i="7" s="1"/>
  <c r="F134" i="7"/>
  <c r="J134" i="7" s="1"/>
  <c r="F135" i="7"/>
  <c r="J135" i="7" s="1"/>
  <c r="K135" i="7" s="1"/>
  <c r="F136" i="7"/>
  <c r="J136" i="7" s="1"/>
  <c r="F137" i="7"/>
  <c r="J137" i="7" s="1"/>
  <c r="F138" i="7"/>
  <c r="J138" i="7" s="1"/>
  <c r="F139" i="7"/>
  <c r="J139" i="7" s="1"/>
  <c r="K139" i="7" s="1"/>
  <c r="F140" i="7"/>
  <c r="J140" i="7" s="1"/>
  <c r="K140" i="7" s="1"/>
  <c r="F141" i="7"/>
  <c r="J141" i="7" s="1"/>
  <c r="K141" i="7" s="1"/>
  <c r="F142" i="7"/>
  <c r="J142" i="7" s="1"/>
  <c r="K142" i="7" s="1"/>
  <c r="F143" i="7"/>
  <c r="J143" i="7" s="1"/>
  <c r="F144" i="7"/>
  <c r="J144" i="7" s="1"/>
  <c r="F145" i="7"/>
  <c r="J145" i="7" s="1"/>
  <c r="K145" i="7" s="1"/>
  <c r="F146" i="7"/>
  <c r="F147" i="7"/>
  <c r="J147" i="7" s="1"/>
  <c r="F148" i="7"/>
  <c r="J148" i="7" s="1"/>
  <c r="K148" i="7" s="1"/>
  <c r="F149" i="7"/>
  <c r="J149" i="7" s="1"/>
  <c r="F150" i="7"/>
  <c r="J150" i="7" s="1"/>
  <c r="F151" i="7"/>
  <c r="J151" i="7" s="1"/>
  <c r="K151" i="7" s="1"/>
  <c r="F152" i="7"/>
  <c r="J152" i="7" s="1"/>
  <c r="F153" i="7"/>
  <c r="J153" i="7" s="1"/>
  <c r="F154" i="7"/>
  <c r="J154" i="7" s="1"/>
  <c r="F155" i="7"/>
  <c r="J155" i="7" s="1"/>
  <c r="K155" i="7" s="1"/>
  <c r="F156" i="7"/>
  <c r="J156" i="7" s="1"/>
  <c r="K156" i="7" s="1"/>
  <c r="F157" i="7"/>
  <c r="J157" i="7" s="1"/>
  <c r="K157" i="7" s="1"/>
  <c r="F158" i="7"/>
  <c r="J158" i="7" s="1"/>
  <c r="K158" i="7" s="1"/>
  <c r="F159" i="7"/>
  <c r="J159" i="7" s="1"/>
  <c r="F160" i="7"/>
  <c r="J160" i="7" s="1"/>
  <c r="F161" i="7"/>
  <c r="J161" i="7" s="1"/>
  <c r="K161" i="7" s="1"/>
  <c r="F162" i="7"/>
  <c r="F163" i="7"/>
  <c r="J163" i="7" s="1"/>
  <c r="F164" i="7"/>
  <c r="J164" i="7" s="1"/>
  <c r="F165" i="7"/>
  <c r="J165" i="7" s="1"/>
  <c r="F166" i="7"/>
  <c r="J166" i="7" s="1"/>
  <c r="F167" i="7"/>
  <c r="J167" i="7" s="1"/>
  <c r="K167" i="7" s="1"/>
  <c r="F168" i="7"/>
  <c r="J168" i="7" s="1"/>
  <c r="F169" i="7"/>
  <c r="J169" i="7" s="1"/>
  <c r="F170" i="7"/>
  <c r="J170" i="7" s="1"/>
  <c r="F171" i="7"/>
  <c r="J171" i="7" s="1"/>
  <c r="K171" i="7" s="1"/>
  <c r="F172" i="7"/>
  <c r="J172" i="7" s="1"/>
  <c r="F173" i="7"/>
  <c r="J173" i="7" s="1"/>
  <c r="F174" i="7"/>
  <c r="J174" i="7" s="1"/>
  <c r="F175" i="7"/>
  <c r="J175" i="7" s="1"/>
  <c r="F176" i="7"/>
  <c r="J176" i="7" s="1"/>
  <c r="F177" i="7"/>
  <c r="J177" i="7" s="1"/>
  <c r="K177" i="7" s="1"/>
  <c r="F178" i="7"/>
  <c r="F179" i="7"/>
  <c r="J179" i="7" s="1"/>
  <c r="F180" i="7"/>
  <c r="J180" i="7" s="1"/>
  <c r="K180" i="7" s="1"/>
  <c r="F181" i="7"/>
  <c r="J181" i="7" s="1"/>
  <c r="K181" i="7" s="1"/>
  <c r="F182" i="7"/>
  <c r="J182" i="7" s="1"/>
  <c r="F183" i="7"/>
  <c r="J183" i="7" s="1"/>
  <c r="K183" i="7" s="1"/>
  <c r="F184" i="7"/>
  <c r="J184" i="7" s="1"/>
  <c r="F185" i="7"/>
  <c r="J185" i="7" s="1"/>
  <c r="F186" i="7"/>
  <c r="J186" i="7" s="1"/>
  <c r="F187" i="7"/>
  <c r="J187" i="7" s="1"/>
  <c r="K187" i="7" s="1"/>
  <c r="F188" i="7"/>
  <c r="J188" i="7" s="1"/>
  <c r="K188" i="7" s="1"/>
  <c r="F189" i="7"/>
  <c r="J189" i="7" s="1"/>
  <c r="K189" i="7" s="1"/>
  <c r="F190" i="7"/>
  <c r="J190" i="7" s="1"/>
  <c r="K190" i="7" s="1"/>
  <c r="F191" i="7"/>
  <c r="J191" i="7" s="1"/>
  <c r="F192" i="7"/>
  <c r="J192" i="7" s="1"/>
  <c r="F193" i="7"/>
  <c r="J193" i="7" s="1"/>
  <c r="F194" i="7"/>
  <c r="F195" i="7"/>
  <c r="J195" i="7" s="1"/>
  <c r="F196" i="7"/>
  <c r="J196" i="7" s="1"/>
  <c r="K196" i="7" s="1"/>
  <c r="F197" i="7"/>
  <c r="J197" i="7" s="1"/>
  <c r="F198" i="7"/>
  <c r="J198" i="7" s="1"/>
  <c r="F199" i="7"/>
  <c r="J199" i="7" s="1"/>
  <c r="K199" i="7" s="1"/>
  <c r="F200" i="7"/>
  <c r="J200" i="7" s="1"/>
  <c r="F201" i="7"/>
  <c r="J201" i="7" s="1"/>
  <c r="F202" i="7"/>
  <c r="J202" i="7" s="1"/>
  <c r="F203" i="7"/>
  <c r="J203" i="7" s="1"/>
  <c r="K203" i="7" s="1"/>
  <c r="F204" i="7"/>
  <c r="J204" i="7" s="1"/>
  <c r="K204" i="7" s="1"/>
  <c r="F205" i="7"/>
  <c r="J205" i="7" s="1"/>
  <c r="K205" i="7" s="1"/>
  <c r="F206" i="7"/>
  <c r="J206" i="7" s="1"/>
  <c r="K206" i="7" s="1"/>
  <c r="F207" i="7"/>
  <c r="J207" i="7" s="1"/>
  <c r="F208" i="7"/>
  <c r="J208" i="7" s="1"/>
  <c r="F209" i="7"/>
  <c r="J209" i="7" s="1"/>
  <c r="F210" i="7"/>
  <c r="F211" i="7"/>
  <c r="J211" i="7" s="1"/>
  <c r="F212" i="7"/>
  <c r="J212" i="7" s="1"/>
  <c r="K212" i="7" s="1"/>
  <c r="F213" i="7"/>
  <c r="J213" i="7" s="1"/>
  <c r="F214" i="7"/>
  <c r="J214" i="7" s="1"/>
  <c r="F215" i="7"/>
  <c r="J215" i="7" s="1"/>
  <c r="K215" i="7" s="1"/>
  <c r="F216" i="7"/>
  <c r="J216" i="7" s="1"/>
  <c r="F217" i="7"/>
  <c r="J217" i="7" s="1"/>
  <c r="F218" i="7"/>
  <c r="J218" i="7" s="1"/>
  <c r="F219" i="7"/>
  <c r="J219" i="7" s="1"/>
  <c r="K219" i="7" s="1"/>
  <c r="F220" i="7"/>
  <c r="J220" i="7" s="1"/>
  <c r="K220" i="7" s="1"/>
  <c r="F221" i="7"/>
  <c r="J221" i="7" s="1"/>
  <c r="K221" i="7" s="1"/>
  <c r="F222" i="7"/>
  <c r="J222" i="7" s="1"/>
  <c r="K222" i="7" s="1"/>
  <c r="F223" i="7"/>
  <c r="J223" i="7" s="1"/>
  <c r="F224" i="7"/>
  <c r="J224" i="7" s="1"/>
  <c r="F225" i="7"/>
  <c r="J225" i="7" s="1"/>
  <c r="K225" i="7" s="1"/>
  <c r="F226" i="7"/>
  <c r="F227" i="7"/>
  <c r="J227" i="7" s="1"/>
  <c r="F228" i="7"/>
  <c r="J228" i="7" s="1"/>
  <c r="K228" i="7" s="1"/>
  <c r="F229" i="7"/>
  <c r="J229" i="7" s="1"/>
  <c r="K229" i="7" s="1"/>
  <c r="F230" i="7"/>
  <c r="J230" i="7" s="1"/>
  <c r="F231" i="7"/>
  <c r="J231" i="7" s="1"/>
  <c r="F232" i="7"/>
  <c r="J232" i="7" s="1"/>
  <c r="F233" i="7"/>
  <c r="J233" i="7" s="1"/>
  <c r="F234" i="7"/>
  <c r="J234" i="7" s="1"/>
  <c r="F235" i="7"/>
  <c r="J235" i="7" s="1"/>
  <c r="K235" i="7" s="1"/>
  <c r="F236" i="7"/>
  <c r="J236" i="7" s="1"/>
  <c r="K236" i="7" s="1"/>
  <c r="F237" i="7"/>
  <c r="J237" i="7" s="1"/>
  <c r="K237" i="7" s="1"/>
  <c r="F238" i="7"/>
  <c r="J238" i="7" s="1"/>
  <c r="K238" i="7" s="1"/>
  <c r="F239" i="7"/>
  <c r="J239" i="7" s="1"/>
  <c r="F240" i="7"/>
  <c r="J240" i="7" s="1"/>
  <c r="F241" i="7"/>
  <c r="J241" i="7" s="1"/>
  <c r="K241" i="7" s="1"/>
  <c r="F242" i="7"/>
  <c r="F243" i="7"/>
  <c r="J243" i="7" s="1"/>
  <c r="F244" i="7"/>
  <c r="J244" i="7" s="1"/>
  <c r="K244" i="7" s="1"/>
  <c r="F245" i="7"/>
  <c r="J245" i="7" s="1"/>
  <c r="F246" i="7"/>
  <c r="J246" i="7" s="1"/>
  <c r="F247" i="7"/>
  <c r="J247" i="7" s="1"/>
  <c r="K247" i="7" s="1"/>
  <c r="F248" i="7"/>
  <c r="J248" i="7" s="1"/>
  <c r="F249" i="7"/>
  <c r="J249" i="7" s="1"/>
  <c r="F250" i="7"/>
  <c r="J250" i="7" s="1"/>
  <c r="F251" i="7"/>
  <c r="J251" i="7" s="1"/>
  <c r="K251" i="7" s="1"/>
  <c r="F252" i="7"/>
  <c r="J252" i="7" s="1"/>
  <c r="K252" i="7" s="1"/>
  <c r="F253" i="7"/>
  <c r="J253" i="7" s="1"/>
  <c r="K253" i="7" s="1"/>
  <c r="F254" i="7"/>
  <c r="J254" i="7" s="1"/>
  <c r="K254" i="7" s="1"/>
  <c r="F255" i="7"/>
  <c r="J255" i="7" s="1"/>
  <c r="F256" i="7"/>
  <c r="J256" i="7" s="1"/>
  <c r="F257" i="7"/>
  <c r="J257" i="7" s="1"/>
  <c r="F258" i="7"/>
  <c r="F259" i="7"/>
  <c r="J259" i="7" s="1"/>
  <c r="F260" i="7"/>
  <c r="J260" i="7" s="1"/>
  <c r="K260" i="7" s="1"/>
  <c r="F261" i="7"/>
  <c r="J261" i="7" s="1"/>
  <c r="F262" i="7"/>
  <c r="J262" i="7" s="1"/>
  <c r="F263" i="7"/>
  <c r="J263" i="7" s="1"/>
  <c r="K263" i="7" s="1"/>
  <c r="F264" i="7"/>
  <c r="J264" i="7" s="1"/>
  <c r="F265" i="7"/>
  <c r="J265" i="7" s="1"/>
  <c r="F266" i="7"/>
  <c r="J266" i="7" s="1"/>
  <c r="F267" i="7"/>
  <c r="J267" i="7" s="1"/>
  <c r="K267" i="7" s="1"/>
  <c r="F268" i="7"/>
  <c r="J268" i="7" s="1"/>
  <c r="K268" i="7" s="1"/>
  <c r="F269" i="7"/>
  <c r="J269" i="7" s="1"/>
  <c r="K269" i="7" s="1"/>
  <c r="F270" i="7"/>
  <c r="J270" i="7" s="1"/>
  <c r="K270" i="7" s="1"/>
  <c r="F271" i="7"/>
  <c r="J271" i="7" s="1"/>
  <c r="F272" i="7"/>
  <c r="J272" i="7" s="1"/>
  <c r="F273" i="7"/>
  <c r="J273" i="7" s="1"/>
  <c r="K273" i="7" s="1"/>
  <c r="F274" i="7"/>
  <c r="F275" i="7"/>
  <c r="J275" i="7" s="1"/>
  <c r="F276" i="7"/>
  <c r="J276" i="7" s="1"/>
  <c r="F277" i="7"/>
  <c r="J277" i="7" s="1"/>
  <c r="K277" i="7" s="1"/>
  <c r="F278" i="7"/>
  <c r="J278" i="7" s="1"/>
  <c r="F279" i="7"/>
  <c r="J279" i="7" s="1"/>
  <c r="K279" i="7" s="1"/>
  <c r="F280" i="7"/>
  <c r="J280" i="7" s="1"/>
  <c r="F281" i="7"/>
  <c r="J281" i="7" s="1"/>
  <c r="F282" i="7"/>
  <c r="J282" i="7" s="1"/>
  <c r="F283" i="7"/>
  <c r="J283" i="7" s="1"/>
  <c r="K283" i="7" s="1"/>
  <c r="F284" i="7"/>
  <c r="J284" i="7" s="1"/>
  <c r="K284" i="7" s="1"/>
  <c r="F285" i="7"/>
  <c r="J285" i="7" s="1"/>
  <c r="K285" i="7" s="1"/>
  <c r="F286" i="7"/>
  <c r="J286" i="7" s="1"/>
  <c r="K286" i="7" s="1"/>
  <c r="F287" i="7"/>
  <c r="J287" i="7" s="1"/>
  <c r="F288" i="7"/>
  <c r="J288" i="7" s="1"/>
  <c r="F289" i="7"/>
  <c r="J289" i="7" s="1"/>
  <c r="F290" i="7"/>
  <c r="F291" i="7"/>
  <c r="J291" i="7" s="1"/>
  <c r="F292" i="7"/>
  <c r="J292" i="7" s="1"/>
  <c r="K292" i="7" s="1"/>
  <c r="F293" i="7"/>
  <c r="J293" i="7" s="1"/>
  <c r="F294" i="7"/>
  <c r="J294" i="7" s="1"/>
  <c r="F295" i="7"/>
  <c r="J295" i="7" s="1"/>
  <c r="K295" i="7" s="1"/>
  <c r="F296" i="7"/>
  <c r="J296" i="7" s="1"/>
  <c r="F297" i="7"/>
  <c r="J297" i="7" s="1"/>
  <c r="F298" i="7"/>
  <c r="J298" i="7" s="1"/>
  <c r="F299" i="7"/>
  <c r="J299" i="7" s="1"/>
  <c r="K299" i="7" s="1"/>
  <c r="F300" i="7"/>
  <c r="J300" i="7" s="1"/>
  <c r="K300" i="7" s="1"/>
  <c r="F301" i="7"/>
  <c r="J301" i="7" s="1"/>
  <c r="K301" i="7" s="1"/>
  <c r="F302" i="7"/>
  <c r="J302" i="7" s="1"/>
  <c r="K302" i="7" s="1"/>
  <c r="F303" i="7"/>
  <c r="J303" i="7" s="1"/>
  <c r="F304" i="7"/>
  <c r="J304" i="7" s="1"/>
  <c r="F305" i="7"/>
  <c r="J305" i="7" s="1"/>
  <c r="F306" i="7"/>
  <c r="F307" i="7"/>
  <c r="J307" i="7" s="1"/>
  <c r="F308" i="7"/>
  <c r="J308" i="7" s="1"/>
  <c r="K308" i="7" s="1"/>
  <c r="F309" i="7"/>
  <c r="J309" i="7" s="1"/>
  <c r="F310" i="7"/>
  <c r="J310" i="7" s="1"/>
  <c r="F311" i="7"/>
  <c r="J311" i="7" s="1"/>
  <c r="K311" i="7" s="1"/>
  <c r="F312" i="7"/>
  <c r="J312" i="7" s="1"/>
  <c r="F313" i="7"/>
  <c r="J313" i="7" s="1"/>
  <c r="F314" i="7"/>
  <c r="J314" i="7" s="1"/>
  <c r="F315" i="7"/>
  <c r="J315" i="7" s="1"/>
  <c r="K315" i="7" s="1"/>
  <c r="F316" i="7"/>
  <c r="J316" i="7" s="1"/>
  <c r="K316" i="7" s="1"/>
  <c r="F317" i="7"/>
  <c r="J317" i="7" s="1"/>
  <c r="K317" i="7" s="1"/>
  <c r="F318" i="7"/>
  <c r="J318" i="7" s="1"/>
  <c r="K318" i="7" s="1"/>
  <c r="F319" i="7"/>
  <c r="J319" i="7" s="1"/>
  <c r="F320" i="7"/>
  <c r="J320" i="7" s="1"/>
  <c r="F321" i="7"/>
  <c r="J321" i="7" s="1"/>
  <c r="F322" i="7"/>
  <c r="F323" i="7"/>
  <c r="J323" i="7" s="1"/>
  <c r="F324" i="7"/>
  <c r="J324" i="7" s="1"/>
  <c r="K324" i="7" s="1"/>
  <c r="F325" i="7"/>
  <c r="J325" i="7" s="1"/>
  <c r="K325" i="7" s="1"/>
  <c r="F326" i="7"/>
  <c r="J326" i="7" s="1"/>
  <c r="F327" i="7"/>
  <c r="J327" i="7" s="1"/>
  <c r="K327" i="7" s="1"/>
  <c r="F328" i="7"/>
  <c r="J328" i="7" s="1"/>
  <c r="F329" i="7"/>
  <c r="J329" i="7" s="1"/>
  <c r="F330" i="7"/>
  <c r="J330" i="7" s="1"/>
  <c r="F331" i="7"/>
  <c r="J331" i="7" s="1"/>
  <c r="K331" i="7" s="1"/>
  <c r="F332" i="7"/>
  <c r="J332" i="7" s="1"/>
  <c r="K332" i="7" s="1"/>
  <c r="F333" i="7"/>
  <c r="J333" i="7" s="1"/>
  <c r="K333" i="7" s="1"/>
  <c r="F334" i="7"/>
  <c r="J334" i="7" s="1"/>
  <c r="K334" i="7" s="1"/>
  <c r="F335" i="7"/>
  <c r="J335" i="7" s="1"/>
  <c r="F336" i="7"/>
  <c r="J336" i="7" s="1"/>
  <c r="F337" i="7"/>
  <c r="J337" i="7" s="1"/>
  <c r="K337" i="7" s="1"/>
  <c r="F338" i="7"/>
  <c r="F339" i="7"/>
  <c r="J339" i="7" s="1"/>
  <c r="F340" i="7"/>
  <c r="J340" i="7" s="1"/>
  <c r="F341" i="7"/>
  <c r="J341" i="7" s="1"/>
  <c r="K341" i="7" s="1"/>
  <c r="F342" i="7"/>
  <c r="J342" i="7" s="1"/>
  <c r="F343" i="7"/>
  <c r="J343" i="7" s="1"/>
  <c r="F344" i="7"/>
  <c r="J344" i="7" s="1"/>
  <c r="F345" i="7"/>
  <c r="J345" i="7" s="1"/>
  <c r="F346" i="7"/>
  <c r="J346" i="7" s="1"/>
  <c r="F347" i="7"/>
  <c r="J347" i="7" s="1"/>
  <c r="K347" i="7" s="1"/>
  <c r="F348" i="7"/>
  <c r="J348" i="7" s="1"/>
  <c r="K348" i="7" s="1"/>
  <c r="F349" i="7"/>
  <c r="J349" i="7" s="1"/>
  <c r="K349" i="7" s="1"/>
  <c r="F350" i="7"/>
  <c r="J350" i="7" s="1"/>
  <c r="K350" i="7" s="1"/>
  <c r="F351" i="7"/>
  <c r="J351" i="7" s="1"/>
  <c r="F352" i="7"/>
  <c r="J352" i="7" s="1"/>
  <c r="F353" i="7"/>
  <c r="J353" i="7" s="1"/>
  <c r="K353" i="7" s="1"/>
  <c r="F354" i="7"/>
  <c r="F355" i="7"/>
  <c r="J355" i="7" s="1"/>
  <c r="F356" i="7"/>
  <c r="J356" i="7" s="1"/>
  <c r="F357" i="7"/>
  <c r="J357" i="7" s="1"/>
  <c r="F358" i="7"/>
  <c r="J358" i="7" s="1"/>
  <c r="F359" i="7"/>
  <c r="J359" i="7" s="1"/>
  <c r="K359" i="7" s="1"/>
  <c r="F360" i="7"/>
  <c r="J360" i="7" s="1"/>
  <c r="F361" i="7"/>
  <c r="J361" i="7" s="1"/>
  <c r="F362" i="7"/>
  <c r="J362" i="7" s="1"/>
  <c r="F363" i="7"/>
  <c r="J363" i="7" s="1"/>
  <c r="K363" i="7" s="1"/>
  <c r="F364" i="7"/>
  <c r="J364" i="7" s="1"/>
  <c r="K364" i="7" s="1"/>
  <c r="F365" i="7"/>
  <c r="J365" i="7" s="1"/>
  <c r="K365" i="7" s="1"/>
  <c r="F366" i="7"/>
  <c r="J366" i="7" s="1"/>
  <c r="K366" i="7" s="1"/>
  <c r="F367" i="7"/>
  <c r="J367" i="7" s="1"/>
  <c r="F368" i="7"/>
  <c r="J368" i="7" s="1"/>
  <c r="F369" i="7"/>
  <c r="J369" i="7" s="1"/>
  <c r="F370" i="7"/>
  <c r="F371" i="7"/>
  <c r="J371" i="7" s="1"/>
  <c r="F372" i="7"/>
  <c r="J372" i="7" s="1"/>
  <c r="K372" i="7" s="1"/>
  <c r="F373" i="7"/>
  <c r="J373" i="7" s="1"/>
  <c r="K373" i="7" s="1"/>
  <c r="F374" i="7"/>
  <c r="J374" i="7" s="1"/>
  <c r="F375" i="7"/>
  <c r="J375" i="7" s="1"/>
  <c r="K375" i="7" s="1"/>
  <c r="F376" i="7"/>
  <c r="J376" i="7" s="1"/>
  <c r="F377" i="7"/>
  <c r="J377" i="7" s="1"/>
  <c r="F378" i="7"/>
  <c r="J378" i="7" s="1"/>
  <c r="F379" i="7"/>
  <c r="J379" i="7" s="1"/>
  <c r="K379" i="7" s="1"/>
  <c r="F380" i="7"/>
  <c r="J380" i="7" s="1"/>
  <c r="K380" i="7" s="1"/>
  <c r="F381" i="7"/>
  <c r="J381" i="7" s="1"/>
  <c r="K381" i="7" s="1"/>
  <c r="F382" i="7"/>
  <c r="J382" i="7" s="1"/>
  <c r="K382" i="7" s="1"/>
  <c r="F383" i="7"/>
  <c r="J383" i="7" s="1"/>
  <c r="F384" i="7"/>
  <c r="J384" i="7" s="1"/>
  <c r="F385" i="7"/>
  <c r="J385" i="7" s="1"/>
  <c r="K385" i="7" s="1"/>
  <c r="F386" i="7"/>
  <c r="F387" i="7"/>
  <c r="J387" i="7" s="1"/>
  <c r="F388" i="7"/>
  <c r="J388" i="7" s="1"/>
  <c r="K388" i="7" s="1"/>
  <c r="F389" i="7"/>
  <c r="J389" i="7" s="1"/>
  <c r="K389" i="7" s="1"/>
  <c r="F390" i="7"/>
  <c r="J390" i="7" s="1"/>
  <c r="F391" i="7"/>
  <c r="J391" i="7" s="1"/>
  <c r="F392" i="7"/>
  <c r="J392" i="7" s="1"/>
  <c r="F393" i="7"/>
  <c r="J393" i="7" s="1"/>
  <c r="F394" i="7"/>
  <c r="J394" i="7" s="1"/>
  <c r="F395" i="7"/>
  <c r="J395" i="7" s="1"/>
  <c r="K395" i="7" s="1"/>
  <c r="F396" i="7"/>
  <c r="J396" i="7" s="1"/>
  <c r="K396" i="7" s="1"/>
  <c r="F397" i="7"/>
  <c r="J397" i="7" s="1"/>
  <c r="K397" i="7" s="1"/>
  <c r="F398" i="7"/>
  <c r="J398" i="7" s="1"/>
  <c r="K398" i="7" s="1"/>
  <c r="F399" i="7"/>
  <c r="J399" i="7" s="1"/>
  <c r="F400" i="7"/>
  <c r="J400" i="7" s="1"/>
  <c r="F401" i="7"/>
  <c r="J401" i="7" s="1"/>
  <c r="K401" i="7" s="1"/>
  <c r="F402" i="7"/>
  <c r="F403" i="7"/>
  <c r="J403" i="7" s="1"/>
  <c r="F404" i="7"/>
  <c r="J404" i="7" s="1"/>
  <c r="K404" i="7" s="1"/>
  <c r="F405" i="7"/>
  <c r="J405" i="7" s="1"/>
  <c r="K405" i="7" s="1"/>
  <c r="F406" i="7"/>
  <c r="J406" i="7" s="1"/>
  <c r="F407" i="7"/>
  <c r="J407" i="7" s="1"/>
  <c r="F408" i="7"/>
  <c r="J408" i="7" s="1"/>
  <c r="F409" i="7"/>
  <c r="J409" i="7" s="1"/>
  <c r="F410" i="7"/>
  <c r="J410" i="7" s="1"/>
  <c r="F411" i="7"/>
  <c r="J411" i="7" s="1"/>
  <c r="K411" i="7" s="1"/>
  <c r="F412" i="7"/>
  <c r="J412" i="7" s="1"/>
  <c r="K412" i="7" s="1"/>
  <c r="F413" i="7"/>
  <c r="J413" i="7" s="1"/>
  <c r="K413" i="7" s="1"/>
  <c r="F414" i="7"/>
  <c r="J414" i="7" s="1"/>
  <c r="K414" i="7" s="1"/>
  <c r="F415" i="7"/>
  <c r="J415" i="7" s="1"/>
  <c r="F416" i="7"/>
  <c r="J416" i="7" s="1"/>
  <c r="F417" i="7"/>
  <c r="J417" i="7" s="1"/>
  <c r="K417" i="7" s="1"/>
  <c r="F418" i="7"/>
  <c r="F419" i="7"/>
  <c r="J419" i="7" s="1"/>
  <c r="F420" i="7"/>
  <c r="J420" i="7" s="1"/>
  <c r="K420" i="7" s="1"/>
  <c r="F421" i="7"/>
  <c r="J421" i="7" s="1"/>
  <c r="K421" i="7" s="1"/>
  <c r="F422" i="7"/>
  <c r="J422" i="7" s="1"/>
  <c r="F423" i="7"/>
  <c r="J423" i="7" s="1"/>
  <c r="K423" i="7" s="1"/>
  <c r="F424" i="7"/>
  <c r="J424" i="7" s="1"/>
  <c r="F425" i="7"/>
  <c r="J425" i="7" s="1"/>
  <c r="F426" i="7"/>
  <c r="J426" i="7" s="1"/>
  <c r="F427" i="7"/>
  <c r="J427" i="7" s="1"/>
  <c r="K427" i="7" s="1"/>
  <c r="F428" i="7"/>
  <c r="J428" i="7" s="1"/>
  <c r="K428" i="7" s="1"/>
  <c r="F429" i="7"/>
  <c r="J429" i="7" s="1"/>
  <c r="K429" i="7" s="1"/>
  <c r="F430" i="7"/>
  <c r="J430" i="7" s="1"/>
  <c r="K430" i="7" s="1"/>
  <c r="F431" i="7"/>
  <c r="J431" i="7" s="1"/>
  <c r="F432" i="7"/>
  <c r="J432" i="7" s="1"/>
  <c r="F433" i="7"/>
  <c r="J433" i="7" s="1"/>
  <c r="K433" i="7" s="1"/>
  <c r="F434" i="7"/>
  <c r="F435" i="7"/>
  <c r="J435" i="7" s="1"/>
  <c r="F436" i="7"/>
  <c r="J436" i="7" s="1"/>
  <c r="F437" i="7"/>
  <c r="J437" i="7" s="1"/>
  <c r="F438" i="7"/>
  <c r="J438" i="7" s="1"/>
  <c r="F439" i="7"/>
  <c r="J439" i="7" s="1"/>
  <c r="K439" i="7" s="1"/>
  <c r="F440" i="7"/>
  <c r="J440" i="7" s="1"/>
  <c r="F441" i="7"/>
  <c r="J441" i="7" s="1"/>
  <c r="F442" i="7"/>
  <c r="J442" i="7" s="1"/>
  <c r="F443" i="7"/>
  <c r="J443" i="7" s="1"/>
  <c r="K443" i="7" s="1"/>
  <c r="F444" i="7"/>
  <c r="J444" i="7" s="1"/>
  <c r="K444" i="7" s="1"/>
  <c r="F445" i="7"/>
  <c r="J445" i="7" s="1"/>
  <c r="K445" i="7" s="1"/>
  <c r="F446" i="7"/>
  <c r="J446" i="7" s="1"/>
  <c r="K446" i="7" s="1"/>
  <c r="F447" i="7"/>
  <c r="J447" i="7" s="1"/>
  <c r="F448" i="7"/>
  <c r="J448" i="7" s="1"/>
  <c r="F449" i="7"/>
  <c r="J449" i="7" s="1"/>
  <c r="K449" i="7" s="1"/>
  <c r="F450" i="7"/>
  <c r="F451" i="7"/>
  <c r="J451" i="7" s="1"/>
  <c r="F452" i="7"/>
  <c r="J452" i="7" s="1"/>
  <c r="K452" i="7" s="1"/>
  <c r="F453" i="7"/>
  <c r="J453" i="7" s="1"/>
  <c r="K453" i="7" s="1"/>
  <c r="F454" i="7"/>
  <c r="J454" i="7" s="1"/>
  <c r="F455" i="7"/>
  <c r="J455" i="7" s="1"/>
  <c r="K455" i="7" s="1"/>
  <c r="F456" i="7"/>
  <c r="J456" i="7" s="1"/>
  <c r="F457" i="7"/>
  <c r="J457" i="7" s="1"/>
  <c r="F458" i="7"/>
  <c r="J458" i="7" s="1"/>
  <c r="F459" i="7"/>
  <c r="J459" i="7" s="1"/>
  <c r="K459" i="7" s="1"/>
  <c r="F460" i="7"/>
  <c r="J460" i="7" s="1"/>
  <c r="K460" i="7" s="1"/>
  <c r="F461" i="7"/>
  <c r="J461" i="7" s="1"/>
  <c r="K461" i="7" s="1"/>
  <c r="F462" i="7"/>
  <c r="J462" i="7" s="1"/>
  <c r="K462" i="7" s="1"/>
  <c r="F463" i="7"/>
  <c r="J463" i="7" s="1"/>
  <c r="F464" i="7"/>
  <c r="J464" i="7" s="1"/>
  <c r="F465" i="7"/>
  <c r="J465" i="7" s="1"/>
  <c r="F466" i="7"/>
  <c r="F467" i="7"/>
  <c r="J467" i="7" s="1"/>
  <c r="F468" i="7"/>
  <c r="J468" i="7" s="1"/>
  <c r="F469" i="7"/>
  <c r="J469" i="7" s="1"/>
  <c r="K469" i="7" s="1"/>
  <c r="F470" i="7"/>
  <c r="J470" i="7" s="1"/>
  <c r="F471" i="7"/>
  <c r="J471" i="7" s="1"/>
  <c r="K471" i="7" s="1"/>
  <c r="F472" i="7"/>
  <c r="J472" i="7" s="1"/>
  <c r="F473" i="7"/>
  <c r="J473" i="7" s="1"/>
  <c r="F474" i="7"/>
  <c r="J474" i="7" s="1"/>
  <c r="F475" i="7"/>
  <c r="J475" i="7" s="1"/>
  <c r="K475" i="7" s="1"/>
  <c r="F476" i="7"/>
  <c r="J476" i="7" s="1"/>
  <c r="K476" i="7" s="1"/>
  <c r="F477" i="7"/>
  <c r="J477" i="7" s="1"/>
  <c r="K477" i="7" s="1"/>
  <c r="F478" i="7"/>
  <c r="J478" i="7" s="1"/>
  <c r="K478" i="7" s="1"/>
  <c r="F479" i="7"/>
  <c r="J479" i="7" s="1"/>
  <c r="F480" i="7"/>
  <c r="J480" i="7" s="1"/>
  <c r="F481" i="7"/>
  <c r="J481" i="7" s="1"/>
  <c r="K481" i="7" s="1"/>
  <c r="F482" i="7"/>
  <c r="F483" i="7"/>
  <c r="J483" i="7" s="1"/>
  <c r="F484" i="7"/>
  <c r="J484" i="7" s="1"/>
  <c r="K484" i="7" s="1"/>
  <c r="F485" i="7"/>
  <c r="J485" i="7" s="1"/>
  <c r="F486" i="7"/>
  <c r="J486" i="7" s="1"/>
  <c r="F487" i="7"/>
  <c r="J487" i="7" s="1"/>
  <c r="K487" i="7" s="1"/>
  <c r="F488" i="7"/>
  <c r="J488" i="7" s="1"/>
  <c r="F489" i="7"/>
  <c r="J489" i="7" s="1"/>
  <c r="F490" i="7"/>
  <c r="J490" i="7" s="1"/>
  <c r="F491" i="7"/>
  <c r="J491" i="7" s="1"/>
  <c r="K491" i="7" s="1"/>
  <c r="F492" i="7"/>
  <c r="J492" i="7" s="1"/>
  <c r="K492" i="7" s="1"/>
  <c r="F493" i="7"/>
  <c r="J493" i="7" s="1"/>
  <c r="K493" i="7" s="1"/>
  <c r="F494" i="7"/>
  <c r="J494" i="7" s="1"/>
  <c r="K494" i="7" s="1"/>
  <c r="F495" i="7"/>
  <c r="J495" i="7" s="1"/>
  <c r="F496" i="7"/>
  <c r="J496" i="7" s="1"/>
  <c r="F497" i="7"/>
  <c r="J497" i="7" s="1"/>
  <c r="K497" i="7" s="1"/>
  <c r="F498" i="7"/>
  <c r="F499" i="7"/>
  <c r="J499" i="7" s="1"/>
  <c r="F500" i="7"/>
  <c r="J500" i="7" s="1"/>
  <c r="K500" i="7" s="1"/>
  <c r="F501" i="7"/>
  <c r="J501" i="7" s="1"/>
  <c r="K501" i="7" s="1"/>
  <c r="F502" i="7"/>
  <c r="J502" i="7" s="1"/>
  <c r="F503" i="7"/>
  <c r="J503" i="7" s="1"/>
  <c r="K503" i="7" s="1"/>
  <c r="F504" i="7"/>
  <c r="J504" i="7" s="1"/>
  <c r="F505" i="7"/>
  <c r="J505" i="7" s="1"/>
  <c r="F506" i="7"/>
  <c r="J506" i="7" s="1"/>
  <c r="F507" i="7"/>
  <c r="J507" i="7" s="1"/>
  <c r="K507" i="7" s="1"/>
  <c r="F508" i="7"/>
  <c r="J508" i="7" s="1"/>
  <c r="K508" i="7" s="1"/>
  <c r="F509" i="7"/>
  <c r="J509" i="7" s="1"/>
  <c r="K509" i="7" s="1"/>
  <c r="F510" i="7"/>
  <c r="J510" i="7" s="1"/>
  <c r="K510" i="7" s="1"/>
  <c r="F511" i="7"/>
  <c r="J511" i="7" s="1"/>
  <c r="F512" i="7"/>
  <c r="J512" i="7" s="1"/>
  <c r="F513" i="7"/>
  <c r="J513" i="7" s="1"/>
  <c r="F514" i="7"/>
  <c r="F515" i="7"/>
  <c r="J515" i="7" s="1"/>
  <c r="F516" i="7"/>
  <c r="J516" i="7" s="1"/>
  <c r="F517" i="7"/>
  <c r="J517" i="7" s="1"/>
  <c r="K517" i="7" s="1"/>
  <c r="F518" i="7"/>
  <c r="J518" i="7" s="1"/>
  <c r="F519" i="7"/>
  <c r="J519" i="7" s="1"/>
  <c r="K519" i="7" s="1"/>
  <c r="F520" i="7"/>
  <c r="J520" i="7" s="1"/>
  <c r="F521" i="7"/>
  <c r="J521" i="7" s="1"/>
  <c r="F522" i="7"/>
  <c r="J522" i="7" s="1"/>
  <c r="F523" i="7"/>
  <c r="J523" i="7" s="1"/>
  <c r="K523" i="7" s="1"/>
  <c r="F524" i="7"/>
  <c r="J524" i="7" s="1"/>
  <c r="F525" i="7"/>
  <c r="J525" i="7" s="1"/>
  <c r="K525" i="7" s="1"/>
  <c r="F526" i="7"/>
  <c r="J526" i="7" s="1"/>
  <c r="K526" i="7" s="1"/>
  <c r="F527" i="7"/>
  <c r="J527" i="7" s="1"/>
  <c r="F528" i="7"/>
  <c r="J528" i="7" s="1"/>
  <c r="K528" i="7" s="1"/>
  <c r="F529" i="7"/>
  <c r="J529" i="7" s="1"/>
  <c r="K529" i="7" s="1"/>
  <c r="F530" i="7"/>
  <c r="F531" i="7"/>
  <c r="J531" i="7" s="1"/>
  <c r="F532" i="7"/>
  <c r="J532" i="7" s="1"/>
  <c r="K532" i="7" s="1"/>
  <c r="F533" i="7"/>
  <c r="J533" i="7" s="1"/>
  <c r="F534" i="7"/>
  <c r="J534" i="7" s="1"/>
  <c r="F535" i="7"/>
  <c r="J535" i="7" s="1"/>
  <c r="K535" i="7" s="1"/>
  <c r="F536" i="7"/>
  <c r="J536" i="7" s="1"/>
  <c r="F537" i="7"/>
  <c r="J537" i="7" s="1"/>
  <c r="F538" i="7"/>
  <c r="J538" i="7" s="1"/>
  <c r="F539" i="7"/>
  <c r="J539" i="7" s="1"/>
  <c r="K539" i="7" s="1"/>
  <c r="F540" i="7"/>
  <c r="J540" i="7" s="1"/>
  <c r="K540" i="7" s="1"/>
  <c r="F541" i="7"/>
  <c r="J541" i="7" s="1"/>
  <c r="K541" i="7" s="1"/>
  <c r="F542" i="7"/>
  <c r="J542" i="7" s="1"/>
  <c r="K542" i="7" s="1"/>
  <c r="F543" i="7"/>
  <c r="J543" i="7" s="1"/>
  <c r="F544" i="7"/>
  <c r="J544" i="7" s="1"/>
  <c r="K544" i="7" s="1"/>
  <c r="F545" i="7"/>
  <c r="J545" i="7" s="1"/>
  <c r="K545" i="7" s="1"/>
  <c r="F546" i="7"/>
  <c r="F547" i="7"/>
  <c r="J547" i="7" s="1"/>
  <c r="F548" i="7"/>
  <c r="J548" i="7" s="1"/>
  <c r="F549" i="7"/>
  <c r="J549" i="7" s="1"/>
  <c r="K549" i="7" s="1"/>
  <c r="F550" i="7"/>
  <c r="J550" i="7" s="1"/>
  <c r="F551" i="7"/>
  <c r="J551" i="7" s="1"/>
  <c r="K551" i="7" s="1"/>
  <c r="F552" i="7"/>
  <c r="J552" i="7" s="1"/>
  <c r="F553" i="7"/>
  <c r="J553" i="7" s="1"/>
  <c r="F554" i="7"/>
  <c r="J554" i="7" s="1"/>
  <c r="F555" i="7"/>
  <c r="J555" i="7" s="1"/>
  <c r="K555" i="7" s="1"/>
  <c r="F556" i="7"/>
  <c r="J556" i="7" s="1"/>
  <c r="K556" i="7" s="1"/>
  <c r="F557" i="7"/>
  <c r="J557" i="7" s="1"/>
  <c r="K557" i="7" s="1"/>
  <c r="F558" i="7"/>
  <c r="J558" i="7" s="1"/>
  <c r="K558" i="7" s="1"/>
  <c r="F559" i="7"/>
  <c r="J559" i="7" s="1"/>
  <c r="F560" i="7"/>
  <c r="J560" i="7" s="1"/>
  <c r="K560" i="7" s="1"/>
  <c r="F561" i="7"/>
  <c r="J561" i="7" s="1"/>
  <c r="K561" i="7" s="1"/>
  <c r="F562" i="7"/>
  <c r="F563" i="7"/>
  <c r="J563" i="7" s="1"/>
  <c r="F564" i="7"/>
  <c r="J564" i="7" s="1"/>
  <c r="K564" i="7" s="1"/>
  <c r="F565" i="7"/>
  <c r="J565" i="7" s="1"/>
  <c r="K565" i="7" s="1"/>
  <c r="F566" i="7"/>
  <c r="J566" i="7" s="1"/>
  <c r="F567" i="7"/>
  <c r="J567" i="7" s="1"/>
  <c r="K567" i="7" s="1"/>
  <c r="F568" i="7"/>
  <c r="J568" i="7" s="1"/>
  <c r="F569" i="7"/>
  <c r="J569" i="7" s="1"/>
  <c r="F570" i="7"/>
  <c r="J570" i="7" s="1"/>
  <c r="F571" i="7"/>
  <c r="J571" i="7" s="1"/>
  <c r="K571" i="7" s="1"/>
  <c r="F572" i="7"/>
  <c r="J572" i="7" s="1"/>
  <c r="K572" i="7" s="1"/>
  <c r="F573" i="7"/>
  <c r="J573" i="7" s="1"/>
  <c r="K573" i="7" s="1"/>
  <c r="F574" i="7"/>
  <c r="J574" i="7" s="1"/>
  <c r="K574" i="7" s="1"/>
  <c r="F575" i="7"/>
  <c r="J575" i="7" s="1"/>
  <c r="F576" i="7"/>
  <c r="J576" i="7" s="1"/>
  <c r="K576" i="7" s="1"/>
  <c r="F577" i="7"/>
  <c r="J577" i="7" s="1"/>
  <c r="F578" i="7"/>
  <c r="F579" i="7"/>
  <c r="J579" i="7" s="1"/>
  <c r="F580" i="7"/>
  <c r="J580" i="7" s="1"/>
  <c r="K580" i="7" s="1"/>
  <c r="F581" i="7"/>
  <c r="J581" i="7" s="1"/>
  <c r="F582" i="7"/>
  <c r="J582" i="7" s="1"/>
  <c r="F583" i="7"/>
  <c r="J583" i="7" s="1"/>
  <c r="K583" i="7" s="1"/>
  <c r="F584" i="7"/>
  <c r="J584" i="7" s="1"/>
  <c r="F585" i="7"/>
  <c r="J585" i="7" s="1"/>
  <c r="F586" i="7"/>
  <c r="J586" i="7" s="1"/>
  <c r="F587" i="7"/>
  <c r="J587" i="7" s="1"/>
  <c r="K587" i="7" s="1"/>
  <c r="F588" i="7"/>
  <c r="J588" i="7" s="1"/>
  <c r="K588" i="7" s="1"/>
  <c r="F589" i="7"/>
  <c r="J589" i="7" s="1"/>
  <c r="K589" i="7" s="1"/>
  <c r="F590" i="7"/>
  <c r="J590" i="7" s="1"/>
  <c r="K590" i="7" s="1"/>
  <c r="F591" i="7"/>
  <c r="J591" i="7" s="1"/>
  <c r="F592" i="7"/>
  <c r="J592" i="7" s="1"/>
  <c r="K592" i="7" s="1"/>
  <c r="F593" i="7"/>
  <c r="J593" i="7" s="1"/>
  <c r="F594" i="7"/>
  <c r="F595" i="7"/>
  <c r="J595" i="7" s="1"/>
  <c r="F596" i="7"/>
  <c r="J596" i="7" s="1"/>
  <c r="K596" i="7" s="1"/>
  <c r="F597" i="7"/>
  <c r="J597" i="7" s="1"/>
  <c r="K597" i="7" s="1"/>
  <c r="F598" i="7"/>
  <c r="J598" i="7" s="1"/>
  <c r="F599" i="7"/>
  <c r="J599" i="7" s="1"/>
  <c r="K599" i="7" s="1"/>
  <c r="F600" i="7"/>
  <c r="J600" i="7" s="1"/>
  <c r="F601" i="7"/>
  <c r="J601" i="7" s="1"/>
  <c r="F602" i="7"/>
  <c r="J602" i="7" s="1"/>
  <c r="F603" i="7"/>
  <c r="J603" i="7" s="1"/>
  <c r="K603" i="7" s="1"/>
  <c r="F604" i="7"/>
  <c r="J604" i="7" s="1"/>
  <c r="K604" i="7" s="1"/>
  <c r="F605" i="7"/>
  <c r="J605" i="7" s="1"/>
  <c r="K605" i="7" s="1"/>
  <c r="F606" i="7"/>
  <c r="J606" i="7" s="1"/>
  <c r="K606" i="7" s="1"/>
  <c r="F607" i="7"/>
  <c r="J607" i="7" s="1"/>
  <c r="F608" i="7"/>
  <c r="J608" i="7" s="1"/>
  <c r="K608" i="7" s="1"/>
  <c r="F609" i="7"/>
  <c r="J609" i="7" s="1"/>
  <c r="K609" i="7" s="1"/>
  <c r="F610" i="7"/>
  <c r="F611" i="7"/>
  <c r="J611" i="7" s="1"/>
  <c r="F612" i="7"/>
  <c r="J612" i="7" s="1"/>
  <c r="F613" i="7"/>
  <c r="J613" i="7" s="1"/>
  <c r="K613" i="7" s="1"/>
  <c r="F614" i="7"/>
  <c r="J614" i="7" s="1"/>
  <c r="F615" i="7"/>
  <c r="J615" i="7" s="1"/>
  <c r="F616" i="7"/>
  <c r="J616" i="7" s="1"/>
  <c r="F617" i="7"/>
  <c r="J617" i="7" s="1"/>
  <c r="F618" i="7"/>
  <c r="J618" i="7" s="1"/>
  <c r="F619" i="7"/>
  <c r="J619" i="7" s="1"/>
  <c r="K619" i="7" s="1"/>
  <c r="F620" i="7"/>
  <c r="J620" i="7" s="1"/>
  <c r="K620" i="7" s="1"/>
  <c r="F621" i="7"/>
  <c r="J621" i="7" s="1"/>
  <c r="K621" i="7" s="1"/>
  <c r="F622" i="7"/>
  <c r="J622" i="7" s="1"/>
  <c r="K622" i="7" s="1"/>
  <c r="F623" i="7"/>
  <c r="J623" i="7" s="1"/>
  <c r="F624" i="7"/>
  <c r="J624" i="7" s="1"/>
  <c r="K624" i="7" s="1"/>
  <c r="F625" i="7"/>
  <c r="J625" i="7" s="1"/>
  <c r="K625" i="7" s="1"/>
  <c r="F626" i="7"/>
  <c r="F627" i="7"/>
  <c r="J627" i="7" s="1"/>
  <c r="F628" i="7"/>
  <c r="J628" i="7" s="1"/>
  <c r="F629" i="7"/>
  <c r="J629" i="7" s="1"/>
  <c r="K629" i="7" s="1"/>
  <c r="F630" i="7"/>
  <c r="J630" i="7" s="1"/>
  <c r="F631" i="7"/>
  <c r="J631" i="7" s="1"/>
  <c r="F632" i="7"/>
  <c r="J632" i="7" s="1"/>
  <c r="F633" i="7"/>
  <c r="J633" i="7" s="1"/>
  <c r="F634" i="7"/>
  <c r="J634" i="7" s="1"/>
  <c r="F635" i="7"/>
  <c r="J635" i="7" s="1"/>
  <c r="K635" i="7" s="1"/>
  <c r="F636" i="7"/>
  <c r="J636" i="7" s="1"/>
  <c r="K636" i="7" s="1"/>
  <c r="F637" i="7"/>
  <c r="J637" i="7" s="1"/>
  <c r="K637" i="7" s="1"/>
  <c r="F638" i="7"/>
  <c r="J638" i="7" s="1"/>
  <c r="K638" i="7" s="1"/>
  <c r="F639" i="7"/>
  <c r="J639" i="7" s="1"/>
  <c r="F640" i="7"/>
  <c r="J640" i="7" s="1"/>
  <c r="K640" i="7" s="1"/>
  <c r="F641" i="7"/>
  <c r="J641" i="7" s="1"/>
  <c r="F642" i="7"/>
  <c r="F643" i="7"/>
  <c r="J643" i="7" s="1"/>
  <c r="F644" i="7"/>
  <c r="J644" i="7" s="1"/>
  <c r="K644" i="7" s="1"/>
  <c r="F645" i="7"/>
  <c r="J645" i="7" s="1"/>
  <c r="K645" i="7" s="1"/>
  <c r="F646" i="7"/>
  <c r="J646" i="7" s="1"/>
  <c r="F647" i="7"/>
  <c r="J647" i="7" s="1"/>
  <c r="K647" i="7" s="1"/>
  <c r="F648" i="7"/>
  <c r="J648" i="7" s="1"/>
  <c r="F649" i="7"/>
  <c r="J649" i="7" s="1"/>
  <c r="F650" i="7"/>
  <c r="J650" i="7" s="1"/>
  <c r="F651" i="7"/>
  <c r="J651" i="7" s="1"/>
  <c r="K651" i="7" s="1"/>
  <c r="F652" i="7"/>
  <c r="J652" i="7" s="1"/>
  <c r="K652" i="7" s="1"/>
  <c r="F653" i="7"/>
  <c r="J653" i="7" s="1"/>
  <c r="K653" i="7" s="1"/>
  <c r="F654" i="7"/>
  <c r="J654" i="7" s="1"/>
  <c r="K654" i="7" s="1"/>
  <c r="F655" i="7"/>
  <c r="J655" i="7" s="1"/>
  <c r="F656" i="7"/>
  <c r="J656" i="7" s="1"/>
  <c r="K656" i="7" s="1"/>
  <c r="F657" i="7"/>
  <c r="J657" i="7" s="1"/>
  <c r="F658" i="7"/>
  <c r="F659" i="7"/>
  <c r="J659" i="7" s="1"/>
  <c r="F660" i="7"/>
  <c r="J660" i="7" s="1"/>
  <c r="K660" i="7" s="1"/>
  <c r="F661" i="7"/>
  <c r="J661" i="7" s="1"/>
  <c r="F662" i="7"/>
  <c r="J662" i="7" s="1"/>
  <c r="F663" i="7"/>
  <c r="J663" i="7" s="1"/>
  <c r="F664" i="7"/>
  <c r="J664" i="7" s="1"/>
  <c r="F665" i="7"/>
  <c r="J665" i="7" s="1"/>
  <c r="F666" i="7"/>
  <c r="J666" i="7" s="1"/>
  <c r="F667" i="7"/>
  <c r="J667" i="7" s="1"/>
  <c r="K667" i="7" s="1"/>
  <c r="F668" i="7"/>
  <c r="J668" i="7" s="1"/>
  <c r="F669" i="7"/>
  <c r="J669" i="7" s="1"/>
  <c r="K669" i="7" s="1"/>
  <c r="F670" i="7"/>
  <c r="J670" i="7" s="1"/>
  <c r="K670" i="7" s="1"/>
  <c r="F671" i="7"/>
  <c r="J671" i="7" s="1"/>
  <c r="F672" i="7"/>
  <c r="J672" i="7" s="1"/>
  <c r="K672" i="7" s="1"/>
  <c r="F673" i="7"/>
  <c r="J673" i="7" s="1"/>
  <c r="K673" i="7" s="1"/>
  <c r="F674" i="7"/>
  <c r="F675" i="7"/>
  <c r="J675" i="7" s="1"/>
  <c r="F676" i="7"/>
  <c r="J676" i="7" s="1"/>
  <c r="K676" i="7" s="1"/>
  <c r="F677" i="7"/>
  <c r="J677" i="7" s="1"/>
  <c r="F678" i="7"/>
  <c r="J678" i="7" s="1"/>
  <c r="F679" i="7"/>
  <c r="J679" i="7" s="1"/>
  <c r="K679" i="7" s="1"/>
  <c r="F680" i="7"/>
  <c r="J680" i="7" s="1"/>
  <c r="F681" i="7"/>
  <c r="J681" i="7" s="1"/>
  <c r="F682" i="7"/>
  <c r="J682" i="7" s="1"/>
  <c r="F683" i="7"/>
  <c r="J683" i="7" s="1"/>
  <c r="K683" i="7" s="1"/>
  <c r="F684" i="7"/>
  <c r="J684" i="7" s="1"/>
  <c r="K684" i="7" s="1"/>
  <c r="F685" i="7"/>
  <c r="J685" i="7" s="1"/>
  <c r="K685" i="7" s="1"/>
  <c r="F686" i="7"/>
  <c r="J686" i="7" s="1"/>
  <c r="K686" i="7" s="1"/>
  <c r="F687" i="7"/>
  <c r="J687" i="7" s="1"/>
  <c r="F688" i="7"/>
  <c r="J688" i="7" s="1"/>
  <c r="K688" i="7" s="1"/>
  <c r="F689" i="7"/>
  <c r="J689" i="7" s="1"/>
  <c r="K689" i="7" s="1"/>
  <c r="F690" i="7"/>
  <c r="F691" i="7"/>
  <c r="J691" i="7" s="1"/>
  <c r="F692" i="7"/>
  <c r="J692" i="7" s="1"/>
  <c r="K692" i="7" s="1"/>
  <c r="F693" i="7"/>
  <c r="J693" i="7" s="1"/>
  <c r="K693" i="7" s="1"/>
  <c r="F694" i="7"/>
  <c r="J694" i="7" s="1"/>
  <c r="F695" i="7"/>
  <c r="J695" i="7" s="1"/>
  <c r="K695" i="7" s="1"/>
  <c r="F696" i="7"/>
  <c r="J696" i="7" s="1"/>
  <c r="F697" i="7"/>
  <c r="J697" i="7" s="1"/>
  <c r="F698" i="7"/>
  <c r="J698" i="7" s="1"/>
  <c r="F699" i="7"/>
  <c r="J699" i="7" s="1"/>
  <c r="K699" i="7" s="1"/>
  <c r="F700" i="7"/>
  <c r="J700" i="7" s="1"/>
  <c r="K700" i="7" s="1"/>
  <c r="F701" i="7"/>
  <c r="J701" i="7" s="1"/>
  <c r="K701" i="7" s="1"/>
  <c r="F702" i="7"/>
  <c r="J702" i="7" s="1"/>
  <c r="K702" i="7" s="1"/>
  <c r="F703" i="7"/>
  <c r="J703" i="7" s="1"/>
  <c r="F704" i="7"/>
  <c r="J704" i="7" s="1"/>
  <c r="K704" i="7" s="1"/>
  <c r="F705" i="7"/>
  <c r="J705" i="7" s="1"/>
  <c r="K705" i="7" s="1"/>
  <c r="F706" i="7"/>
  <c r="F707" i="7"/>
  <c r="J707" i="7" s="1"/>
  <c r="F708" i="7"/>
  <c r="J708" i="7" s="1"/>
  <c r="F709" i="7"/>
  <c r="J709" i="7" s="1"/>
  <c r="K709" i="7" s="1"/>
  <c r="F710" i="7"/>
  <c r="J710" i="7" s="1"/>
  <c r="F711" i="7"/>
  <c r="J711" i="7" s="1"/>
  <c r="K711" i="7" s="1"/>
  <c r="F712" i="7"/>
  <c r="J712" i="7" s="1"/>
  <c r="F713" i="7"/>
  <c r="J713" i="7" s="1"/>
  <c r="F714" i="7"/>
  <c r="J714" i="7" s="1"/>
  <c r="F715" i="7"/>
  <c r="J715" i="7" s="1"/>
  <c r="K715" i="7" s="1"/>
  <c r="F716" i="7"/>
  <c r="J716" i="7" s="1"/>
  <c r="K716" i="7" s="1"/>
  <c r="F717" i="7"/>
  <c r="J717" i="7" s="1"/>
  <c r="K717" i="7" s="1"/>
  <c r="F718" i="7"/>
  <c r="J718" i="7" s="1"/>
  <c r="K718" i="7" s="1"/>
  <c r="F719" i="7"/>
  <c r="J719" i="7" s="1"/>
  <c r="F720" i="7"/>
  <c r="J720" i="7" s="1"/>
  <c r="F721" i="7"/>
  <c r="J721" i="7" s="1"/>
  <c r="K721" i="7" s="1"/>
  <c r="F722" i="7"/>
  <c r="F723" i="7"/>
  <c r="J723" i="7" s="1"/>
  <c r="F724" i="7"/>
  <c r="J724" i="7" s="1"/>
  <c r="F725" i="7"/>
  <c r="J725" i="7" s="1"/>
  <c r="F726" i="7"/>
  <c r="J726" i="7" s="1"/>
  <c r="F727" i="7"/>
  <c r="J727" i="7" s="1"/>
  <c r="K727" i="7" s="1"/>
  <c r="F728" i="7"/>
  <c r="J728" i="7" s="1"/>
  <c r="F729" i="7"/>
  <c r="J729" i="7" s="1"/>
  <c r="F730" i="7"/>
  <c r="J730" i="7" s="1"/>
  <c r="F731" i="7"/>
  <c r="J731" i="7" s="1"/>
  <c r="K731" i="7" s="1"/>
  <c r="F732" i="7"/>
  <c r="J732" i="7" s="1"/>
  <c r="K732" i="7" s="1"/>
  <c r="F733" i="7"/>
  <c r="J733" i="7" s="1"/>
  <c r="K733" i="7" s="1"/>
  <c r="F734" i="7"/>
  <c r="J734" i="7" s="1"/>
  <c r="K734" i="7" s="1"/>
  <c r="F735" i="7"/>
  <c r="J735" i="7" s="1"/>
  <c r="F736" i="7"/>
  <c r="J736" i="7" s="1"/>
  <c r="K736" i="7" s="1"/>
  <c r="F737" i="7"/>
  <c r="J737" i="7" s="1"/>
  <c r="K737" i="7" s="1"/>
  <c r="F738" i="7"/>
  <c r="F739" i="7"/>
  <c r="J739" i="7" s="1"/>
  <c r="F740" i="7"/>
  <c r="J740" i="7" s="1"/>
  <c r="K740" i="7" s="1"/>
  <c r="F741" i="7"/>
  <c r="J741" i="7" s="1"/>
  <c r="K741" i="7" s="1"/>
  <c r="F742" i="7"/>
  <c r="J742" i="7" s="1"/>
  <c r="F743" i="7"/>
  <c r="J743" i="7" s="1"/>
  <c r="K743" i="7" s="1"/>
  <c r="F744" i="7"/>
  <c r="J744" i="7" s="1"/>
  <c r="F745" i="7"/>
  <c r="J745" i="7" s="1"/>
  <c r="F746" i="7"/>
  <c r="J746" i="7" s="1"/>
  <c r="F747" i="7"/>
  <c r="J747" i="7" s="1"/>
  <c r="K747" i="7" s="1"/>
  <c r="F748" i="7"/>
  <c r="J748" i="7" s="1"/>
  <c r="K748" i="7" s="1"/>
  <c r="F749" i="7"/>
  <c r="J749" i="7" s="1"/>
  <c r="K749" i="7" s="1"/>
  <c r="F750" i="7"/>
  <c r="J750" i="7" s="1"/>
  <c r="K750" i="7" s="1"/>
  <c r="F751" i="7"/>
  <c r="J751" i="7" s="1"/>
  <c r="F752" i="7"/>
  <c r="J752" i="7" s="1"/>
  <c r="K752" i="7" s="1"/>
  <c r="F753" i="7"/>
  <c r="J753" i="7" s="1"/>
  <c r="F754" i="7"/>
  <c r="F755" i="7"/>
  <c r="J755" i="7" s="1"/>
  <c r="F756" i="7"/>
  <c r="J756" i="7" s="1"/>
  <c r="F757" i="7"/>
  <c r="J757" i="7" s="1"/>
  <c r="K757" i="7" s="1"/>
  <c r="F758" i="7"/>
  <c r="J758" i="7" s="1"/>
  <c r="F759" i="7"/>
  <c r="J759" i="7" s="1"/>
  <c r="K759" i="7" s="1"/>
  <c r="F760" i="7"/>
  <c r="J760" i="7" s="1"/>
  <c r="F761" i="7"/>
  <c r="J761" i="7" s="1"/>
  <c r="F762" i="7"/>
  <c r="J762" i="7" s="1"/>
  <c r="F763" i="7"/>
  <c r="J763" i="7" s="1"/>
  <c r="K763" i="7" s="1"/>
  <c r="F764" i="7"/>
  <c r="J764" i="7" s="1"/>
  <c r="K764" i="7" s="1"/>
  <c r="F765" i="7"/>
  <c r="J765" i="7" s="1"/>
  <c r="K765" i="7" s="1"/>
  <c r="F766" i="7"/>
  <c r="J766" i="7" s="1"/>
  <c r="K766" i="7" s="1"/>
  <c r="F767" i="7"/>
  <c r="J767" i="7" s="1"/>
  <c r="F768" i="7"/>
  <c r="J768" i="7" s="1"/>
  <c r="K768" i="7" s="1"/>
  <c r="F769" i="7"/>
  <c r="J769" i="7" s="1"/>
  <c r="F770" i="7"/>
  <c r="F771" i="7"/>
  <c r="J771" i="7" s="1"/>
  <c r="F772" i="7"/>
  <c r="J772" i="7" s="1"/>
  <c r="F773" i="7"/>
  <c r="J773" i="7" s="1"/>
  <c r="F774" i="7"/>
  <c r="J774" i="7" s="1"/>
  <c r="F775" i="7"/>
  <c r="J775" i="7" s="1"/>
  <c r="K775" i="7" s="1"/>
  <c r="F776" i="7"/>
  <c r="J776" i="7" s="1"/>
  <c r="F777" i="7"/>
  <c r="J777" i="7" s="1"/>
  <c r="F778" i="7"/>
  <c r="J778" i="7" s="1"/>
  <c r="F779" i="7"/>
  <c r="J779" i="7" s="1"/>
  <c r="K779" i="7" s="1"/>
  <c r="F780" i="7"/>
  <c r="J780" i="7" s="1"/>
  <c r="K780" i="7" s="1"/>
  <c r="F781" i="7"/>
  <c r="J781" i="7" s="1"/>
  <c r="K781" i="7" s="1"/>
  <c r="F782" i="7"/>
  <c r="J782" i="7" s="1"/>
  <c r="K782" i="7" s="1"/>
  <c r="F783" i="7"/>
  <c r="J783" i="7" s="1"/>
  <c r="F784" i="7"/>
  <c r="J784" i="7" s="1"/>
  <c r="K784" i="7" s="1"/>
  <c r="F785" i="7"/>
  <c r="J785" i="7" s="1"/>
  <c r="K785" i="7" s="1"/>
  <c r="F786" i="7"/>
  <c r="F787" i="7"/>
  <c r="J787" i="7" s="1"/>
  <c r="F788" i="7"/>
  <c r="J788" i="7" s="1"/>
  <c r="K788" i="7" s="1"/>
  <c r="F789" i="7"/>
  <c r="J789" i="7" s="1"/>
  <c r="F790" i="7"/>
  <c r="J790" i="7" s="1"/>
  <c r="F791" i="7"/>
  <c r="J791" i="7" s="1"/>
  <c r="K791" i="7" s="1"/>
  <c r="F792" i="7"/>
  <c r="J792" i="7" s="1"/>
  <c r="F793" i="7"/>
  <c r="J793" i="7" s="1"/>
  <c r="F794" i="7"/>
  <c r="J794" i="7" s="1"/>
  <c r="F795" i="7"/>
  <c r="J795" i="7" s="1"/>
  <c r="K795" i="7" s="1"/>
  <c r="F796" i="7"/>
  <c r="J796" i="7" s="1"/>
  <c r="K796" i="7" s="1"/>
  <c r="F797" i="7"/>
  <c r="J797" i="7" s="1"/>
  <c r="K797" i="7" s="1"/>
  <c r="F798" i="7"/>
  <c r="J798" i="7" s="1"/>
  <c r="K798" i="7" s="1"/>
  <c r="F799" i="7"/>
  <c r="J799" i="7" s="1"/>
  <c r="F800" i="7"/>
  <c r="J800" i="7" s="1"/>
  <c r="K800" i="7" s="1"/>
  <c r="F801" i="7"/>
  <c r="J801" i="7" s="1"/>
  <c r="F802" i="7"/>
  <c r="F803" i="7"/>
  <c r="J803" i="7" s="1"/>
  <c r="F804" i="7"/>
  <c r="J804" i="7" s="1"/>
  <c r="F805" i="7"/>
  <c r="J805" i="7" s="1"/>
  <c r="K805" i="7" s="1"/>
  <c r="F806" i="7"/>
  <c r="J806" i="7" s="1"/>
  <c r="F807" i="7"/>
  <c r="J807" i="7" s="1"/>
  <c r="K807" i="7" s="1"/>
  <c r="F808" i="7"/>
  <c r="J808" i="7" s="1"/>
  <c r="F809" i="7"/>
  <c r="J809" i="7" s="1"/>
  <c r="F810" i="7"/>
  <c r="J810" i="7" s="1"/>
  <c r="F811" i="7"/>
  <c r="J811" i="7" s="1"/>
  <c r="K811" i="7" s="1"/>
  <c r="F812" i="7"/>
  <c r="J812" i="7" s="1"/>
  <c r="K812" i="7" s="1"/>
  <c r="F813" i="7"/>
  <c r="J813" i="7" s="1"/>
  <c r="K813" i="7" s="1"/>
  <c r="F814" i="7"/>
  <c r="J814" i="7" s="1"/>
  <c r="K814" i="7" s="1"/>
  <c r="F815" i="7"/>
  <c r="J815" i="7" s="1"/>
  <c r="F816" i="7"/>
  <c r="J816" i="7" s="1"/>
  <c r="K816" i="7" s="1"/>
  <c r="F817" i="7"/>
  <c r="J817" i="7" s="1"/>
  <c r="K817" i="7" s="1"/>
  <c r="F818" i="7"/>
  <c r="F819" i="7"/>
  <c r="J819" i="7" s="1"/>
  <c r="F820" i="7"/>
  <c r="J820" i="7" s="1"/>
  <c r="F821" i="7"/>
  <c r="J821" i="7" s="1"/>
  <c r="K821" i="7" s="1"/>
  <c r="F822" i="7"/>
  <c r="J822" i="7" s="1"/>
  <c r="F823" i="7"/>
  <c r="J823" i="7" s="1"/>
  <c r="K823" i="7" s="1"/>
  <c r="F824" i="7"/>
  <c r="J824" i="7" s="1"/>
  <c r="F825" i="7"/>
  <c r="J825" i="7" s="1"/>
  <c r="F826" i="7"/>
  <c r="J826" i="7" s="1"/>
  <c r="F827" i="7"/>
  <c r="J827" i="7" s="1"/>
  <c r="K827" i="7" s="1"/>
  <c r="F828" i="7"/>
  <c r="J828" i="7" s="1"/>
  <c r="K828" i="7" s="1"/>
  <c r="F829" i="7"/>
  <c r="J829" i="7" s="1"/>
  <c r="K829" i="7" s="1"/>
  <c r="F830" i="7"/>
  <c r="J830" i="7" s="1"/>
  <c r="K830" i="7" s="1"/>
  <c r="F831" i="7"/>
  <c r="J831" i="7" s="1"/>
  <c r="F832" i="7"/>
  <c r="J832" i="7" s="1"/>
  <c r="K832" i="7" s="1"/>
  <c r="F833" i="7"/>
  <c r="J833" i="7" s="1"/>
  <c r="K833" i="7" s="1"/>
  <c r="F834" i="7"/>
  <c r="F835" i="7"/>
  <c r="J835" i="7" s="1"/>
  <c r="F836" i="7"/>
  <c r="J836" i="7" s="1"/>
  <c r="K836" i="7" s="1"/>
  <c r="F837" i="7"/>
  <c r="J837" i="7" s="1"/>
  <c r="F838" i="7"/>
  <c r="J838" i="7" s="1"/>
  <c r="F839" i="7"/>
  <c r="J839" i="7" s="1"/>
  <c r="K839" i="7" s="1"/>
  <c r="F840" i="7"/>
  <c r="J840" i="7" s="1"/>
  <c r="F841" i="7"/>
  <c r="J841" i="7" s="1"/>
  <c r="F842" i="7"/>
  <c r="J842" i="7" s="1"/>
  <c r="F843" i="7"/>
  <c r="J843" i="7" s="1"/>
  <c r="K843" i="7" s="1"/>
  <c r="F844" i="7"/>
  <c r="J844" i="7" s="1"/>
  <c r="K844" i="7" s="1"/>
  <c r="F845" i="7"/>
  <c r="J845" i="7" s="1"/>
  <c r="K845" i="7" s="1"/>
  <c r="F846" i="7"/>
  <c r="J846" i="7" s="1"/>
  <c r="K846" i="7" s="1"/>
  <c r="F847" i="7"/>
  <c r="J847" i="7" s="1"/>
  <c r="F848" i="7"/>
  <c r="J848" i="7" s="1"/>
  <c r="F849" i="7"/>
  <c r="J849" i="7" s="1"/>
  <c r="K849" i="7" s="1"/>
  <c r="F850" i="7"/>
  <c r="F851" i="7"/>
  <c r="J851" i="7" s="1"/>
  <c r="F852" i="7"/>
  <c r="J852" i="7" s="1"/>
  <c r="F853" i="7"/>
  <c r="J853" i="7" s="1"/>
  <c r="K853" i="7" s="1"/>
  <c r="F854" i="7"/>
  <c r="J854" i="7" s="1"/>
  <c r="F855" i="7"/>
  <c r="J855" i="7" s="1"/>
  <c r="K855" i="7" s="1"/>
  <c r="F856" i="7"/>
  <c r="J856" i="7" s="1"/>
  <c r="F857" i="7"/>
  <c r="J857" i="7" s="1"/>
  <c r="F858" i="7"/>
  <c r="J858" i="7" s="1"/>
  <c r="F859" i="7"/>
  <c r="J859" i="7" s="1"/>
  <c r="K859" i="7" s="1"/>
  <c r="F860" i="7"/>
  <c r="J860" i="7" s="1"/>
  <c r="K860" i="7" s="1"/>
  <c r="F861" i="7"/>
  <c r="J861" i="7" s="1"/>
  <c r="K861" i="7" s="1"/>
  <c r="F862" i="7"/>
  <c r="J862" i="7" s="1"/>
  <c r="K862" i="7" s="1"/>
  <c r="F863" i="7"/>
  <c r="J863" i="7" s="1"/>
  <c r="F864" i="7"/>
  <c r="J864" i="7" s="1"/>
  <c r="K864" i="7" s="1"/>
  <c r="F865" i="7"/>
  <c r="J865" i="7" s="1"/>
  <c r="F866" i="7"/>
  <c r="F867" i="7"/>
  <c r="J867" i="7" s="1"/>
  <c r="F868" i="7"/>
  <c r="J868" i="7" s="1"/>
  <c r="K868" i="7" s="1"/>
  <c r="F869" i="7"/>
  <c r="J869" i="7" s="1"/>
  <c r="K869" i="7" s="1"/>
  <c r="F870" i="7"/>
  <c r="J870" i="7" s="1"/>
  <c r="F871" i="7"/>
  <c r="J871" i="7" s="1"/>
  <c r="K871" i="7" s="1"/>
  <c r="F872" i="7"/>
  <c r="J872" i="7" s="1"/>
  <c r="F873" i="7"/>
  <c r="J873" i="7" s="1"/>
  <c r="F874" i="7"/>
  <c r="J874" i="7" s="1"/>
  <c r="F875" i="7"/>
  <c r="J875" i="7" s="1"/>
  <c r="K875" i="7" s="1"/>
  <c r="F876" i="7"/>
  <c r="J876" i="7" s="1"/>
  <c r="K876" i="7" s="1"/>
  <c r="F877" i="7"/>
  <c r="J877" i="7" s="1"/>
  <c r="K877" i="7" s="1"/>
  <c r="F878" i="7"/>
  <c r="J878" i="7" s="1"/>
  <c r="K878" i="7" s="1"/>
  <c r="F879" i="7"/>
  <c r="J879" i="7" s="1"/>
  <c r="F880" i="7"/>
  <c r="J880" i="7" s="1"/>
  <c r="K880" i="7" s="1"/>
  <c r="F881" i="7"/>
  <c r="J881" i="7" s="1"/>
  <c r="F882" i="7"/>
  <c r="F883" i="7"/>
  <c r="J883" i="7" s="1"/>
  <c r="F884" i="7"/>
  <c r="J884" i="7" s="1"/>
  <c r="K884" i="7" s="1"/>
  <c r="F885" i="7"/>
  <c r="J885" i="7" s="1"/>
  <c r="F886" i="7"/>
  <c r="J886" i="7" s="1"/>
  <c r="F887" i="7"/>
  <c r="J887" i="7" s="1"/>
  <c r="K887" i="7" s="1"/>
  <c r="F888" i="7"/>
  <c r="J888" i="7" s="1"/>
  <c r="F889" i="7"/>
  <c r="J889" i="7" s="1"/>
  <c r="F890" i="7"/>
  <c r="J890" i="7" s="1"/>
  <c r="F891" i="7"/>
  <c r="J891" i="7" s="1"/>
  <c r="K891" i="7" s="1"/>
  <c r="F892" i="7"/>
  <c r="J892" i="7" s="1"/>
  <c r="K892" i="7" s="1"/>
  <c r="F893" i="7"/>
  <c r="J893" i="7" s="1"/>
  <c r="K893" i="7" s="1"/>
  <c r="F894" i="7"/>
  <c r="J894" i="7" s="1"/>
  <c r="K894" i="7" s="1"/>
  <c r="F895" i="7"/>
  <c r="J895" i="7" s="1"/>
  <c r="F896" i="7"/>
  <c r="J896" i="7" s="1"/>
  <c r="K896" i="7" s="1"/>
  <c r="F897" i="7"/>
  <c r="J897" i="7" s="1"/>
  <c r="K897" i="7" s="1"/>
  <c r="F898" i="7"/>
  <c r="F899" i="7"/>
  <c r="J899" i="7" s="1"/>
  <c r="F900" i="7"/>
  <c r="J900" i="7" s="1"/>
  <c r="F901" i="7"/>
  <c r="J901" i="7" s="1"/>
  <c r="F902" i="7"/>
  <c r="J902" i="7" s="1"/>
  <c r="F903" i="7"/>
  <c r="J903" i="7" s="1"/>
  <c r="K903" i="7" s="1"/>
  <c r="F904" i="7"/>
  <c r="J904" i="7" s="1"/>
  <c r="F905" i="7"/>
  <c r="J905" i="7" s="1"/>
  <c r="F906" i="7"/>
  <c r="J906" i="7" s="1"/>
  <c r="F907" i="7"/>
  <c r="J907" i="7" s="1"/>
  <c r="K907" i="7" s="1"/>
  <c r="F908" i="7"/>
  <c r="J908" i="7" s="1"/>
  <c r="K908" i="7" s="1"/>
  <c r="F909" i="7"/>
  <c r="J909" i="7" s="1"/>
  <c r="K909" i="7" s="1"/>
  <c r="F910" i="7"/>
  <c r="J910" i="7" s="1"/>
  <c r="K910" i="7" s="1"/>
  <c r="F911" i="7"/>
  <c r="J911" i="7" s="1"/>
  <c r="F912" i="7"/>
  <c r="J912" i="7" s="1"/>
  <c r="K912" i="7" s="1"/>
  <c r="F913" i="7"/>
  <c r="J913" i="7" s="1"/>
  <c r="F914" i="7"/>
  <c r="F915" i="7"/>
  <c r="J915" i="7" s="1"/>
  <c r="F916" i="7"/>
  <c r="J916" i="7" s="1"/>
  <c r="F917" i="7"/>
  <c r="J917" i="7" s="1"/>
  <c r="K917" i="7" s="1"/>
  <c r="F918" i="7"/>
  <c r="J918" i="7" s="1"/>
  <c r="F919" i="7"/>
  <c r="J919" i="7" s="1"/>
  <c r="K919" i="7" s="1"/>
  <c r="F920" i="7"/>
  <c r="J920" i="7" s="1"/>
  <c r="F921" i="7"/>
  <c r="J921" i="7" s="1"/>
  <c r="F922" i="7"/>
  <c r="J922" i="7" s="1"/>
  <c r="F923" i="7"/>
  <c r="J923" i="7" s="1"/>
  <c r="K923" i="7" s="1"/>
  <c r="F924" i="7"/>
  <c r="J924" i="7" s="1"/>
  <c r="K924" i="7" s="1"/>
  <c r="F925" i="7"/>
  <c r="J925" i="7" s="1"/>
  <c r="K925" i="7" s="1"/>
  <c r="F926" i="7"/>
  <c r="J926" i="7" s="1"/>
  <c r="K926" i="7" s="1"/>
  <c r="F927" i="7"/>
  <c r="J927" i="7" s="1"/>
  <c r="F928" i="7"/>
  <c r="J928" i="7" s="1"/>
  <c r="K928" i="7" s="1"/>
  <c r="F929" i="7"/>
  <c r="J929" i="7" s="1"/>
  <c r="F930" i="7"/>
  <c r="F931" i="7"/>
  <c r="J931" i="7" s="1"/>
  <c r="F932" i="7"/>
  <c r="J932" i="7" s="1"/>
  <c r="K932" i="7" s="1"/>
  <c r="F933" i="7"/>
  <c r="J933" i="7" s="1"/>
  <c r="K933" i="7" s="1"/>
  <c r="F934" i="7"/>
  <c r="J934" i="7" s="1"/>
  <c r="F935" i="7"/>
  <c r="J935" i="7" s="1"/>
  <c r="K935" i="7" s="1"/>
  <c r="F936" i="7"/>
  <c r="J936" i="7" s="1"/>
  <c r="F937" i="7"/>
  <c r="J937" i="7" s="1"/>
  <c r="F938" i="7"/>
  <c r="J938" i="7" s="1"/>
  <c r="F939" i="7"/>
  <c r="J939" i="7" s="1"/>
  <c r="K939" i="7" s="1"/>
  <c r="F940" i="7"/>
  <c r="J940" i="7" s="1"/>
  <c r="K940" i="7" s="1"/>
  <c r="F941" i="7"/>
  <c r="J941" i="7" s="1"/>
  <c r="K941" i="7" s="1"/>
  <c r="F942" i="7"/>
  <c r="J942" i="7" s="1"/>
  <c r="K942" i="7" s="1"/>
  <c r="F943" i="7"/>
  <c r="J943" i="7" s="1"/>
  <c r="F944" i="7"/>
  <c r="J944" i="7" s="1"/>
  <c r="K944" i="7" s="1"/>
  <c r="F945" i="7"/>
  <c r="J945" i="7" s="1"/>
  <c r="K945" i="7" s="1"/>
  <c r="F946" i="7"/>
  <c r="F947" i="7"/>
  <c r="J947" i="7" s="1"/>
  <c r="F948" i="7"/>
  <c r="J948" i="7" s="1"/>
  <c r="F949" i="7"/>
  <c r="J949" i="7" s="1"/>
  <c r="K949" i="7" s="1"/>
  <c r="F950" i="7"/>
  <c r="J950" i="7" s="1"/>
  <c r="F951" i="7"/>
  <c r="J951" i="7" s="1"/>
  <c r="K951" i="7" s="1"/>
  <c r="F952" i="7"/>
  <c r="J952" i="7" s="1"/>
  <c r="F953" i="7"/>
  <c r="J953" i="7" s="1"/>
  <c r="F954" i="7"/>
  <c r="J954" i="7" s="1"/>
  <c r="F955" i="7"/>
  <c r="J955" i="7" s="1"/>
  <c r="K955" i="7" s="1"/>
  <c r="F956" i="7"/>
  <c r="J956" i="7" s="1"/>
  <c r="K956" i="7" s="1"/>
  <c r="F957" i="7"/>
  <c r="J957" i="7" s="1"/>
  <c r="K957" i="7" s="1"/>
  <c r="F958" i="7"/>
  <c r="J958" i="7" s="1"/>
  <c r="K958" i="7" s="1"/>
  <c r="F959" i="7"/>
  <c r="J959" i="7" s="1"/>
  <c r="F960" i="7"/>
  <c r="J960" i="7" s="1"/>
  <c r="K960" i="7" s="1"/>
  <c r="F961" i="7"/>
  <c r="J961" i="7" s="1"/>
  <c r="K961" i="7" s="1"/>
  <c r="F962" i="7"/>
  <c r="F963" i="7"/>
  <c r="J963" i="7" s="1"/>
  <c r="F964" i="7"/>
  <c r="J964" i="7" s="1"/>
  <c r="F965" i="7"/>
  <c r="J965" i="7" s="1"/>
  <c r="K965" i="7" s="1"/>
  <c r="F966" i="7"/>
  <c r="J966" i="7" s="1"/>
  <c r="F967" i="7"/>
  <c r="J967" i="7" s="1"/>
  <c r="K967" i="7" s="1"/>
  <c r="F968" i="7"/>
  <c r="J968" i="7" s="1"/>
  <c r="F969" i="7"/>
  <c r="J969" i="7" s="1"/>
  <c r="F970" i="7"/>
  <c r="J970" i="7" s="1"/>
  <c r="F971" i="7"/>
  <c r="J971" i="7" s="1"/>
  <c r="K971" i="7" s="1"/>
  <c r="F972" i="7"/>
  <c r="J972" i="7" s="1"/>
  <c r="K972" i="7" s="1"/>
  <c r="F973" i="7"/>
  <c r="J973" i="7" s="1"/>
  <c r="K973" i="7" s="1"/>
  <c r="F974" i="7"/>
  <c r="J974" i="7" s="1"/>
  <c r="K974" i="7" s="1"/>
  <c r="F975" i="7"/>
  <c r="J975" i="7" s="1"/>
  <c r="F976" i="7"/>
  <c r="J976" i="7" s="1"/>
  <c r="K976" i="7" s="1"/>
  <c r="F977" i="7"/>
  <c r="J977" i="7" s="1"/>
  <c r="F978" i="7"/>
  <c r="F979" i="7"/>
  <c r="J979" i="7" s="1"/>
  <c r="F980" i="7"/>
  <c r="J980" i="7" s="1"/>
  <c r="K980" i="7" s="1"/>
  <c r="F981" i="7"/>
  <c r="J981" i="7" s="1"/>
  <c r="K981" i="7" s="1"/>
  <c r="F982" i="7"/>
  <c r="J982" i="7" s="1"/>
  <c r="F983" i="7"/>
  <c r="J983" i="7" s="1"/>
  <c r="K983" i="7" s="1"/>
  <c r="F984" i="7"/>
  <c r="J984" i="7" s="1"/>
  <c r="F985" i="7"/>
  <c r="J985" i="7" s="1"/>
  <c r="F986" i="7"/>
  <c r="J986" i="7" s="1"/>
  <c r="F987" i="7"/>
  <c r="J987" i="7" s="1"/>
  <c r="K987" i="7" s="1"/>
  <c r="F988" i="7"/>
  <c r="J988" i="7" s="1"/>
  <c r="K988" i="7" s="1"/>
  <c r="F989" i="7"/>
  <c r="J989" i="7" s="1"/>
  <c r="K989" i="7" s="1"/>
  <c r="F990" i="7"/>
  <c r="J990" i="7" s="1"/>
  <c r="K990" i="7" s="1"/>
  <c r="F991" i="7"/>
  <c r="J991" i="7" s="1"/>
  <c r="F992" i="7"/>
  <c r="J992" i="7" s="1"/>
  <c r="K992" i="7" s="1"/>
  <c r="F993" i="7"/>
  <c r="J993" i="7" s="1"/>
  <c r="K993" i="7" s="1"/>
  <c r="F994" i="7"/>
  <c r="F995" i="7"/>
  <c r="J995" i="7" s="1"/>
  <c r="F996" i="7"/>
  <c r="J996" i="7" s="1"/>
  <c r="F997" i="7"/>
  <c r="J997" i="7" s="1"/>
  <c r="F998" i="7"/>
  <c r="J998" i="7" s="1"/>
  <c r="F999" i="7"/>
  <c r="J999" i="7" s="1"/>
  <c r="K999" i="7" s="1"/>
  <c r="F1000" i="7"/>
  <c r="J1000" i="7" s="1"/>
  <c r="F1001" i="7"/>
  <c r="J1001" i="7" s="1"/>
  <c r="F1002" i="7"/>
  <c r="J1002" i="7" s="1"/>
  <c r="F1003" i="7"/>
  <c r="J1003" i="7" s="1"/>
  <c r="K1003" i="7" s="1"/>
  <c r="F1004" i="7"/>
  <c r="J1004" i="7" s="1"/>
  <c r="K1004" i="7" s="1"/>
  <c r="F1005" i="7"/>
  <c r="J1005" i="7" s="1"/>
  <c r="K1005" i="7" s="1"/>
  <c r="F1006" i="7"/>
  <c r="J1006" i="7" s="1"/>
  <c r="K1006" i="7" s="1"/>
  <c r="F1007" i="7"/>
  <c r="J1007" i="7" s="1"/>
  <c r="F1008" i="7"/>
  <c r="J1008" i="7" s="1"/>
  <c r="K1008" i="7" s="1"/>
  <c r="F1009" i="7"/>
  <c r="J1009" i="7" s="1"/>
  <c r="K1009" i="7" s="1"/>
  <c r="F1010" i="7"/>
  <c r="F1011" i="7"/>
  <c r="J1011" i="7" s="1"/>
  <c r="F1012" i="7"/>
  <c r="J1012" i="7" s="1"/>
  <c r="F1013" i="7"/>
  <c r="J1013" i="7" s="1"/>
  <c r="K1013" i="7" s="1"/>
  <c r="F1014" i="7"/>
  <c r="J1014" i="7" s="1"/>
  <c r="F1015" i="7"/>
  <c r="J1015" i="7" s="1"/>
  <c r="K1015" i="7" s="1"/>
  <c r="F1016" i="7"/>
  <c r="J1016" i="7" s="1"/>
  <c r="F1017" i="7"/>
  <c r="J1017" i="7" s="1"/>
  <c r="F1018" i="7"/>
  <c r="J1018" i="7" s="1"/>
  <c r="F1019" i="7"/>
  <c r="J1019" i="7" s="1"/>
  <c r="K1019" i="7" s="1"/>
  <c r="F1020" i="7"/>
  <c r="J1020" i="7" s="1"/>
  <c r="K1020" i="7" s="1"/>
  <c r="F1021" i="7"/>
  <c r="J1021" i="7" s="1"/>
  <c r="K1021" i="7" s="1"/>
  <c r="F1022" i="7"/>
  <c r="J1022" i="7" s="1"/>
  <c r="K1022" i="7" s="1"/>
  <c r="F1023" i="7"/>
  <c r="J1023" i="7" s="1"/>
  <c r="F1024" i="7"/>
  <c r="J1024" i="7" s="1"/>
  <c r="K1024" i="7" s="1"/>
  <c r="F1025" i="7"/>
  <c r="J1025" i="7" s="1"/>
  <c r="F1026" i="7"/>
  <c r="F1027" i="7"/>
  <c r="J1027" i="7" s="1"/>
  <c r="F1028" i="7"/>
  <c r="J1028" i="7" s="1"/>
  <c r="K1028" i="7" s="1"/>
  <c r="F1029" i="7"/>
  <c r="J1029" i="7" s="1"/>
  <c r="K1029" i="7" s="1"/>
  <c r="F1030" i="7"/>
  <c r="J1030" i="7" s="1"/>
  <c r="F1031" i="7"/>
  <c r="J1031" i="7" s="1"/>
  <c r="F1032" i="7"/>
  <c r="J1032" i="7" s="1"/>
  <c r="F1033" i="7"/>
  <c r="J1033" i="7" s="1"/>
  <c r="F1034" i="7"/>
  <c r="J1034" i="7" s="1"/>
  <c r="F1035" i="7"/>
  <c r="J1035" i="7" s="1"/>
  <c r="K1035" i="7" s="1"/>
  <c r="F1036" i="7"/>
  <c r="J1036" i="7" s="1"/>
  <c r="K1036" i="7" s="1"/>
  <c r="F1037" i="7"/>
  <c r="J1037" i="7" s="1"/>
  <c r="K1037" i="7" s="1"/>
  <c r="F1038" i="7"/>
  <c r="J1038" i="7" s="1"/>
  <c r="K1038" i="7" s="1"/>
  <c r="F1039" i="7"/>
  <c r="J1039" i="7" s="1"/>
  <c r="F1040" i="7"/>
  <c r="J1040" i="7" s="1"/>
  <c r="K1040" i="7" s="1"/>
  <c r="F1041" i="7"/>
  <c r="J1041" i="7" s="1"/>
  <c r="K1041" i="7" s="1"/>
  <c r="F1042" i="7"/>
  <c r="F1043" i="7"/>
  <c r="J1043" i="7" s="1"/>
  <c r="F1044" i="7"/>
  <c r="J1044" i="7" s="1"/>
  <c r="F1045" i="7"/>
  <c r="J1045" i="7" s="1"/>
  <c r="K1045" i="7" s="1"/>
  <c r="F1046" i="7"/>
  <c r="J1046" i="7" s="1"/>
  <c r="F1047" i="7"/>
  <c r="J1047" i="7" s="1"/>
  <c r="K1047" i="7" s="1"/>
  <c r="F1048" i="7"/>
  <c r="J1048" i="7" s="1"/>
  <c r="F1049" i="7"/>
  <c r="J1049" i="7" s="1"/>
  <c r="F1050" i="7"/>
  <c r="J1050" i="7" s="1"/>
  <c r="F1051" i="7"/>
  <c r="J1051" i="7" s="1"/>
  <c r="K1051" i="7" s="1"/>
  <c r="F1052" i="7"/>
  <c r="J1052" i="7" s="1"/>
  <c r="K1052" i="7" s="1"/>
  <c r="F1053" i="7"/>
  <c r="J1053" i="7" s="1"/>
  <c r="K1053" i="7" s="1"/>
  <c r="F1054" i="7"/>
  <c r="J1054" i="7" s="1"/>
  <c r="K1054" i="7" s="1"/>
  <c r="F1055" i="7"/>
  <c r="J1055" i="7" s="1"/>
  <c r="F1056" i="7"/>
  <c r="J1056" i="7" s="1"/>
  <c r="K1056" i="7" s="1"/>
  <c r="F1057" i="7"/>
  <c r="J1057" i="7" s="1"/>
  <c r="K1057" i="7" s="1"/>
  <c r="F1058" i="7"/>
  <c r="F1059" i="7"/>
  <c r="J1059" i="7" s="1"/>
  <c r="F1060" i="7"/>
  <c r="J1060" i="7" s="1"/>
  <c r="F1061" i="7"/>
  <c r="J1061" i="7" s="1"/>
  <c r="F1062" i="7"/>
  <c r="J1062" i="7" s="1"/>
  <c r="F1063" i="7"/>
  <c r="J1063" i="7" s="1"/>
  <c r="K1063" i="7" s="1"/>
  <c r="F1064" i="7"/>
  <c r="J1064" i="7" s="1"/>
  <c r="F1065" i="7"/>
  <c r="J1065" i="7" s="1"/>
  <c r="F1066" i="7"/>
  <c r="J1066" i="7" s="1"/>
  <c r="F1067" i="7"/>
  <c r="J1067" i="7" s="1"/>
  <c r="K1067" i="7" s="1"/>
  <c r="F1068" i="7"/>
  <c r="J1068" i="7" s="1"/>
  <c r="K1068" i="7" s="1"/>
  <c r="F1069" i="7"/>
  <c r="J1069" i="7" s="1"/>
  <c r="K1069" i="7" s="1"/>
  <c r="F1070" i="7"/>
  <c r="J1070" i="7" s="1"/>
  <c r="K1070" i="7" s="1"/>
  <c r="F1071" i="7"/>
  <c r="J1071" i="7" s="1"/>
  <c r="F1072" i="7"/>
  <c r="J1072" i="7" s="1"/>
  <c r="K1072" i="7" s="1"/>
  <c r="F1073" i="7"/>
  <c r="J1073" i="7" s="1"/>
  <c r="K1073" i="7" s="1"/>
  <c r="F1074" i="7"/>
  <c r="F1075" i="7"/>
  <c r="J1075" i="7" s="1"/>
  <c r="F1076" i="7"/>
  <c r="J1076" i="7" s="1"/>
  <c r="K1076" i="7" s="1"/>
  <c r="F1077" i="7"/>
  <c r="J1077" i="7" s="1"/>
  <c r="K1077" i="7" s="1"/>
  <c r="F1078" i="7"/>
  <c r="J1078" i="7" s="1"/>
  <c r="F1079" i="7"/>
  <c r="J1079" i="7" s="1"/>
  <c r="K1079" i="7" s="1"/>
  <c r="F1080" i="7"/>
  <c r="J1080" i="7" s="1"/>
  <c r="F1081" i="7"/>
  <c r="J1081" i="7" s="1"/>
  <c r="F1082" i="7"/>
  <c r="J1082" i="7" s="1"/>
  <c r="F1083" i="7"/>
  <c r="J1083" i="7" s="1"/>
  <c r="K1083" i="7" s="1"/>
  <c r="F1084" i="7"/>
  <c r="J1084" i="7" s="1"/>
  <c r="K1084" i="7" s="1"/>
  <c r="F1085" i="7"/>
  <c r="J1085" i="7" s="1"/>
  <c r="K1085" i="7" s="1"/>
  <c r="F1086" i="7"/>
  <c r="J1086" i="7" s="1"/>
  <c r="K1086" i="7" s="1"/>
  <c r="F1087" i="7"/>
  <c r="J1087" i="7" s="1"/>
  <c r="F1088" i="7"/>
  <c r="J1088" i="7" s="1"/>
  <c r="K1088" i="7" s="1"/>
  <c r="F1089" i="7"/>
  <c r="J1089" i="7" s="1"/>
  <c r="K1089" i="7" s="1"/>
  <c r="F1090" i="7"/>
  <c r="F1091" i="7"/>
  <c r="J1091" i="7" s="1"/>
  <c r="F1092" i="7"/>
  <c r="J1092" i="7" s="1"/>
  <c r="F1093" i="7"/>
  <c r="J1093" i="7" s="1"/>
  <c r="F1094" i="7"/>
  <c r="J1094" i="7" s="1"/>
  <c r="F1095" i="7"/>
  <c r="J1095" i="7" s="1"/>
  <c r="K1095" i="7" s="1"/>
  <c r="F1096" i="7"/>
  <c r="J1096" i="7" s="1"/>
  <c r="F1097" i="7"/>
  <c r="J1097" i="7" s="1"/>
  <c r="F1098" i="7"/>
  <c r="J1098" i="7" s="1"/>
  <c r="F1099" i="7"/>
  <c r="J1099" i="7" s="1"/>
  <c r="K1099" i="7" s="1"/>
  <c r="F1100" i="7"/>
  <c r="J1100" i="7" s="1"/>
  <c r="K1100" i="7" s="1"/>
  <c r="F1101" i="7"/>
  <c r="J1101" i="7" s="1"/>
  <c r="K1101" i="7" s="1"/>
  <c r="F1102" i="7"/>
  <c r="J1102" i="7" s="1"/>
  <c r="K1102" i="7" s="1"/>
  <c r="F1103" i="7"/>
  <c r="J1103" i="7" s="1"/>
  <c r="F1104" i="7"/>
  <c r="J1104" i="7" s="1"/>
  <c r="K1104" i="7" s="1"/>
  <c r="F1105" i="7"/>
  <c r="J1105" i="7" s="1"/>
  <c r="F1106" i="7"/>
  <c r="F1107" i="7"/>
  <c r="J1107" i="7" s="1"/>
  <c r="F1108" i="7"/>
  <c r="J1108" i="7" s="1"/>
  <c r="F1109" i="7"/>
  <c r="J1109" i="7" s="1"/>
  <c r="K1109" i="7" s="1"/>
  <c r="F1110" i="7"/>
  <c r="J1110" i="7" s="1"/>
  <c r="F1111" i="7"/>
  <c r="J1111" i="7" s="1"/>
  <c r="K1111" i="7" s="1"/>
  <c r="F1112" i="7"/>
  <c r="J1112" i="7" s="1"/>
  <c r="F1113" i="7"/>
  <c r="J1113" i="7" s="1"/>
  <c r="F1114" i="7"/>
  <c r="J1114" i="7" s="1"/>
  <c r="F1115" i="7"/>
  <c r="J1115" i="7" s="1"/>
  <c r="K1115" i="7" s="1"/>
  <c r="F1116" i="7"/>
  <c r="J1116" i="7" s="1"/>
  <c r="K1116" i="7" s="1"/>
  <c r="F1117" i="7"/>
  <c r="J1117" i="7" s="1"/>
  <c r="K1117" i="7" s="1"/>
  <c r="F1118" i="7"/>
  <c r="J1118" i="7" s="1"/>
  <c r="K1118" i="7" s="1"/>
  <c r="F1119" i="7"/>
  <c r="J1119" i="7" s="1"/>
  <c r="F1120" i="7"/>
  <c r="J1120" i="7" s="1"/>
  <c r="K1120" i="7" s="1"/>
  <c r="F1121" i="7"/>
  <c r="J1121" i="7" s="1"/>
  <c r="K1121" i="7" s="1"/>
  <c r="F1122" i="7"/>
  <c r="F1123" i="7"/>
  <c r="J1123" i="7" s="1"/>
  <c r="F1124" i="7"/>
  <c r="J1124" i="7" s="1"/>
  <c r="K1124" i="7" s="1"/>
  <c r="F1125" i="7"/>
  <c r="J1125" i="7" s="1"/>
  <c r="K1125" i="7" s="1"/>
  <c r="F1126" i="7"/>
  <c r="J1126" i="7" s="1"/>
  <c r="F1127" i="7"/>
  <c r="J1127" i="7" s="1"/>
  <c r="K1127" i="7" s="1"/>
  <c r="F1128" i="7"/>
  <c r="J1128" i="7" s="1"/>
  <c r="F1129" i="7"/>
  <c r="J1129" i="7" s="1"/>
  <c r="F1130" i="7"/>
  <c r="J1130" i="7" s="1"/>
  <c r="F1131" i="7"/>
  <c r="J1131" i="7" s="1"/>
  <c r="K1131" i="7" s="1"/>
  <c r="F1132" i="7"/>
  <c r="J1132" i="7" s="1"/>
  <c r="K1132" i="7" s="1"/>
  <c r="F1133" i="7"/>
  <c r="J1133" i="7" s="1"/>
  <c r="K1133" i="7" s="1"/>
  <c r="F1134" i="7"/>
  <c r="J1134" i="7" s="1"/>
  <c r="K1134" i="7" s="1"/>
  <c r="F1135" i="7"/>
  <c r="J1135" i="7" s="1"/>
  <c r="F1136" i="7"/>
  <c r="J1136" i="7" s="1"/>
  <c r="K1136" i="7" s="1"/>
  <c r="F1137" i="7"/>
  <c r="J1137" i="7" s="1"/>
  <c r="K1137" i="7" s="1"/>
  <c r="F1138" i="7"/>
  <c r="F1139" i="7"/>
  <c r="J1139" i="7" s="1"/>
  <c r="F1140" i="7"/>
  <c r="J1140" i="7" s="1"/>
  <c r="F1141" i="7"/>
  <c r="J1141" i="7" s="1"/>
  <c r="K1141" i="7" s="1"/>
  <c r="F1142" i="7"/>
  <c r="J1142" i="7" s="1"/>
  <c r="F1143" i="7"/>
  <c r="J1143" i="7" s="1"/>
  <c r="K1143" i="7" s="1"/>
  <c r="F1144" i="7"/>
  <c r="J1144" i="7" s="1"/>
  <c r="F1145" i="7"/>
  <c r="J1145" i="7" s="1"/>
  <c r="F1146" i="7"/>
  <c r="J1146" i="7" s="1"/>
  <c r="F1147" i="7"/>
  <c r="J1147" i="7" s="1"/>
  <c r="K1147" i="7" s="1"/>
  <c r="F1148" i="7"/>
  <c r="J1148" i="7" s="1"/>
  <c r="K1148" i="7" s="1"/>
  <c r="F1149" i="7"/>
  <c r="J1149" i="7" s="1"/>
  <c r="K1149" i="7" s="1"/>
  <c r="F1150" i="7"/>
  <c r="J1150" i="7" s="1"/>
  <c r="K1150" i="7" s="1"/>
  <c r="F1151" i="7"/>
  <c r="J1151" i="7" s="1"/>
  <c r="F1152" i="7"/>
  <c r="J1152" i="7" s="1"/>
  <c r="K1152" i="7" s="1"/>
  <c r="F1153" i="7"/>
  <c r="J1153" i="7" s="1"/>
  <c r="K1153" i="7" s="1"/>
  <c r="F1154" i="7"/>
  <c r="F1155" i="7"/>
  <c r="J1155" i="7" s="1"/>
  <c r="F1156" i="7"/>
  <c r="J1156" i="7" s="1"/>
  <c r="K1156" i="7" s="1"/>
  <c r="F1157" i="7"/>
  <c r="J1157" i="7" s="1"/>
  <c r="K1157" i="7" s="1"/>
  <c r="F1158" i="7"/>
  <c r="J1158" i="7" s="1"/>
  <c r="F1159" i="7"/>
  <c r="J1159" i="7" s="1"/>
  <c r="K1159" i="7" s="1"/>
  <c r="F1160" i="7"/>
  <c r="J1160" i="7" s="1"/>
  <c r="F1161" i="7"/>
  <c r="J1161" i="7" s="1"/>
  <c r="F1162" i="7"/>
  <c r="J1162" i="7" s="1"/>
  <c r="F1163" i="7"/>
  <c r="J1163" i="7" s="1"/>
  <c r="K1163" i="7" s="1"/>
  <c r="F1164" i="7"/>
  <c r="J1164" i="7" s="1"/>
  <c r="K1164" i="7" s="1"/>
  <c r="F1165" i="7"/>
  <c r="J1165" i="7" s="1"/>
  <c r="K1165" i="7" s="1"/>
  <c r="F1166" i="7"/>
  <c r="J1166" i="7" s="1"/>
  <c r="K1166" i="7" s="1"/>
  <c r="F1167" i="7"/>
  <c r="J1167" i="7" s="1"/>
  <c r="F1168" i="7"/>
  <c r="J1168" i="7" s="1"/>
  <c r="K1168" i="7" s="1"/>
  <c r="F1169" i="7"/>
  <c r="J1169" i="7" s="1"/>
  <c r="F1170" i="7"/>
  <c r="F1171" i="7"/>
  <c r="J1171" i="7" s="1"/>
  <c r="F1172" i="7"/>
  <c r="J1172" i="7" s="1"/>
  <c r="K1172" i="7" s="1"/>
  <c r="F1173" i="7"/>
  <c r="J1173" i="7" s="1"/>
  <c r="F1174" i="7"/>
  <c r="J1174" i="7" s="1"/>
  <c r="F1175" i="7"/>
  <c r="J1175" i="7" s="1"/>
  <c r="K1175" i="7" s="1"/>
  <c r="F1176" i="7"/>
  <c r="J1176" i="7" s="1"/>
  <c r="F1177" i="7"/>
  <c r="J1177" i="7" s="1"/>
  <c r="F1178" i="7"/>
  <c r="J1178" i="7" s="1"/>
  <c r="F1179" i="7"/>
  <c r="J1179" i="7" s="1"/>
  <c r="K1179" i="7" s="1"/>
  <c r="F1180" i="7"/>
  <c r="J1180" i="7" s="1"/>
  <c r="K1180" i="7" s="1"/>
  <c r="F1181" i="7"/>
  <c r="J1181" i="7" s="1"/>
  <c r="K1181" i="7" s="1"/>
  <c r="F1182" i="7"/>
  <c r="J1182" i="7" s="1"/>
  <c r="K1182" i="7" s="1"/>
  <c r="F1183" i="7"/>
  <c r="J1183" i="7" s="1"/>
  <c r="F1184" i="7"/>
  <c r="J1184" i="7" s="1"/>
  <c r="K1184" i="7" s="1"/>
  <c r="F1185" i="7"/>
  <c r="J1185" i="7" s="1"/>
  <c r="K1185" i="7" s="1"/>
  <c r="F1186" i="7"/>
  <c r="F1187" i="7"/>
  <c r="J1187" i="7" s="1"/>
  <c r="F1188" i="7"/>
  <c r="J1188" i="7" s="1"/>
  <c r="F1189" i="7"/>
  <c r="J1189" i="7" s="1"/>
  <c r="F1190" i="7"/>
  <c r="J1190" i="7" s="1"/>
  <c r="F1191" i="7"/>
  <c r="J1191" i="7" s="1"/>
  <c r="K1191" i="7" s="1"/>
  <c r="F1192" i="7"/>
  <c r="J1192" i="7" s="1"/>
  <c r="F1193" i="7"/>
  <c r="J1193" i="7" s="1"/>
  <c r="F1194" i="7"/>
  <c r="J1194" i="7" s="1"/>
  <c r="F1195" i="7"/>
  <c r="J1195" i="7" s="1"/>
  <c r="K1195" i="7" s="1"/>
  <c r="F1196" i="7"/>
  <c r="J1196" i="7" s="1"/>
  <c r="K1196" i="7" s="1"/>
  <c r="F1197" i="7"/>
  <c r="J1197" i="7" s="1"/>
  <c r="K1197" i="7" s="1"/>
  <c r="F1198" i="7"/>
  <c r="J1198" i="7" s="1"/>
  <c r="K1198" i="7" s="1"/>
  <c r="F1199" i="7"/>
  <c r="J1199" i="7" s="1"/>
  <c r="F1200" i="7"/>
  <c r="J1200" i="7" s="1"/>
  <c r="K1200" i="7" s="1"/>
  <c r="F1201" i="7"/>
  <c r="J1201" i="7" s="1"/>
  <c r="K1201" i="7" s="1"/>
  <c r="F1202" i="7"/>
  <c r="F1203" i="7"/>
  <c r="J1203" i="7" s="1"/>
  <c r="F1204" i="7"/>
  <c r="J1204" i="7" s="1"/>
  <c r="K1204" i="7" s="1"/>
  <c r="F1205" i="7"/>
  <c r="J1205" i="7" s="1"/>
  <c r="K1205" i="7" s="1"/>
  <c r="F1206" i="7"/>
  <c r="J1206" i="7" s="1"/>
  <c r="F1207" i="7"/>
  <c r="J1207" i="7" s="1"/>
  <c r="K1207" i="7" s="1"/>
  <c r="F1208" i="7"/>
  <c r="J1208" i="7" s="1"/>
  <c r="F1209" i="7"/>
  <c r="J1209" i="7" s="1"/>
  <c r="F1210" i="7"/>
  <c r="J1210" i="7" s="1"/>
  <c r="K1210" i="7" s="1"/>
  <c r="F1211" i="7"/>
  <c r="J1211" i="7" s="1"/>
  <c r="K1211" i="7" s="1"/>
  <c r="F1212" i="7"/>
  <c r="J1212" i="7" s="1"/>
  <c r="K1212" i="7" s="1"/>
  <c r="F1213" i="7"/>
  <c r="J1213" i="7" s="1"/>
  <c r="K1213" i="7" s="1"/>
  <c r="F1214" i="7"/>
  <c r="J1214" i="7" s="1"/>
  <c r="K1214" i="7" s="1"/>
  <c r="F1215" i="7"/>
  <c r="J1215" i="7" s="1"/>
  <c r="F1216" i="7"/>
  <c r="J1216" i="7" s="1"/>
  <c r="K1216" i="7" s="1"/>
  <c r="F1217" i="7"/>
  <c r="J1217" i="7" s="1"/>
  <c r="F1218" i="7"/>
  <c r="F1219" i="7"/>
  <c r="J1219" i="7" s="1"/>
  <c r="F1220" i="7"/>
  <c r="J1220" i="7" s="1"/>
  <c r="K1220" i="7" s="1"/>
  <c r="F1221" i="7"/>
  <c r="J1221" i="7" s="1"/>
  <c r="F1222" i="7"/>
  <c r="J1222" i="7" s="1"/>
  <c r="F1223" i="7"/>
  <c r="J1223" i="7" s="1"/>
  <c r="K1223" i="7" s="1"/>
  <c r="F1224" i="7"/>
  <c r="J1224" i="7" s="1"/>
  <c r="F1225" i="7"/>
  <c r="J1225" i="7" s="1"/>
  <c r="F1226" i="7"/>
  <c r="J1226" i="7" s="1"/>
  <c r="F1227" i="7"/>
  <c r="J1227" i="7" s="1"/>
  <c r="K1227" i="7" s="1"/>
  <c r="F1228" i="7"/>
  <c r="J1228" i="7" s="1"/>
  <c r="K1228" i="7" s="1"/>
  <c r="F1229" i="7"/>
  <c r="J1229" i="7" s="1"/>
  <c r="K1229" i="7" s="1"/>
  <c r="F1230" i="7"/>
  <c r="J1230" i="7" s="1"/>
  <c r="K1230" i="7" s="1"/>
  <c r="F1231" i="7"/>
  <c r="J1231" i="7" s="1"/>
  <c r="F1232" i="7"/>
  <c r="J1232" i="7" s="1"/>
  <c r="K1232" i="7" s="1"/>
  <c r="F1233" i="7"/>
  <c r="J1233" i="7" s="1"/>
  <c r="K1233" i="7" s="1"/>
  <c r="F1234" i="7"/>
  <c r="F1235" i="7"/>
  <c r="J1235" i="7" s="1"/>
  <c r="F1236" i="7"/>
  <c r="J1236" i="7" s="1"/>
  <c r="K1236" i="7" s="1"/>
  <c r="F1237" i="7"/>
  <c r="J1237" i="7" s="1"/>
  <c r="F1238" i="7"/>
  <c r="J1238" i="7" s="1"/>
  <c r="F1239" i="7"/>
  <c r="J1239" i="7" s="1"/>
  <c r="K1239" i="7" s="1"/>
  <c r="F1240" i="7"/>
  <c r="J1240" i="7" s="1"/>
  <c r="F1241" i="7"/>
  <c r="J1241" i="7" s="1"/>
  <c r="F1242" i="7"/>
  <c r="J1242" i="7" s="1"/>
  <c r="F1243" i="7"/>
  <c r="J1243" i="7" s="1"/>
  <c r="K1243" i="7" s="1"/>
  <c r="F1244" i="7"/>
  <c r="J1244" i="7" s="1"/>
  <c r="K1244" i="7" s="1"/>
  <c r="F1245" i="7"/>
  <c r="J1245" i="7" s="1"/>
  <c r="K1245" i="7" s="1"/>
  <c r="F1246" i="7"/>
  <c r="J1246" i="7" s="1"/>
  <c r="K1246" i="7" s="1"/>
  <c r="F1247" i="7"/>
  <c r="J1247" i="7" s="1"/>
  <c r="F1248" i="7"/>
  <c r="J1248" i="7" s="1"/>
  <c r="F1249" i="7"/>
  <c r="J1249" i="7" s="1"/>
  <c r="K1249" i="7" s="1"/>
  <c r="F1250" i="7"/>
  <c r="F1251" i="7"/>
  <c r="J1251" i="7" s="1"/>
  <c r="F1252" i="7"/>
  <c r="J1252" i="7" s="1"/>
  <c r="F1253" i="7"/>
  <c r="J1253" i="7" s="1"/>
  <c r="K1253" i="7" s="1"/>
  <c r="F1254" i="7"/>
  <c r="J1254" i="7" s="1"/>
  <c r="F1255" i="7"/>
  <c r="J1255" i="7" s="1"/>
  <c r="K1255" i="7" s="1"/>
  <c r="F1256" i="7"/>
  <c r="J1256" i="7" s="1"/>
  <c r="F1257" i="7"/>
  <c r="J1257" i="7" s="1"/>
  <c r="F1258" i="7"/>
  <c r="J1258" i="7" s="1"/>
  <c r="F1259" i="7"/>
  <c r="J1259" i="7" s="1"/>
  <c r="K1259" i="7" s="1"/>
  <c r="F1260" i="7"/>
  <c r="J1260" i="7" s="1"/>
  <c r="K1260" i="7" s="1"/>
  <c r="F1261" i="7"/>
  <c r="J1261" i="7" s="1"/>
  <c r="K1261" i="7" s="1"/>
  <c r="F1262" i="7"/>
  <c r="J1262" i="7" s="1"/>
  <c r="K1262" i="7" s="1"/>
  <c r="F1263" i="7"/>
  <c r="J1263" i="7" s="1"/>
  <c r="F1264" i="7"/>
  <c r="J1264" i="7" s="1"/>
  <c r="K1264" i="7" s="1"/>
  <c r="F1265" i="7"/>
  <c r="J1265" i="7" s="1"/>
  <c r="K1265" i="7" s="1"/>
  <c r="F1266" i="7"/>
  <c r="F1267" i="7"/>
  <c r="J1267" i="7" s="1"/>
  <c r="F1268" i="7"/>
  <c r="J1268" i="7" s="1"/>
  <c r="K1268" i="7" s="1"/>
  <c r="F1269" i="7"/>
  <c r="J1269" i="7" s="1"/>
  <c r="K1269" i="7" s="1"/>
  <c r="F1270" i="7"/>
  <c r="J1270" i="7" s="1"/>
  <c r="F1271" i="7"/>
  <c r="J1271" i="7" s="1"/>
  <c r="K1271" i="7" s="1"/>
  <c r="F1272" i="7"/>
  <c r="J1272" i="7" s="1"/>
  <c r="F1273" i="7"/>
  <c r="J1273" i="7" s="1"/>
  <c r="F1274" i="7"/>
  <c r="J1274" i="7" s="1"/>
  <c r="F1275" i="7"/>
  <c r="J1275" i="7" s="1"/>
  <c r="K1275" i="7" s="1"/>
  <c r="F1276" i="7"/>
  <c r="J1276" i="7" s="1"/>
  <c r="K1276" i="7" s="1"/>
  <c r="F1277" i="7"/>
  <c r="J1277" i="7" s="1"/>
  <c r="K1277" i="7" s="1"/>
  <c r="F1278" i="7"/>
  <c r="J1278" i="7" s="1"/>
  <c r="K1278" i="7" s="1"/>
  <c r="F1279" i="7"/>
  <c r="J1279" i="7" s="1"/>
  <c r="F1280" i="7"/>
  <c r="J1280" i="7" s="1"/>
  <c r="K1280" i="7" s="1"/>
  <c r="F1281" i="7"/>
  <c r="J1281" i="7" s="1"/>
  <c r="F1282" i="7"/>
  <c r="F1283" i="7"/>
  <c r="J1283" i="7" s="1"/>
  <c r="F1284" i="7"/>
  <c r="J1284" i="7" s="1"/>
  <c r="K1284" i="7" s="1"/>
  <c r="F1285" i="7"/>
  <c r="J1285" i="7" s="1"/>
  <c r="F1286" i="7"/>
  <c r="J1286" i="7" s="1"/>
  <c r="F1287" i="7"/>
  <c r="J1287" i="7" s="1"/>
  <c r="F1288" i="7"/>
  <c r="J1288" i="7" s="1"/>
  <c r="F1289" i="7"/>
  <c r="J1289" i="7" s="1"/>
  <c r="F1290" i="7"/>
  <c r="J1290" i="7" s="1"/>
  <c r="F1291" i="7"/>
  <c r="J1291" i="7" s="1"/>
  <c r="K1291" i="7" s="1"/>
  <c r="F1292" i="7"/>
  <c r="J1292" i="7" s="1"/>
  <c r="K1292" i="7" s="1"/>
  <c r="F1293" i="7"/>
  <c r="J1293" i="7" s="1"/>
  <c r="K1293" i="7" s="1"/>
  <c r="F1294" i="7"/>
  <c r="J1294" i="7" s="1"/>
  <c r="K1294" i="7" s="1"/>
  <c r="F1295" i="7"/>
  <c r="J1295" i="7" s="1"/>
  <c r="F1296" i="7"/>
  <c r="J1296" i="7" s="1"/>
  <c r="F1297" i="7"/>
  <c r="J1297" i="7" s="1"/>
  <c r="F1298" i="7"/>
  <c r="F1299" i="7"/>
  <c r="J1299" i="7" s="1"/>
  <c r="F1300" i="7"/>
  <c r="J1300" i="7" s="1"/>
  <c r="K1300" i="7" s="1"/>
  <c r="F1301" i="7"/>
  <c r="J1301" i="7" s="1"/>
  <c r="F1302" i="7"/>
  <c r="J1302" i="7" s="1"/>
  <c r="F1303" i="7"/>
  <c r="J1303" i="7" s="1"/>
  <c r="K1303" i="7" s="1"/>
  <c r="F1304" i="7"/>
  <c r="J1304" i="7" s="1"/>
  <c r="F1305" i="7"/>
  <c r="J1305" i="7" s="1"/>
  <c r="F1306" i="7"/>
  <c r="J1306" i="7" s="1"/>
  <c r="F1307" i="7"/>
  <c r="J1307" i="7" s="1"/>
  <c r="K1307" i="7" s="1"/>
  <c r="F1308" i="7"/>
  <c r="J1308" i="7" s="1"/>
  <c r="K1308" i="7" s="1"/>
  <c r="F1309" i="7"/>
  <c r="J1309" i="7" s="1"/>
  <c r="K1309" i="7" s="1"/>
  <c r="F1310" i="7"/>
  <c r="J1310" i="7" s="1"/>
  <c r="K1310" i="7" s="1"/>
  <c r="F1311" i="7"/>
  <c r="J1311" i="7" s="1"/>
  <c r="F1312" i="7"/>
  <c r="J1312" i="7" s="1"/>
  <c r="K1312" i="7" s="1"/>
  <c r="F1313" i="7"/>
  <c r="J1313" i="7" s="1"/>
  <c r="K1313" i="7" s="1"/>
  <c r="F1314" i="7"/>
  <c r="F1315" i="7"/>
  <c r="J1315" i="7" s="1"/>
  <c r="F1316" i="7"/>
  <c r="J1316" i="7" s="1"/>
  <c r="K1316" i="7" s="1"/>
  <c r="F1317" i="7"/>
  <c r="J1317" i="7" s="1"/>
  <c r="F1318" i="7"/>
  <c r="J1318" i="7" s="1"/>
  <c r="F1319" i="7"/>
  <c r="J1319" i="7" s="1"/>
  <c r="K1319" i="7" s="1"/>
  <c r="F1320" i="7"/>
  <c r="J1320" i="7" s="1"/>
  <c r="F1321" i="7"/>
  <c r="J1321" i="7" s="1"/>
  <c r="F1322" i="7"/>
  <c r="J1322" i="7" s="1"/>
  <c r="F1323" i="7"/>
  <c r="J1323" i="7" s="1"/>
  <c r="K1323" i="7" s="1"/>
  <c r="F1324" i="7"/>
  <c r="J1324" i="7" s="1"/>
  <c r="K1324" i="7" s="1"/>
  <c r="F1325" i="7"/>
  <c r="J1325" i="7" s="1"/>
  <c r="K1325" i="7" s="1"/>
  <c r="F1326" i="7"/>
  <c r="J1326" i="7" s="1"/>
  <c r="K1326" i="7" s="1"/>
  <c r="F1327" i="7"/>
  <c r="J1327" i="7" s="1"/>
  <c r="F1328" i="7"/>
  <c r="J1328" i="7" s="1"/>
  <c r="F1329" i="7"/>
  <c r="J1329" i="7" s="1"/>
  <c r="K1329" i="7" s="1"/>
  <c r="F1330" i="7"/>
  <c r="F1331" i="7"/>
  <c r="J1331" i="7" s="1"/>
  <c r="F1332" i="7"/>
  <c r="J1332" i="7" s="1"/>
  <c r="K1332" i="7" s="1"/>
  <c r="F1333" i="7"/>
  <c r="J1333" i="7" s="1"/>
  <c r="K1333" i="7" s="1"/>
  <c r="F1334" i="7"/>
  <c r="J1334" i="7" s="1"/>
  <c r="F1335" i="7"/>
  <c r="J1335" i="7" s="1"/>
  <c r="K1335" i="7" s="1"/>
  <c r="F1336" i="7"/>
  <c r="J1336" i="7" s="1"/>
  <c r="F1337" i="7"/>
  <c r="J1337" i="7" s="1"/>
  <c r="F1338" i="7"/>
  <c r="J1338" i="7" s="1"/>
  <c r="F1339" i="7"/>
  <c r="J1339" i="7" s="1"/>
  <c r="K1339" i="7" s="1"/>
  <c r="F1340" i="7"/>
  <c r="J1340" i="7" s="1"/>
  <c r="K1340" i="7" s="1"/>
  <c r="F1341" i="7"/>
  <c r="J1341" i="7" s="1"/>
  <c r="K1341" i="7" s="1"/>
  <c r="F1342" i="7"/>
  <c r="J1342" i="7" s="1"/>
  <c r="K1342" i="7" s="1"/>
  <c r="F1343" i="7"/>
  <c r="J1343" i="7" s="1"/>
  <c r="F1344" i="7"/>
  <c r="J1344" i="7" s="1"/>
  <c r="K1344" i="7" s="1"/>
  <c r="F1345" i="7"/>
  <c r="J1345" i="7" s="1"/>
  <c r="K1345" i="7" s="1"/>
  <c r="F1346" i="7"/>
  <c r="F1347" i="7"/>
  <c r="J1347" i="7" s="1"/>
  <c r="F1348" i="7"/>
  <c r="J1348" i="7" s="1"/>
  <c r="K1348" i="7" s="1"/>
  <c r="F1349" i="7"/>
  <c r="J1349" i="7" s="1"/>
  <c r="K1349" i="7" s="1"/>
  <c r="F1350" i="7"/>
  <c r="J1350" i="7" s="1"/>
  <c r="F1351" i="7"/>
  <c r="J1351" i="7" s="1"/>
  <c r="K1351" i="7" s="1"/>
  <c r="F1352" i="7"/>
  <c r="J1352" i="7" s="1"/>
  <c r="F1353" i="7"/>
  <c r="J1353" i="7" s="1"/>
  <c r="F1354" i="7"/>
  <c r="J1354" i="7" s="1"/>
  <c r="F1355" i="7"/>
  <c r="J1355" i="7" s="1"/>
  <c r="K1355" i="7" s="1"/>
  <c r="F1356" i="7"/>
  <c r="J1356" i="7" s="1"/>
  <c r="F1357" i="7"/>
  <c r="J1357" i="7" s="1"/>
  <c r="F1358" i="7"/>
  <c r="J1358" i="7" s="1"/>
  <c r="K1358" i="7" s="1"/>
  <c r="F1359" i="7"/>
  <c r="J1359" i="7" s="1"/>
  <c r="F1360" i="7"/>
  <c r="J1360" i="7" s="1"/>
  <c r="K1360" i="7" s="1"/>
  <c r="F1361" i="7"/>
  <c r="J1361" i="7" s="1"/>
  <c r="K1361" i="7" s="1"/>
  <c r="F1362" i="7"/>
  <c r="F1363" i="7"/>
  <c r="J1363" i="7" s="1"/>
  <c r="F1364" i="7"/>
  <c r="J1364" i="7" s="1"/>
  <c r="F1365" i="7"/>
  <c r="J1365" i="7" s="1"/>
  <c r="F1366" i="7"/>
  <c r="J1366" i="7" s="1"/>
  <c r="F1367" i="7"/>
  <c r="J1367" i="7" s="1"/>
  <c r="K1367" i="7" s="1"/>
  <c r="F1368" i="7"/>
  <c r="J1368" i="7" s="1"/>
  <c r="F1369" i="7"/>
  <c r="J1369" i="7" s="1"/>
  <c r="F1370" i="7"/>
  <c r="J1370" i="7" s="1"/>
  <c r="F1371" i="7"/>
  <c r="J1371" i="7" s="1"/>
  <c r="K1371" i="7" s="1"/>
  <c r="F1372" i="7"/>
  <c r="J1372" i="7" s="1"/>
  <c r="K1372" i="7" s="1"/>
  <c r="F1373" i="7"/>
  <c r="J1373" i="7" s="1"/>
  <c r="K1373" i="7" s="1"/>
  <c r="F1374" i="7"/>
  <c r="J1374" i="7" s="1"/>
  <c r="K1374" i="7" s="1"/>
  <c r="F1375" i="7"/>
  <c r="J1375" i="7" s="1"/>
  <c r="F1376" i="7"/>
  <c r="J1376" i="7" s="1"/>
  <c r="F1377" i="7"/>
  <c r="J1377" i="7" s="1"/>
  <c r="K1377" i="7" s="1"/>
  <c r="F1378" i="7"/>
  <c r="F1379" i="7"/>
  <c r="J1379" i="7" s="1"/>
  <c r="F1380" i="7"/>
  <c r="J1380" i="7" s="1"/>
  <c r="K1380" i="7" s="1"/>
  <c r="F1381" i="7"/>
  <c r="J1381" i="7" s="1"/>
  <c r="F1382" i="7"/>
  <c r="J1382" i="7" s="1"/>
  <c r="F1383" i="7"/>
  <c r="J1383" i="7" s="1"/>
  <c r="K1383" i="7" s="1"/>
  <c r="F1384" i="7"/>
  <c r="J1384" i="7" s="1"/>
  <c r="F1385" i="7"/>
  <c r="J1385" i="7" s="1"/>
  <c r="F1386" i="7"/>
  <c r="J1386" i="7" s="1"/>
  <c r="F1387" i="7"/>
  <c r="J1387" i="7" s="1"/>
  <c r="K1387" i="7" s="1"/>
  <c r="F1388" i="7"/>
  <c r="J1388" i="7" s="1"/>
  <c r="K1388" i="7" s="1"/>
  <c r="F1389" i="7"/>
  <c r="J1389" i="7" s="1"/>
  <c r="K1389" i="7" s="1"/>
  <c r="F1390" i="7"/>
  <c r="J1390" i="7" s="1"/>
  <c r="K1390" i="7" s="1"/>
  <c r="F1391" i="7"/>
  <c r="J1391" i="7" s="1"/>
  <c r="F1392" i="7"/>
  <c r="J1392" i="7" s="1"/>
  <c r="K1392" i="7" s="1"/>
  <c r="F1393" i="7"/>
  <c r="J1393" i="7" s="1"/>
  <c r="K1393" i="7" s="1"/>
  <c r="F1394" i="7"/>
  <c r="F1395" i="7"/>
  <c r="J1395" i="7" s="1"/>
  <c r="F1396" i="7"/>
  <c r="J1396" i="7" s="1"/>
  <c r="F1397" i="7"/>
  <c r="J1397" i="7" s="1"/>
  <c r="F1398" i="7"/>
  <c r="J1398" i="7" s="1"/>
  <c r="F1399" i="7"/>
  <c r="J1399" i="7" s="1"/>
  <c r="K1399" i="7" s="1"/>
  <c r="F1400" i="7"/>
  <c r="J1400" i="7" s="1"/>
  <c r="F1401" i="7"/>
  <c r="J1401" i="7" s="1"/>
  <c r="F1402" i="7"/>
  <c r="J1402" i="7" s="1"/>
  <c r="F1403" i="7"/>
  <c r="J1403" i="7" s="1"/>
  <c r="K1403" i="7" s="1"/>
  <c r="F1404" i="7"/>
  <c r="J1404" i="7" s="1"/>
  <c r="K1404" i="7" s="1"/>
  <c r="F1405" i="7"/>
  <c r="J1405" i="7" s="1"/>
  <c r="K1405" i="7" s="1"/>
  <c r="F1406" i="7"/>
  <c r="J1406" i="7" s="1"/>
  <c r="K1406" i="7" s="1"/>
  <c r="F1407" i="7"/>
  <c r="J1407" i="7" s="1"/>
  <c r="F1408" i="7"/>
  <c r="J1408" i="7" s="1"/>
  <c r="K1408" i="7" s="1"/>
  <c r="F1409" i="7"/>
  <c r="J1409" i="7" s="1"/>
  <c r="K1409" i="7" s="1"/>
  <c r="F1410" i="7"/>
  <c r="F1411" i="7"/>
  <c r="J1411" i="7" s="1"/>
  <c r="F1412" i="7"/>
  <c r="J1412" i="7" s="1"/>
  <c r="K1412" i="7" s="1"/>
  <c r="F1413" i="7"/>
  <c r="J1413" i="7" s="1"/>
  <c r="K1413" i="7" s="1"/>
  <c r="F1414" i="7"/>
  <c r="J1414" i="7" s="1"/>
  <c r="F1415" i="7"/>
  <c r="J1415" i="7" s="1"/>
  <c r="K1415" i="7" s="1"/>
  <c r="F1416" i="7"/>
  <c r="J1416" i="7" s="1"/>
  <c r="F1417" i="7"/>
  <c r="J1417" i="7" s="1"/>
  <c r="F1418" i="7"/>
  <c r="J1418" i="7" s="1"/>
  <c r="F1419" i="7"/>
  <c r="J1419" i="7" s="1"/>
  <c r="K1419" i="7" s="1"/>
  <c r="F1420" i="7"/>
  <c r="J1420" i="7" s="1"/>
  <c r="K1420" i="7" s="1"/>
  <c r="F1421" i="7"/>
  <c r="J1421" i="7" s="1"/>
  <c r="K1421" i="7" s="1"/>
  <c r="F1422" i="7"/>
  <c r="J1422" i="7" s="1"/>
  <c r="K1422" i="7" s="1"/>
  <c r="F1423" i="7"/>
  <c r="J1423" i="7" s="1"/>
  <c r="F1424" i="7"/>
  <c r="J1424" i="7" s="1"/>
  <c r="K1424" i="7" s="1"/>
  <c r="F1425" i="7"/>
  <c r="J1425" i="7" s="1"/>
  <c r="K1425" i="7" s="1"/>
  <c r="F1426" i="7"/>
  <c r="F1427" i="7"/>
  <c r="J1427" i="7" s="1"/>
  <c r="F1428" i="7"/>
  <c r="J1428" i="7" s="1"/>
  <c r="K1428" i="7" s="1"/>
  <c r="F1429" i="7"/>
  <c r="J1429" i="7" s="1"/>
  <c r="K1429" i="7" s="1"/>
  <c r="F1430" i="7"/>
  <c r="J1430" i="7" s="1"/>
  <c r="F1431" i="7"/>
  <c r="J1431" i="7" s="1"/>
  <c r="K1431" i="7" s="1"/>
  <c r="F1432" i="7"/>
  <c r="J1432" i="7" s="1"/>
  <c r="F1433" i="7"/>
  <c r="J1433" i="7" s="1"/>
  <c r="F1434" i="7"/>
  <c r="J1434" i="7" s="1"/>
  <c r="F1435" i="7"/>
  <c r="J1435" i="7" s="1"/>
  <c r="K1435" i="7" s="1"/>
  <c r="F1436" i="7"/>
  <c r="J1436" i="7" s="1"/>
  <c r="K1436" i="7" s="1"/>
  <c r="F1437" i="7"/>
  <c r="J1437" i="7" s="1"/>
  <c r="K1437" i="7" s="1"/>
  <c r="F1438" i="7"/>
  <c r="J1438" i="7" s="1"/>
  <c r="K1438" i="7" s="1"/>
  <c r="F1439" i="7"/>
  <c r="J1439" i="7" s="1"/>
  <c r="F1440" i="7"/>
  <c r="J1440" i="7" s="1"/>
  <c r="K1440" i="7" s="1"/>
  <c r="F1441" i="7"/>
  <c r="J1441" i="7" s="1"/>
  <c r="K1441" i="7" s="1"/>
  <c r="F1442" i="7"/>
  <c r="F1443" i="7"/>
  <c r="J1443" i="7" s="1"/>
  <c r="F1444" i="7"/>
  <c r="J1444" i="7" s="1"/>
  <c r="F1445" i="7"/>
  <c r="J1445" i="7" s="1"/>
  <c r="F1446" i="7"/>
  <c r="J1446" i="7" s="1"/>
  <c r="F1447" i="7"/>
  <c r="J1447" i="7" s="1"/>
  <c r="K1447" i="7" s="1"/>
  <c r="F1448" i="7"/>
  <c r="J1448" i="7" s="1"/>
  <c r="F1449" i="7"/>
  <c r="J1449" i="7" s="1"/>
  <c r="F1450" i="7"/>
  <c r="J1450" i="7" s="1"/>
  <c r="F1451" i="7"/>
  <c r="J1451" i="7" s="1"/>
  <c r="K1451" i="7" s="1"/>
  <c r="F1452" i="7"/>
  <c r="J1452" i="7" s="1"/>
  <c r="K1452" i="7" s="1"/>
  <c r="F1453" i="7"/>
  <c r="J1453" i="7" s="1"/>
  <c r="K1453" i="7" s="1"/>
  <c r="F1454" i="7"/>
  <c r="J1454" i="7" s="1"/>
  <c r="K1454" i="7" s="1"/>
  <c r="F1455" i="7"/>
  <c r="J1455" i="7" s="1"/>
  <c r="F1456" i="7"/>
  <c r="J1456" i="7" s="1"/>
  <c r="K1456" i="7" s="1"/>
  <c r="F1457" i="7"/>
  <c r="J1457" i="7" s="1"/>
  <c r="K1457" i="7" s="1"/>
  <c r="F1458" i="7"/>
  <c r="F1459" i="7"/>
  <c r="J1459" i="7" s="1"/>
  <c r="F1460" i="7"/>
  <c r="J1460" i="7" s="1"/>
  <c r="K1460" i="7" s="1"/>
  <c r="F1461" i="7"/>
  <c r="J1461" i="7" s="1"/>
  <c r="K1461" i="7" s="1"/>
  <c r="F1462" i="7"/>
  <c r="J1462" i="7" s="1"/>
  <c r="F1463" i="7"/>
  <c r="J1463" i="7" s="1"/>
  <c r="K1463" i="7" s="1"/>
  <c r="F1464" i="7"/>
  <c r="J1464" i="7" s="1"/>
  <c r="F1465" i="7"/>
  <c r="J1465" i="7" s="1"/>
  <c r="F1466" i="7"/>
  <c r="J1466" i="7" s="1"/>
  <c r="F1467" i="7"/>
  <c r="J1467" i="7" s="1"/>
  <c r="K1467" i="7" s="1"/>
  <c r="F1468" i="7"/>
  <c r="J1468" i="7" s="1"/>
  <c r="K1468" i="7" s="1"/>
  <c r="F1469" i="7"/>
  <c r="J1469" i="7" s="1"/>
  <c r="K1469" i="7" s="1"/>
  <c r="F1470" i="7"/>
  <c r="J1470" i="7" s="1"/>
  <c r="K1470" i="7" s="1"/>
  <c r="F1471" i="7"/>
  <c r="J1471" i="7" s="1"/>
  <c r="F1472" i="7"/>
  <c r="J1472" i="7" s="1"/>
  <c r="K1472" i="7" s="1"/>
  <c r="F1473" i="7"/>
  <c r="J1473" i="7" s="1"/>
  <c r="K1473" i="7" s="1"/>
  <c r="F1474" i="7"/>
  <c r="F1475" i="7"/>
  <c r="J1475" i="7" s="1"/>
  <c r="F1476" i="7"/>
  <c r="J1476" i="7" s="1"/>
  <c r="K1476" i="7" s="1"/>
  <c r="F1477" i="7"/>
  <c r="J1477" i="7" s="1"/>
  <c r="K1477" i="7" s="1"/>
  <c r="F1478" i="7"/>
  <c r="J1478" i="7" s="1"/>
  <c r="F1479" i="7"/>
  <c r="J1479" i="7" s="1"/>
  <c r="K1479" i="7" s="1"/>
  <c r="F1480" i="7"/>
  <c r="J1480" i="7" s="1"/>
  <c r="F1481" i="7"/>
  <c r="J1481" i="7" s="1"/>
  <c r="F1482" i="7"/>
  <c r="J1482" i="7" s="1"/>
  <c r="F1483" i="7"/>
  <c r="J1483" i="7" s="1"/>
  <c r="K1483" i="7" s="1"/>
  <c r="F1484" i="7"/>
  <c r="J1484" i="7" s="1"/>
  <c r="K1484" i="7" s="1"/>
  <c r="F1485" i="7"/>
  <c r="J1485" i="7" s="1"/>
  <c r="K1485" i="7" s="1"/>
  <c r="F1486" i="7"/>
  <c r="J1486" i="7" s="1"/>
  <c r="K1486" i="7" s="1"/>
  <c r="F1487" i="7"/>
  <c r="J1487" i="7" s="1"/>
  <c r="F1488" i="7"/>
  <c r="J1488" i="7" s="1"/>
  <c r="K1488" i="7" s="1"/>
  <c r="F1489" i="7"/>
  <c r="J1489" i="7" s="1"/>
  <c r="K1489" i="7" s="1"/>
  <c r="F1490" i="7"/>
  <c r="F1491" i="7"/>
  <c r="J1491" i="7" s="1"/>
  <c r="F1492" i="7"/>
  <c r="J1492" i="7" s="1"/>
  <c r="K1492" i="7" s="1"/>
  <c r="F1493" i="7"/>
  <c r="J1493" i="7" s="1"/>
  <c r="F1494" i="7"/>
  <c r="J1494" i="7" s="1"/>
  <c r="F1495" i="7"/>
  <c r="J1495" i="7" s="1"/>
  <c r="K1495" i="7" s="1"/>
  <c r="F1496" i="7"/>
  <c r="J1496" i="7" s="1"/>
  <c r="F1497" i="7"/>
  <c r="J1497" i="7" s="1"/>
  <c r="F1498" i="7"/>
  <c r="J1498" i="7" s="1"/>
  <c r="F1499" i="7"/>
  <c r="J1499" i="7" s="1"/>
  <c r="K1499" i="7" s="1"/>
  <c r="F1500" i="7"/>
  <c r="J1500" i="7" s="1"/>
  <c r="F1501" i="7"/>
  <c r="J1501" i="7" s="1"/>
  <c r="K1501" i="7" s="1"/>
  <c r="F1502" i="7"/>
  <c r="J1502" i="7" s="1"/>
  <c r="K1502" i="7" s="1"/>
  <c r="F1503" i="7"/>
  <c r="J1503" i="7" s="1"/>
  <c r="F1504" i="7"/>
  <c r="J1504" i="7" s="1"/>
  <c r="K1504" i="7" s="1"/>
  <c r="F1505" i="7"/>
  <c r="J1505" i="7" s="1"/>
  <c r="F1506" i="7"/>
  <c r="F1507" i="7"/>
  <c r="J1507" i="7" s="1"/>
  <c r="F1508" i="7"/>
  <c r="J1508" i="7" s="1"/>
  <c r="K1508" i="7" s="1"/>
  <c r="F1509" i="7"/>
  <c r="J1509" i="7" s="1"/>
  <c r="K1509" i="7" s="1"/>
  <c r="F1510" i="7"/>
  <c r="J1510" i="7" s="1"/>
  <c r="F1511" i="7"/>
  <c r="J1511" i="7" s="1"/>
  <c r="K1511" i="7" s="1"/>
  <c r="F1512" i="7"/>
  <c r="J1512" i="7" s="1"/>
  <c r="F1513" i="7"/>
  <c r="J1513" i="7" s="1"/>
  <c r="F1514" i="7"/>
  <c r="J1514" i="7" s="1"/>
  <c r="F1515" i="7"/>
  <c r="J1515" i="7" s="1"/>
  <c r="K1515" i="7" s="1"/>
  <c r="F1516" i="7"/>
  <c r="J1516" i="7" s="1"/>
  <c r="K1516" i="7" s="1"/>
  <c r="F1517" i="7"/>
  <c r="J1517" i="7" s="1"/>
  <c r="K1517" i="7" s="1"/>
  <c r="F1518" i="7"/>
  <c r="J1518" i="7" s="1"/>
  <c r="K1518" i="7" s="1"/>
  <c r="F1519" i="7"/>
  <c r="J1519" i="7" s="1"/>
  <c r="F1520" i="7"/>
  <c r="J1520" i="7" s="1"/>
  <c r="F1521" i="7"/>
  <c r="J1521" i="7" s="1"/>
  <c r="K1521" i="7" s="1"/>
  <c r="F1522" i="7"/>
  <c r="F1523" i="7"/>
  <c r="J1523" i="7" s="1"/>
  <c r="F1524" i="7"/>
  <c r="J1524" i="7" s="1"/>
  <c r="K1524" i="7" s="1"/>
  <c r="F1525" i="7"/>
  <c r="J1525" i="7" s="1"/>
  <c r="K1525" i="7" s="1"/>
  <c r="F1526" i="7"/>
  <c r="J1526" i="7" s="1"/>
  <c r="F1527" i="7"/>
  <c r="J1527" i="7" s="1"/>
  <c r="K1527" i="7" s="1"/>
  <c r="F1528" i="7"/>
  <c r="J1528" i="7" s="1"/>
  <c r="F1529" i="7"/>
  <c r="J1529" i="7" s="1"/>
  <c r="F1530" i="7"/>
  <c r="J1530" i="7" s="1"/>
  <c r="F1531" i="7"/>
  <c r="J1531" i="7" s="1"/>
  <c r="K1531" i="7" s="1"/>
  <c r="F1532" i="7"/>
  <c r="J1532" i="7" s="1"/>
  <c r="F1533" i="7"/>
  <c r="J1533" i="7" s="1"/>
  <c r="F1534" i="7"/>
  <c r="J1534" i="7" s="1"/>
  <c r="K1534" i="7" s="1"/>
  <c r="F1535" i="7"/>
  <c r="J1535" i="7" s="1"/>
  <c r="F1536" i="7"/>
  <c r="J1536" i="7" s="1"/>
  <c r="K1536" i="7" s="1"/>
  <c r="F1537" i="7"/>
  <c r="J1537" i="7" s="1"/>
  <c r="K1537" i="7" s="1"/>
  <c r="F1538" i="7"/>
  <c r="F1539" i="7"/>
  <c r="J1539" i="7" s="1"/>
  <c r="F1540" i="7"/>
  <c r="J1540" i="7" s="1"/>
  <c r="K1540" i="7" s="1"/>
  <c r="F1541" i="7"/>
  <c r="J1541" i="7" s="1"/>
  <c r="K1541" i="7" s="1"/>
  <c r="F1542" i="7"/>
  <c r="J1542" i="7" s="1"/>
  <c r="F1543" i="7"/>
  <c r="J1543" i="7" s="1"/>
  <c r="K1543" i="7" s="1"/>
  <c r="F1544" i="7"/>
  <c r="J1544" i="7" s="1"/>
  <c r="F1545" i="7"/>
  <c r="J1545" i="7" s="1"/>
  <c r="F1546" i="7"/>
  <c r="J1546" i="7" s="1"/>
  <c r="F1547" i="7"/>
  <c r="J1547" i="7" s="1"/>
  <c r="K1547" i="7" s="1"/>
  <c r="F1548" i="7"/>
  <c r="J1548" i="7" s="1"/>
  <c r="K1548" i="7" s="1"/>
  <c r="F1549" i="7"/>
  <c r="J1549" i="7" s="1"/>
  <c r="K1549" i="7" s="1"/>
  <c r="F1550" i="7"/>
  <c r="J1550" i="7" s="1"/>
  <c r="K1550" i="7" s="1"/>
  <c r="F1551" i="7"/>
  <c r="J1551" i="7" s="1"/>
  <c r="F1552" i="7"/>
  <c r="J1552" i="7" s="1"/>
  <c r="K1552" i="7" s="1"/>
  <c r="F1553" i="7"/>
  <c r="J1553" i="7" s="1"/>
  <c r="K1553" i="7" s="1"/>
  <c r="F1554" i="7"/>
  <c r="F1555" i="7"/>
  <c r="J1555" i="7" s="1"/>
  <c r="F1556" i="7"/>
  <c r="J1556" i="7" s="1"/>
  <c r="K1556" i="7" s="1"/>
  <c r="F1557" i="7"/>
  <c r="J1557" i="7" s="1"/>
  <c r="K1557" i="7" s="1"/>
  <c r="F1558" i="7"/>
  <c r="J1558" i="7" s="1"/>
  <c r="F1559" i="7"/>
  <c r="J1559" i="7" s="1"/>
  <c r="K1559" i="7" s="1"/>
  <c r="F1560" i="7"/>
  <c r="J1560" i="7" s="1"/>
  <c r="F1561" i="7"/>
  <c r="J1561" i="7" s="1"/>
  <c r="F1562" i="7"/>
  <c r="J1562" i="7" s="1"/>
  <c r="F1563" i="7"/>
  <c r="J1563" i="7" s="1"/>
  <c r="K1563" i="7" s="1"/>
  <c r="F1564" i="7"/>
  <c r="J1564" i="7" s="1"/>
  <c r="K1564" i="7" s="1"/>
  <c r="F1565" i="7"/>
  <c r="J1565" i="7" s="1"/>
  <c r="K1565" i="7" s="1"/>
  <c r="F1566" i="7"/>
  <c r="J1566" i="7" s="1"/>
  <c r="K1566" i="7" s="1"/>
  <c r="F1567" i="7"/>
  <c r="J1567" i="7" s="1"/>
  <c r="F1568" i="7"/>
  <c r="J1568" i="7" s="1"/>
  <c r="K1568" i="7" s="1"/>
  <c r="F1569" i="7"/>
  <c r="J1569" i="7" s="1"/>
  <c r="F1570" i="7"/>
  <c r="F1571" i="7"/>
  <c r="J1571" i="7" s="1"/>
  <c r="F1572" i="7"/>
  <c r="J1572" i="7" s="1"/>
  <c r="K1572" i="7" s="1"/>
  <c r="F1573" i="7"/>
  <c r="J1573" i="7" s="1"/>
  <c r="F1574" i="7"/>
  <c r="J1574" i="7" s="1"/>
  <c r="F1575" i="7"/>
  <c r="J1575" i="7" s="1"/>
  <c r="K1575" i="7" s="1"/>
  <c r="F1576" i="7"/>
  <c r="J1576" i="7" s="1"/>
  <c r="F1577" i="7"/>
  <c r="J1577" i="7" s="1"/>
  <c r="F1578" i="7"/>
  <c r="J1578" i="7" s="1"/>
  <c r="F1579" i="7"/>
  <c r="J1579" i="7" s="1"/>
  <c r="K1579" i="7" s="1"/>
  <c r="F1580" i="7"/>
  <c r="J1580" i="7" s="1"/>
  <c r="K1580" i="7" s="1"/>
  <c r="F1581" i="7"/>
  <c r="J1581" i="7" s="1"/>
  <c r="K1581" i="7" s="1"/>
  <c r="F1582" i="7"/>
  <c r="J1582" i="7" s="1"/>
  <c r="K1582" i="7" s="1"/>
  <c r="F1583" i="7"/>
  <c r="J1583" i="7" s="1"/>
  <c r="F1584" i="7"/>
  <c r="J1584" i="7" s="1"/>
  <c r="K1584" i="7" s="1"/>
  <c r="F1585" i="7"/>
  <c r="J1585" i="7" s="1"/>
  <c r="K1585" i="7" s="1"/>
  <c r="F1586" i="7"/>
  <c r="F1587" i="7"/>
  <c r="J1587" i="7" s="1"/>
  <c r="F1588" i="7"/>
  <c r="J1588" i="7" s="1"/>
  <c r="K1588" i="7" s="1"/>
  <c r="F1589" i="7"/>
  <c r="J1589" i="7" s="1"/>
  <c r="F1590" i="7"/>
  <c r="J1590" i="7" s="1"/>
  <c r="F1591" i="7"/>
  <c r="J1591" i="7" s="1"/>
  <c r="K1591" i="7" s="1"/>
  <c r="F1592" i="7"/>
  <c r="J1592" i="7" s="1"/>
  <c r="F1593" i="7"/>
  <c r="J1593" i="7" s="1"/>
  <c r="F1594" i="7"/>
  <c r="J1594" i="7" s="1"/>
  <c r="F1595" i="7"/>
  <c r="J1595" i="7" s="1"/>
  <c r="K1595" i="7" s="1"/>
  <c r="F1596" i="7"/>
  <c r="J1596" i="7" s="1"/>
  <c r="K1596" i="7" s="1"/>
  <c r="F1597" i="7"/>
  <c r="J1597" i="7" s="1"/>
  <c r="K1597" i="7" s="1"/>
  <c r="F1598" i="7"/>
  <c r="J1598" i="7" s="1"/>
  <c r="K1598" i="7" s="1"/>
  <c r="F1599" i="7"/>
  <c r="J1599" i="7" s="1"/>
  <c r="F1600" i="7"/>
  <c r="J1600" i="7" s="1"/>
  <c r="K1600" i="7" s="1"/>
  <c r="F1601" i="7"/>
  <c r="J1601" i="7" s="1"/>
  <c r="K1601" i="7" s="1"/>
  <c r="F1602" i="7"/>
  <c r="F1603" i="7"/>
  <c r="J1603" i="7" s="1"/>
  <c r="F1604" i="7"/>
  <c r="J1604" i="7" s="1"/>
  <c r="K1604" i="7" s="1"/>
  <c r="F1605" i="7"/>
  <c r="J1605" i="7" s="1"/>
  <c r="K1605" i="7" s="1"/>
  <c r="F1606" i="7"/>
  <c r="J1606" i="7" s="1"/>
  <c r="F1607" i="7"/>
  <c r="J1607" i="7" s="1"/>
  <c r="K1607" i="7" s="1"/>
  <c r="F1608" i="7"/>
  <c r="J1608" i="7" s="1"/>
  <c r="F1609" i="7"/>
  <c r="J1609" i="7" s="1"/>
  <c r="F1610" i="7"/>
  <c r="J1610" i="7" s="1"/>
  <c r="F1611" i="7"/>
  <c r="J1611" i="7" s="1"/>
  <c r="K1611" i="7" s="1"/>
  <c r="F1612" i="7"/>
  <c r="J1612" i="7" s="1"/>
  <c r="K1612" i="7" s="1"/>
  <c r="F1613" i="7"/>
  <c r="J1613" i="7" s="1"/>
  <c r="K1613" i="7" s="1"/>
  <c r="F1614" i="7"/>
  <c r="J1614" i="7" s="1"/>
  <c r="K1614" i="7" s="1"/>
  <c r="F1615" i="7"/>
  <c r="J1615" i="7" s="1"/>
  <c r="F1616" i="7"/>
  <c r="J1616" i="7" s="1"/>
  <c r="K1616" i="7" s="1"/>
  <c r="F1617" i="7"/>
  <c r="J1617" i="7" s="1"/>
  <c r="K1617" i="7" s="1"/>
  <c r="F1618" i="7"/>
  <c r="F1619" i="7"/>
  <c r="J1619" i="7" s="1"/>
  <c r="F1620" i="7"/>
  <c r="J1620" i="7" s="1"/>
  <c r="F1621" i="7"/>
  <c r="J1621" i="7" s="1"/>
  <c r="K1621" i="7" s="1"/>
  <c r="F1622" i="7"/>
  <c r="J1622" i="7" s="1"/>
  <c r="F1623" i="7"/>
  <c r="J1623" i="7" s="1"/>
  <c r="K1623" i="7" s="1"/>
  <c r="F1624" i="7"/>
  <c r="J1624" i="7" s="1"/>
  <c r="F1625" i="7"/>
  <c r="J1625" i="7" s="1"/>
  <c r="F1626" i="7"/>
  <c r="J1626" i="7" s="1"/>
  <c r="F1627" i="7"/>
  <c r="J1627" i="7" s="1"/>
  <c r="K1627" i="7" s="1"/>
  <c r="F1628" i="7"/>
  <c r="J1628" i="7" s="1"/>
  <c r="F1629" i="7"/>
  <c r="J1629" i="7" s="1"/>
  <c r="K1629" i="7" s="1"/>
  <c r="F1630" i="7"/>
  <c r="J1630" i="7" s="1"/>
  <c r="K1630" i="7" s="1"/>
  <c r="F1631" i="7"/>
  <c r="J1631" i="7" s="1"/>
  <c r="F1632" i="7"/>
  <c r="J1632" i="7" s="1"/>
  <c r="K1632" i="7" s="1"/>
  <c r="F1633" i="7"/>
  <c r="J1633" i="7" s="1"/>
  <c r="K1633" i="7" s="1"/>
  <c r="F1634" i="7"/>
  <c r="F1635" i="7"/>
  <c r="J1635" i="7" s="1"/>
  <c r="F1636" i="7"/>
  <c r="J1636" i="7" s="1"/>
  <c r="K1636" i="7" s="1"/>
  <c r="F1637" i="7"/>
  <c r="J1637" i="7" s="1"/>
  <c r="K1637" i="7" s="1"/>
  <c r="F1638" i="7"/>
  <c r="J1638" i="7" s="1"/>
  <c r="F1639" i="7"/>
  <c r="J1639" i="7" s="1"/>
  <c r="K1639" i="7" s="1"/>
  <c r="F1640" i="7"/>
  <c r="J1640" i="7" s="1"/>
  <c r="F1641" i="7"/>
  <c r="J1641" i="7" s="1"/>
  <c r="F1642" i="7"/>
  <c r="J1642" i="7" s="1"/>
  <c r="F1643" i="7"/>
  <c r="J1643" i="7" s="1"/>
  <c r="K1643" i="7" s="1"/>
  <c r="F1644" i="7"/>
  <c r="J1644" i="7" s="1"/>
  <c r="K1644" i="7" s="1"/>
  <c r="F1645" i="7"/>
  <c r="J1645" i="7" s="1"/>
  <c r="F1646" i="7"/>
  <c r="J1646" i="7" s="1"/>
  <c r="K1646" i="7" s="1"/>
  <c r="F1647" i="7"/>
  <c r="J1647" i="7" s="1"/>
  <c r="F1648" i="7"/>
  <c r="J1648" i="7" s="1"/>
  <c r="K1648" i="7" s="1"/>
  <c r="F1649" i="7"/>
  <c r="J1649" i="7" s="1"/>
  <c r="K1649" i="7" s="1"/>
  <c r="F1650" i="7"/>
  <c r="F1651" i="7"/>
  <c r="J1651" i="7" s="1"/>
  <c r="F1652" i="7"/>
  <c r="J1652" i="7" s="1"/>
  <c r="F1653" i="7"/>
  <c r="J1653" i="7" s="1"/>
  <c r="K1653" i="7" s="1"/>
  <c r="F1654" i="7"/>
  <c r="J1654" i="7" s="1"/>
  <c r="F1655" i="7"/>
  <c r="J1655" i="7" s="1"/>
  <c r="K1655" i="7" s="1"/>
  <c r="F1656" i="7"/>
  <c r="J1656" i="7" s="1"/>
  <c r="F1657" i="7"/>
  <c r="J1657" i="7" s="1"/>
  <c r="F1658" i="7"/>
  <c r="J1658" i="7" s="1"/>
  <c r="F1659" i="7"/>
  <c r="J1659" i="7" s="1"/>
  <c r="K1659" i="7" s="1"/>
  <c r="F1660" i="7"/>
  <c r="J1660" i="7" s="1"/>
  <c r="K1660" i="7" s="1"/>
  <c r="F1661" i="7"/>
  <c r="J1661" i="7" s="1"/>
  <c r="K1661" i="7" s="1"/>
  <c r="F1662" i="7"/>
  <c r="J1662" i="7" s="1"/>
  <c r="K1662" i="7" s="1"/>
  <c r="F1663" i="7"/>
  <c r="J1663" i="7" s="1"/>
  <c r="F1664" i="7"/>
  <c r="J1664" i="7" s="1"/>
  <c r="K1664" i="7" s="1"/>
  <c r="F1665" i="7"/>
  <c r="J1665" i="7" s="1"/>
  <c r="K1665" i="7" s="1"/>
  <c r="F1666" i="7"/>
  <c r="F1667" i="7"/>
  <c r="J1667" i="7" s="1"/>
  <c r="F1668" i="7"/>
  <c r="J1668" i="7" s="1"/>
  <c r="K1668" i="7" s="1"/>
  <c r="F1669" i="7"/>
  <c r="J1669" i="7" s="1"/>
  <c r="K1669" i="7" s="1"/>
  <c r="F1670" i="7"/>
  <c r="J1670" i="7" s="1"/>
  <c r="F1671" i="7"/>
  <c r="J1671" i="7" s="1"/>
  <c r="K1671" i="7" s="1"/>
  <c r="F1672" i="7"/>
  <c r="J1672" i="7" s="1"/>
  <c r="F1673" i="7"/>
  <c r="J1673" i="7" s="1"/>
  <c r="F1674" i="7"/>
  <c r="J1674" i="7" s="1"/>
  <c r="F1675" i="7"/>
  <c r="J1675" i="7" s="1"/>
  <c r="K1675" i="7" s="1"/>
  <c r="F1676" i="7"/>
  <c r="J1676" i="7" s="1"/>
  <c r="K1676" i="7" s="1"/>
  <c r="F1677" i="7"/>
  <c r="J1677" i="7" s="1"/>
  <c r="K1677" i="7" s="1"/>
  <c r="F1678" i="7"/>
  <c r="J1678" i="7" s="1"/>
  <c r="K1678" i="7" s="1"/>
  <c r="F1679" i="7"/>
  <c r="J1679" i="7" s="1"/>
  <c r="F1680" i="7"/>
  <c r="J1680" i="7" s="1"/>
  <c r="K1680" i="7" s="1"/>
  <c r="F1681" i="7"/>
  <c r="J1681" i="7" s="1"/>
  <c r="F1682" i="7"/>
  <c r="F1683" i="7"/>
  <c r="J1683" i="7" s="1"/>
  <c r="F1684" i="7"/>
  <c r="J1684" i="7" s="1"/>
  <c r="K1684" i="7" s="1"/>
  <c r="F1685" i="7"/>
  <c r="J1685" i="7" s="1"/>
  <c r="K1685" i="7" s="1"/>
  <c r="F1686" i="7"/>
  <c r="J1686" i="7" s="1"/>
  <c r="F1687" i="7"/>
  <c r="J1687" i="7" s="1"/>
  <c r="K1687" i="7" s="1"/>
  <c r="F1688" i="7"/>
  <c r="J1688" i="7" s="1"/>
  <c r="F1689" i="7"/>
  <c r="J1689" i="7" s="1"/>
  <c r="F1690" i="7"/>
  <c r="J1690" i="7" s="1"/>
  <c r="F1691" i="7"/>
  <c r="J1691" i="7" s="1"/>
  <c r="K1691" i="7" s="1"/>
  <c r="F1692" i="7"/>
  <c r="J1692" i="7" s="1"/>
  <c r="K1692" i="7" s="1"/>
  <c r="F1693" i="7"/>
  <c r="J1693" i="7" s="1"/>
  <c r="K1693" i="7" s="1"/>
  <c r="F1694" i="7"/>
  <c r="J1694" i="7" s="1"/>
  <c r="K1694" i="7" s="1"/>
  <c r="F1695" i="7"/>
  <c r="J1695" i="7" s="1"/>
  <c r="F1696" i="7"/>
  <c r="J1696" i="7" s="1"/>
  <c r="K1696" i="7" s="1"/>
  <c r="F1697" i="7"/>
  <c r="J1697" i="7" s="1"/>
  <c r="K1697" i="7" s="1"/>
  <c r="F1698" i="7"/>
  <c r="F1699" i="7"/>
  <c r="J1699" i="7" s="1"/>
  <c r="F1700" i="7"/>
  <c r="J1700" i="7" s="1"/>
  <c r="F1701" i="7"/>
  <c r="J1701" i="7" s="1"/>
  <c r="K1701" i="7" s="1"/>
  <c r="F1702" i="7"/>
  <c r="J1702" i="7" s="1"/>
  <c r="F1703" i="7"/>
  <c r="J1703" i="7" s="1"/>
  <c r="K1703" i="7" s="1"/>
  <c r="F1704" i="7"/>
  <c r="J1704" i="7" s="1"/>
  <c r="F1705" i="7"/>
  <c r="J1705" i="7" s="1"/>
  <c r="F1706" i="7"/>
  <c r="J1706" i="7" s="1"/>
  <c r="F1707" i="7"/>
  <c r="J1707" i="7" s="1"/>
  <c r="K1707" i="7" s="1"/>
  <c r="F1708" i="7"/>
  <c r="J1708" i="7" s="1"/>
  <c r="K1708" i="7" s="1"/>
  <c r="F1709" i="7"/>
  <c r="J1709" i="7" s="1"/>
  <c r="K1709" i="7" s="1"/>
  <c r="F1710" i="7"/>
  <c r="J1710" i="7" s="1"/>
  <c r="K1710" i="7" s="1"/>
  <c r="F1711" i="7"/>
  <c r="J1711" i="7" s="1"/>
  <c r="F1712" i="7"/>
  <c r="J1712" i="7" s="1"/>
  <c r="K1712" i="7" s="1"/>
  <c r="F1713" i="7"/>
  <c r="J1713" i="7" s="1"/>
  <c r="K1713" i="7" s="1"/>
  <c r="F1714" i="7"/>
  <c r="F1715" i="7"/>
  <c r="J1715" i="7" s="1"/>
  <c r="F1716" i="7"/>
  <c r="J1716" i="7" s="1"/>
  <c r="F1717" i="7"/>
  <c r="J1717" i="7" s="1"/>
  <c r="K1717" i="7" s="1"/>
  <c r="F1718" i="7"/>
  <c r="J1718" i="7" s="1"/>
  <c r="F1719" i="7"/>
  <c r="J1719" i="7" s="1"/>
  <c r="K1719" i="7" s="1"/>
  <c r="F1720" i="7"/>
  <c r="J1720" i="7" s="1"/>
  <c r="F1721" i="7"/>
  <c r="J1721" i="7" s="1"/>
  <c r="F1722" i="7"/>
  <c r="J1722" i="7" s="1"/>
  <c r="F1723" i="7"/>
  <c r="J1723" i="7" s="1"/>
  <c r="K1723" i="7" s="1"/>
  <c r="F1724" i="7"/>
  <c r="J1724" i="7" s="1"/>
  <c r="K1724" i="7" s="1"/>
  <c r="F1725" i="7"/>
  <c r="J1725" i="7" s="1"/>
  <c r="K1725" i="7" s="1"/>
  <c r="F1726" i="7"/>
  <c r="J1726" i="7" s="1"/>
  <c r="K1726" i="7" s="1"/>
  <c r="F1727" i="7"/>
  <c r="J1727" i="7" s="1"/>
  <c r="F1728" i="7"/>
  <c r="J1728" i="7" s="1"/>
  <c r="K1728" i="7" s="1"/>
  <c r="F1729" i="7"/>
  <c r="J1729" i="7" s="1"/>
  <c r="K1729" i="7" s="1"/>
  <c r="F1730" i="7"/>
  <c r="F1731" i="7"/>
  <c r="J1731" i="7" s="1"/>
  <c r="F1732" i="7"/>
  <c r="J1732" i="7" s="1"/>
  <c r="K1732" i="7" s="1"/>
  <c r="F1733" i="7"/>
  <c r="J1733" i="7" s="1"/>
  <c r="K1733" i="7" s="1"/>
  <c r="F1734" i="7"/>
  <c r="J1734" i="7" s="1"/>
  <c r="F1735" i="7"/>
  <c r="J1735" i="7" s="1"/>
  <c r="K1735" i="7" s="1"/>
  <c r="F1736" i="7"/>
  <c r="J1736" i="7" s="1"/>
  <c r="F1737" i="7"/>
  <c r="J1737" i="7" s="1"/>
  <c r="F1738" i="7"/>
  <c r="J1738" i="7" s="1"/>
  <c r="F1739" i="7"/>
  <c r="J1739" i="7" s="1"/>
  <c r="K1739" i="7" s="1"/>
  <c r="F1740" i="7"/>
  <c r="J1740" i="7" s="1"/>
  <c r="K1740" i="7" s="1"/>
  <c r="F1741" i="7"/>
  <c r="J1741" i="7" s="1"/>
  <c r="K1741" i="7" s="1"/>
  <c r="F1742" i="7"/>
  <c r="J1742" i="7" s="1"/>
  <c r="K1742" i="7" s="1"/>
  <c r="F1743" i="7"/>
  <c r="J1743" i="7" s="1"/>
  <c r="F1744" i="7"/>
  <c r="J1744" i="7" s="1"/>
  <c r="K1744" i="7" s="1"/>
  <c r="F1745" i="7"/>
  <c r="J1745" i="7" s="1"/>
  <c r="K1745" i="7" s="1"/>
  <c r="F1746" i="7"/>
  <c r="F1747" i="7"/>
  <c r="J1747" i="7" s="1"/>
  <c r="F1748" i="7"/>
  <c r="J1748" i="7" s="1"/>
  <c r="F1749" i="7"/>
  <c r="J1749" i="7" s="1"/>
  <c r="F1750" i="7"/>
  <c r="J1750" i="7" s="1"/>
  <c r="F1751" i="7"/>
  <c r="J1751" i="7" s="1"/>
  <c r="K1751" i="7" s="1"/>
  <c r="F1752" i="7"/>
  <c r="J1752" i="7" s="1"/>
  <c r="F1753" i="7"/>
  <c r="J1753" i="7" s="1"/>
  <c r="F1754" i="7"/>
  <c r="J1754" i="7" s="1"/>
  <c r="F1755" i="7"/>
  <c r="J1755" i="7" s="1"/>
  <c r="K1755" i="7" s="1"/>
  <c r="F1756" i="7"/>
  <c r="J1756" i="7" s="1"/>
  <c r="K1756" i="7" s="1"/>
  <c r="F1757" i="7"/>
  <c r="J1757" i="7" s="1"/>
  <c r="F1758" i="7"/>
  <c r="J1758" i="7" s="1"/>
  <c r="K1758" i="7" s="1"/>
  <c r="F1759" i="7"/>
  <c r="J1759" i="7" s="1"/>
  <c r="F1760" i="7"/>
  <c r="J1760" i="7" s="1"/>
  <c r="K1760" i="7" s="1"/>
  <c r="F1761" i="7"/>
  <c r="J1761" i="7" s="1"/>
  <c r="K1761" i="7" s="1"/>
  <c r="F1762" i="7"/>
  <c r="F1763" i="7"/>
  <c r="J1763" i="7" s="1"/>
  <c r="F1764" i="7"/>
  <c r="J1764" i="7" s="1"/>
  <c r="K1764" i="7" s="1"/>
  <c r="F1765" i="7"/>
  <c r="J1765" i="7" s="1"/>
  <c r="K1765" i="7" s="1"/>
  <c r="F1766" i="7"/>
  <c r="J1766" i="7" s="1"/>
  <c r="F1767" i="7"/>
  <c r="J1767" i="7" s="1"/>
  <c r="K1767" i="7" s="1"/>
  <c r="F1768" i="7"/>
  <c r="J1768" i="7" s="1"/>
  <c r="F1769" i="7"/>
  <c r="J1769" i="7" s="1"/>
  <c r="F1770" i="7"/>
  <c r="J1770" i="7" s="1"/>
  <c r="F1771" i="7"/>
  <c r="J1771" i="7" s="1"/>
  <c r="K1771" i="7" s="1"/>
  <c r="F1772" i="7"/>
  <c r="J1772" i="7" s="1"/>
  <c r="K1772" i="7" s="1"/>
  <c r="F1773" i="7"/>
  <c r="J1773" i="7" s="1"/>
  <c r="K1773" i="7" s="1"/>
  <c r="F1774" i="7"/>
  <c r="J1774" i="7" s="1"/>
  <c r="K1774" i="7" s="1"/>
  <c r="F1775" i="7"/>
  <c r="J1775" i="7" s="1"/>
  <c r="F1776" i="7"/>
  <c r="J1776" i="7" s="1"/>
  <c r="K1776" i="7" s="1"/>
  <c r="F1777" i="7"/>
  <c r="J1777" i="7" s="1"/>
  <c r="K1777" i="7" s="1"/>
  <c r="F1778" i="7"/>
  <c r="F1779" i="7"/>
  <c r="J1779" i="7" s="1"/>
  <c r="F1780" i="7"/>
  <c r="J1780" i="7" s="1"/>
  <c r="K1780" i="7" s="1"/>
  <c r="F1781" i="7"/>
  <c r="J1781" i="7" s="1"/>
  <c r="K1781" i="7" s="1"/>
  <c r="F1782" i="7"/>
  <c r="J1782" i="7" s="1"/>
  <c r="F1783" i="7"/>
  <c r="J1783" i="7" s="1"/>
  <c r="K1783" i="7" s="1"/>
  <c r="F1784" i="7"/>
  <c r="J1784" i="7" s="1"/>
  <c r="F1785" i="7"/>
  <c r="J1785" i="7" s="1"/>
  <c r="F1786" i="7"/>
  <c r="J1786" i="7" s="1"/>
  <c r="F1787" i="7"/>
  <c r="J1787" i="7" s="1"/>
  <c r="F1788" i="7"/>
  <c r="J1788" i="7" s="1"/>
  <c r="K1788" i="7" s="1"/>
  <c r="F1789" i="7"/>
  <c r="J1789" i="7" s="1"/>
  <c r="K1789" i="7" s="1"/>
  <c r="F1790" i="7"/>
  <c r="J1790" i="7" s="1"/>
  <c r="K1790" i="7" s="1"/>
  <c r="F1791" i="7"/>
  <c r="J1791" i="7" s="1"/>
  <c r="F1792" i="7"/>
  <c r="J1792" i="7" s="1"/>
  <c r="K1792" i="7" s="1"/>
  <c r="F1793" i="7"/>
  <c r="J1793" i="7" s="1"/>
  <c r="K1793" i="7" s="1"/>
  <c r="F1794" i="7"/>
  <c r="F1795" i="7"/>
  <c r="J1795" i="7" s="1"/>
  <c r="F1796" i="7"/>
  <c r="J1796" i="7" s="1"/>
  <c r="K1796" i="7" s="1"/>
  <c r="F1797" i="7"/>
  <c r="J1797" i="7" s="1"/>
  <c r="K1797" i="7" s="1"/>
  <c r="F1798" i="7"/>
  <c r="J1798" i="7" s="1"/>
  <c r="F1799" i="7"/>
  <c r="J1799" i="7" s="1"/>
  <c r="F1800" i="7"/>
  <c r="J1800" i="7" s="1"/>
  <c r="F1801" i="7"/>
  <c r="J1801" i="7" s="1"/>
  <c r="F1802" i="7"/>
  <c r="J1802" i="7" s="1"/>
  <c r="F1803" i="7"/>
  <c r="J1803" i="7" s="1"/>
  <c r="K1803" i="7" s="1"/>
  <c r="F1804" i="7"/>
  <c r="J1804" i="7" s="1"/>
  <c r="K1804" i="7" s="1"/>
  <c r="F1805" i="7"/>
  <c r="J1805" i="7" s="1"/>
  <c r="K1805" i="7" s="1"/>
  <c r="F1806" i="7"/>
  <c r="J1806" i="7" s="1"/>
  <c r="K1806" i="7" s="1"/>
  <c r="F1807" i="7"/>
  <c r="J1807" i="7" s="1"/>
  <c r="F1808" i="7"/>
  <c r="J1808" i="7" s="1"/>
  <c r="K1808" i="7" s="1"/>
  <c r="F1809" i="7"/>
  <c r="J1809" i="7" s="1"/>
  <c r="K1809" i="7" s="1"/>
  <c r="F1810" i="7"/>
  <c r="F1811" i="7"/>
  <c r="J1811" i="7" s="1"/>
  <c r="F1812" i="7"/>
  <c r="J1812" i="7" s="1"/>
  <c r="K1812" i="7" s="1"/>
  <c r="F1813" i="7"/>
  <c r="J1813" i="7" s="1"/>
  <c r="K1813" i="7" s="1"/>
  <c r="F1814" i="7"/>
  <c r="J1814" i="7" s="1"/>
  <c r="F1815" i="7"/>
  <c r="J1815" i="7" s="1"/>
  <c r="K1815" i="7" s="1"/>
  <c r="F1816" i="7"/>
  <c r="J1816" i="7" s="1"/>
  <c r="F1817" i="7"/>
  <c r="J1817" i="7" s="1"/>
  <c r="F1818" i="7"/>
  <c r="J1818" i="7" s="1"/>
  <c r="F1819" i="7"/>
  <c r="J1819" i="7" s="1"/>
  <c r="K1819" i="7" s="1"/>
  <c r="F1820" i="7"/>
  <c r="J1820" i="7" s="1"/>
  <c r="K1820" i="7" s="1"/>
  <c r="F1821" i="7"/>
  <c r="J1821" i="7" s="1"/>
  <c r="K1821" i="7" s="1"/>
  <c r="F1822" i="7"/>
  <c r="J1822" i="7" s="1"/>
  <c r="K1822" i="7" s="1"/>
  <c r="F1823" i="7"/>
  <c r="J1823" i="7" s="1"/>
  <c r="F1824" i="7"/>
  <c r="J1824" i="7" s="1"/>
  <c r="K1824" i="7" s="1"/>
  <c r="F1825" i="7"/>
  <c r="J1825" i="7" s="1"/>
  <c r="K1825" i="7" s="1"/>
  <c r="F1826" i="7"/>
  <c r="F1827" i="7"/>
  <c r="J1827" i="7" s="1"/>
  <c r="F1828" i="7"/>
  <c r="J1828" i="7" s="1"/>
  <c r="K1828" i="7" s="1"/>
  <c r="F1829" i="7"/>
  <c r="J1829" i="7" s="1"/>
  <c r="K1829" i="7" s="1"/>
  <c r="F1830" i="7"/>
  <c r="J1830" i="7" s="1"/>
  <c r="F1831" i="7"/>
  <c r="J1831" i="7" s="1"/>
  <c r="K1831" i="7" s="1"/>
  <c r="F1832" i="7"/>
  <c r="J1832" i="7" s="1"/>
  <c r="F1833" i="7"/>
  <c r="J1833" i="7" s="1"/>
  <c r="F1834" i="7"/>
  <c r="J1834" i="7" s="1"/>
  <c r="F1835" i="7"/>
  <c r="J1835" i="7" s="1"/>
  <c r="K1835" i="7" s="1"/>
  <c r="F1836" i="7"/>
  <c r="J1836" i="7" s="1"/>
  <c r="K1836" i="7" s="1"/>
  <c r="F1837" i="7"/>
  <c r="J1837" i="7" s="1"/>
  <c r="K1837" i="7" s="1"/>
  <c r="F1838" i="7"/>
  <c r="J1838" i="7" s="1"/>
  <c r="K1838" i="7" s="1"/>
  <c r="F1839" i="7"/>
  <c r="J1839" i="7" s="1"/>
  <c r="F1840" i="7"/>
  <c r="J1840" i="7" s="1"/>
  <c r="K1840" i="7" s="1"/>
  <c r="F1841" i="7"/>
  <c r="J1841" i="7" s="1"/>
  <c r="K1841" i="7" s="1"/>
  <c r="F1842" i="7"/>
  <c r="F1843" i="7"/>
  <c r="J1843" i="7" s="1"/>
  <c r="F1844" i="7"/>
  <c r="J1844" i="7" s="1"/>
  <c r="K1844" i="7" s="1"/>
  <c r="F1845" i="7"/>
  <c r="J1845" i="7" s="1"/>
  <c r="F1846" i="7"/>
  <c r="J1846" i="7" s="1"/>
  <c r="F1847" i="7"/>
  <c r="J1847" i="7" s="1"/>
  <c r="K1847" i="7" s="1"/>
  <c r="F1848" i="7"/>
  <c r="J1848" i="7" s="1"/>
  <c r="F1849" i="7"/>
  <c r="J1849" i="7" s="1"/>
  <c r="F1850" i="7"/>
  <c r="J1850" i="7" s="1"/>
  <c r="F1851" i="7"/>
  <c r="J1851" i="7" s="1"/>
  <c r="K1851" i="7" s="1"/>
  <c r="F1852" i="7"/>
  <c r="J1852" i="7" s="1"/>
  <c r="K1852" i="7" s="1"/>
  <c r="F1853" i="7"/>
  <c r="J1853" i="7" s="1"/>
  <c r="K1853" i="7" s="1"/>
  <c r="F1854" i="7"/>
  <c r="J1854" i="7" s="1"/>
  <c r="K1854" i="7" s="1"/>
  <c r="F1855" i="7"/>
  <c r="J1855" i="7" s="1"/>
  <c r="F1856" i="7"/>
  <c r="J1856" i="7" s="1"/>
  <c r="K1856" i="7" s="1"/>
  <c r="F1857" i="7"/>
  <c r="J1857" i="7" s="1"/>
  <c r="K1857" i="7" s="1"/>
  <c r="F1858" i="7"/>
  <c r="F1859" i="7"/>
  <c r="J1859" i="7" s="1"/>
  <c r="F1860" i="7"/>
  <c r="J1860" i="7" s="1"/>
  <c r="K1860" i="7" s="1"/>
  <c r="F1861" i="7"/>
  <c r="J1861" i="7" s="1"/>
  <c r="F1862" i="7"/>
  <c r="J1862" i="7" s="1"/>
  <c r="F1863" i="7"/>
  <c r="J1863" i="7" s="1"/>
  <c r="K1863" i="7" s="1"/>
  <c r="F1864" i="7"/>
  <c r="J1864" i="7" s="1"/>
  <c r="F1865" i="7"/>
  <c r="J1865" i="7" s="1"/>
  <c r="F1866" i="7"/>
  <c r="J1866" i="7" s="1"/>
  <c r="F1867" i="7"/>
  <c r="J1867" i="7" s="1"/>
  <c r="K1867" i="7" s="1"/>
  <c r="F1868" i="7"/>
  <c r="J1868" i="7" s="1"/>
  <c r="K1868" i="7" s="1"/>
  <c r="F1869" i="7"/>
  <c r="J1869" i="7" s="1"/>
  <c r="K1869" i="7" s="1"/>
  <c r="F1870" i="7"/>
  <c r="J1870" i="7" s="1"/>
  <c r="K1870" i="7" s="1"/>
  <c r="F1871" i="7"/>
  <c r="J1871" i="7" s="1"/>
  <c r="F1872" i="7"/>
  <c r="J1872" i="7" s="1"/>
  <c r="F1873" i="7"/>
  <c r="J1873" i="7" s="1"/>
  <c r="K1873" i="7" s="1"/>
  <c r="F1874" i="7"/>
  <c r="F1875" i="7"/>
  <c r="J1875" i="7" s="1"/>
  <c r="F1876" i="7"/>
  <c r="J1876" i="7" s="1"/>
  <c r="K1876" i="7" s="1"/>
  <c r="F1877" i="7"/>
  <c r="J1877" i="7" s="1"/>
  <c r="K1877" i="7" s="1"/>
  <c r="F1878" i="7"/>
  <c r="J1878" i="7" s="1"/>
  <c r="F1879" i="7"/>
  <c r="J1879" i="7" s="1"/>
  <c r="K1879" i="7" s="1"/>
  <c r="F1880" i="7"/>
  <c r="J1880" i="7" s="1"/>
  <c r="F1881" i="7"/>
  <c r="J1881" i="7" s="1"/>
  <c r="F1882" i="7"/>
  <c r="J1882" i="7" s="1"/>
  <c r="F1883" i="7"/>
  <c r="J1883" i="7" s="1"/>
  <c r="K1883" i="7" s="1"/>
  <c r="F1884" i="7"/>
  <c r="J1884" i="7" s="1"/>
  <c r="K1884" i="7" s="1"/>
  <c r="F1885" i="7"/>
  <c r="J1885" i="7" s="1"/>
  <c r="K1885" i="7" s="1"/>
  <c r="F1886" i="7"/>
  <c r="J1886" i="7" s="1"/>
  <c r="K1886" i="7" s="1"/>
  <c r="F1887" i="7"/>
  <c r="J1887" i="7" s="1"/>
  <c r="F1888" i="7"/>
  <c r="J1888" i="7" s="1"/>
  <c r="K1888" i="7" s="1"/>
  <c r="F1889" i="7"/>
  <c r="J1889" i="7" s="1"/>
  <c r="K1889" i="7" s="1"/>
  <c r="F1890" i="7"/>
  <c r="F1891" i="7"/>
  <c r="J1891" i="7" s="1"/>
  <c r="F1892" i="7"/>
  <c r="J1892" i="7" s="1"/>
  <c r="K1892" i="7" s="1"/>
  <c r="F1893" i="7"/>
  <c r="J1893" i="7" s="1"/>
  <c r="K1893" i="7" s="1"/>
  <c r="F1894" i="7"/>
  <c r="J1894" i="7" s="1"/>
  <c r="F1895" i="7"/>
  <c r="J1895" i="7" s="1"/>
  <c r="K1895" i="7" s="1"/>
  <c r="F1896" i="7"/>
  <c r="J1896" i="7" s="1"/>
  <c r="F1897" i="7"/>
  <c r="J1897" i="7" s="1"/>
  <c r="F1898" i="7"/>
  <c r="J1898" i="7" s="1"/>
  <c r="F1899" i="7"/>
  <c r="J1899" i="7" s="1"/>
  <c r="K1899" i="7" s="1"/>
  <c r="F1900" i="7"/>
  <c r="J1900" i="7" s="1"/>
  <c r="K1900" i="7" s="1"/>
  <c r="F1901" i="7"/>
  <c r="J1901" i="7" s="1"/>
  <c r="K1901" i="7" s="1"/>
  <c r="F1902" i="7"/>
  <c r="J1902" i="7" s="1"/>
  <c r="K1902" i="7" s="1"/>
  <c r="F1903" i="7"/>
  <c r="J1903" i="7" s="1"/>
  <c r="F1904" i="7"/>
  <c r="J1904" i="7" s="1"/>
  <c r="K1904" i="7" s="1"/>
  <c r="F1905" i="7"/>
  <c r="J1905" i="7" s="1"/>
  <c r="K1905" i="7" s="1"/>
  <c r="F1906" i="7"/>
  <c r="F1907" i="7"/>
  <c r="J1907" i="7" s="1"/>
  <c r="F1908" i="7"/>
  <c r="J1908" i="7" s="1"/>
  <c r="K1908" i="7" s="1"/>
  <c r="F1909" i="7"/>
  <c r="J1909" i="7" s="1"/>
  <c r="K1909" i="7" s="1"/>
  <c r="F1910" i="7"/>
  <c r="J1910" i="7" s="1"/>
  <c r="F1911" i="7"/>
  <c r="J1911" i="7" s="1"/>
  <c r="K1911" i="7" s="1"/>
  <c r="F1912" i="7"/>
  <c r="J1912" i="7" s="1"/>
  <c r="F1913" i="7"/>
  <c r="J1913" i="7" s="1"/>
  <c r="F1914" i="7"/>
  <c r="J1914" i="7" s="1"/>
  <c r="F1915" i="7"/>
  <c r="J1915" i="7" s="1"/>
  <c r="K1915" i="7" s="1"/>
  <c r="F1916" i="7"/>
  <c r="J1916" i="7" s="1"/>
  <c r="K1916" i="7" s="1"/>
  <c r="F1917" i="7"/>
  <c r="J1917" i="7" s="1"/>
  <c r="K1917" i="7" s="1"/>
  <c r="F1918" i="7"/>
  <c r="J1918" i="7" s="1"/>
  <c r="K1918" i="7" s="1"/>
  <c r="F1919" i="7"/>
  <c r="J1919" i="7" s="1"/>
  <c r="F1920" i="7"/>
  <c r="J1920" i="7" s="1"/>
  <c r="F1921" i="7"/>
  <c r="J1921" i="7" s="1"/>
  <c r="K1921" i="7" s="1"/>
  <c r="F1922" i="7"/>
  <c r="F1923" i="7"/>
  <c r="J1923" i="7" s="1"/>
  <c r="F1924" i="7"/>
  <c r="J1924" i="7" s="1"/>
  <c r="K1924" i="7" s="1"/>
  <c r="F1925" i="7"/>
  <c r="J1925" i="7" s="1"/>
  <c r="K1925" i="7" s="1"/>
  <c r="F1926" i="7"/>
  <c r="J1926" i="7" s="1"/>
  <c r="F1927" i="7"/>
  <c r="J1927" i="7" s="1"/>
  <c r="K1927" i="7" s="1"/>
  <c r="F1928" i="7"/>
  <c r="J1928" i="7" s="1"/>
  <c r="F1929" i="7"/>
  <c r="J1929" i="7" s="1"/>
  <c r="F1930" i="7"/>
  <c r="J1930" i="7" s="1"/>
  <c r="F1931" i="7"/>
  <c r="J1931" i="7" s="1"/>
  <c r="K1931" i="7" s="1"/>
  <c r="F1932" i="7"/>
  <c r="J1932" i="7" s="1"/>
  <c r="K1932" i="7" s="1"/>
  <c r="F1933" i="7"/>
  <c r="J1933" i="7" s="1"/>
  <c r="K1933" i="7" s="1"/>
  <c r="F1934" i="7"/>
  <c r="J1934" i="7" s="1"/>
  <c r="K1934" i="7" s="1"/>
  <c r="F1935" i="7"/>
  <c r="J1935" i="7" s="1"/>
  <c r="F1936" i="7"/>
  <c r="J1936" i="7" s="1"/>
  <c r="K1936" i="7" s="1"/>
  <c r="F1937" i="7"/>
  <c r="J1937" i="7" s="1"/>
  <c r="K1937" i="7" s="1"/>
  <c r="F1938" i="7"/>
  <c r="F1939" i="7"/>
  <c r="J1939" i="7" s="1"/>
  <c r="F1940" i="7"/>
  <c r="J1940" i="7" s="1"/>
  <c r="K1940" i="7" s="1"/>
  <c r="F1941" i="7"/>
  <c r="J1941" i="7" s="1"/>
  <c r="K1941" i="7" s="1"/>
  <c r="F1942" i="7"/>
  <c r="J1942" i="7" s="1"/>
  <c r="F1943" i="7"/>
  <c r="J1943" i="7" s="1"/>
  <c r="K1943" i="7" s="1"/>
  <c r="F1944" i="7"/>
  <c r="J1944" i="7" s="1"/>
  <c r="F1945" i="7"/>
  <c r="J1945" i="7" s="1"/>
  <c r="K1945" i="7" s="1"/>
  <c r="F1946" i="7"/>
  <c r="J1946" i="7" s="1"/>
  <c r="F1947" i="7"/>
  <c r="J1947" i="7" s="1"/>
  <c r="K1947" i="7" s="1"/>
  <c r="F1948" i="7"/>
  <c r="J1948" i="7" s="1"/>
  <c r="K1948" i="7" s="1"/>
  <c r="F1949" i="7"/>
  <c r="J1949" i="7" s="1"/>
  <c r="K1949" i="7" s="1"/>
  <c r="F1950" i="7"/>
  <c r="J1950" i="7" s="1"/>
  <c r="K1950" i="7" s="1"/>
  <c r="F1951" i="7"/>
  <c r="J1951" i="7" s="1"/>
  <c r="F1952" i="7"/>
  <c r="J1952" i="7" s="1"/>
  <c r="K1952" i="7" s="1"/>
  <c r="F1953" i="7"/>
  <c r="J1953" i="7" s="1"/>
  <c r="F1954" i="7"/>
  <c r="F1955" i="7"/>
  <c r="J1955" i="7" s="1"/>
  <c r="F1956" i="7"/>
  <c r="J1956" i="7" s="1"/>
  <c r="K1956" i="7" s="1"/>
  <c r="F1957" i="7"/>
  <c r="J1957" i="7" s="1"/>
  <c r="F1958" i="7"/>
  <c r="J1958" i="7" s="1"/>
  <c r="F1959" i="7"/>
  <c r="J1959" i="7" s="1"/>
  <c r="K1959" i="7" s="1"/>
  <c r="F1960" i="7"/>
  <c r="J1960" i="7" s="1"/>
  <c r="F1961" i="7"/>
  <c r="J1961" i="7" s="1"/>
  <c r="F1962" i="7"/>
  <c r="J1962" i="7" s="1"/>
  <c r="F1963" i="7"/>
  <c r="J1963" i="7" s="1"/>
  <c r="K1963" i="7" s="1"/>
  <c r="F1964" i="7"/>
  <c r="J1964" i="7" s="1"/>
  <c r="K1964" i="7" s="1"/>
  <c r="F1965" i="7"/>
  <c r="J1965" i="7" s="1"/>
  <c r="K1965" i="7" s="1"/>
  <c r="F1966" i="7"/>
  <c r="J1966" i="7" s="1"/>
  <c r="K1966" i="7" s="1"/>
  <c r="F1967" i="7"/>
  <c r="J1967" i="7" s="1"/>
  <c r="F1968" i="7"/>
  <c r="J1968" i="7" s="1"/>
  <c r="K1968" i="7" s="1"/>
  <c r="F1969" i="7"/>
  <c r="J1969" i="7" s="1"/>
  <c r="K1969" i="7" s="1"/>
  <c r="F1970" i="7"/>
  <c r="F1971" i="7"/>
  <c r="J1971" i="7" s="1"/>
  <c r="F1972" i="7"/>
  <c r="J1972" i="7" s="1"/>
  <c r="K1972" i="7" s="1"/>
  <c r="F1973" i="7"/>
  <c r="J1973" i="7" s="1"/>
  <c r="F1974" i="7"/>
  <c r="J1974" i="7" s="1"/>
  <c r="F1975" i="7"/>
  <c r="J1975" i="7" s="1"/>
  <c r="K1975" i="7" s="1"/>
  <c r="F1976" i="7"/>
  <c r="J1976" i="7" s="1"/>
  <c r="F1977" i="7"/>
  <c r="J1977" i="7" s="1"/>
  <c r="F1978" i="7"/>
  <c r="J1978" i="7" s="1"/>
  <c r="F1979" i="7"/>
  <c r="J1979" i="7" s="1"/>
  <c r="K1979" i="7" s="1"/>
  <c r="F1980" i="7"/>
  <c r="J1980" i="7" s="1"/>
  <c r="K1980" i="7" s="1"/>
  <c r="F1981" i="7"/>
  <c r="J1981" i="7" s="1"/>
  <c r="K1981" i="7" s="1"/>
  <c r="F1982" i="7"/>
  <c r="J1982" i="7" s="1"/>
  <c r="K1982" i="7" s="1"/>
  <c r="F1983" i="7"/>
  <c r="J1983" i="7" s="1"/>
  <c r="F1984" i="7"/>
  <c r="J1984" i="7" s="1"/>
  <c r="K1984" i="7" s="1"/>
  <c r="F1985" i="7"/>
  <c r="J1985" i="7" s="1"/>
  <c r="K1985" i="7" s="1"/>
  <c r="F1986" i="7"/>
  <c r="F1987" i="7"/>
  <c r="J1987" i="7" s="1"/>
  <c r="F1988" i="7"/>
  <c r="J1988" i="7" s="1"/>
  <c r="K1988" i="7" s="1"/>
  <c r="F1989" i="7"/>
  <c r="J1989" i="7" s="1"/>
  <c r="K1989" i="7" s="1"/>
  <c r="F1990" i="7"/>
  <c r="J1990" i="7" s="1"/>
  <c r="K1990" i="7" s="1"/>
  <c r="F1991" i="7"/>
  <c r="J1991" i="7" s="1"/>
  <c r="K1991" i="7" s="1"/>
  <c r="F1992" i="7"/>
  <c r="J1992" i="7" s="1"/>
  <c r="F1993" i="7"/>
  <c r="J1993" i="7" s="1"/>
  <c r="F1994" i="7"/>
  <c r="J1994" i="7" s="1"/>
  <c r="F1995" i="7"/>
  <c r="J1995" i="7" s="1"/>
  <c r="K1995" i="7" s="1"/>
  <c r="F1996" i="7"/>
  <c r="J1996" i="7" s="1"/>
  <c r="F1997" i="7"/>
  <c r="J1997" i="7" s="1"/>
  <c r="K1997" i="7" s="1"/>
  <c r="F1998" i="7"/>
  <c r="J1998" i="7" s="1"/>
  <c r="K1998" i="7" s="1"/>
  <c r="F1999" i="7"/>
  <c r="J1999" i="7" s="1"/>
  <c r="F2000" i="7"/>
  <c r="J2000" i="7" s="1"/>
  <c r="K2000" i="7" s="1"/>
  <c r="F2001" i="7"/>
  <c r="J2001" i="7" s="1"/>
  <c r="F2002" i="7"/>
  <c r="F2003" i="7"/>
  <c r="J2003" i="7" s="1"/>
  <c r="F2004" i="7"/>
  <c r="J2004" i="7" s="1"/>
  <c r="F2005" i="7"/>
  <c r="J2005" i="7" s="1"/>
  <c r="K2005" i="7" s="1"/>
  <c r="F2006" i="7"/>
  <c r="J2006" i="7" s="1"/>
  <c r="F2007" i="7"/>
  <c r="J2007" i="7" s="1"/>
  <c r="K2007" i="7" s="1"/>
  <c r="F2008" i="7"/>
  <c r="J2008" i="7" s="1"/>
  <c r="F2009" i="7"/>
  <c r="J2009" i="7" s="1"/>
  <c r="F2010" i="7"/>
  <c r="J2010" i="7" s="1"/>
  <c r="F2011" i="7"/>
  <c r="J2011" i="7" s="1"/>
  <c r="K2011" i="7" s="1"/>
  <c r="F2012" i="7"/>
  <c r="J2012" i="7" s="1"/>
  <c r="K2012" i="7" s="1"/>
  <c r="F2013" i="7"/>
  <c r="J2013" i="7" s="1"/>
  <c r="K2013" i="7" s="1"/>
  <c r="F2014" i="7"/>
  <c r="J2014" i="7" s="1"/>
  <c r="K2014" i="7" s="1"/>
  <c r="F2015" i="7"/>
  <c r="J2015" i="7" s="1"/>
  <c r="F2016" i="7"/>
  <c r="J2016" i="7" s="1"/>
  <c r="K2016" i="7" s="1"/>
  <c r="F2017" i="7"/>
  <c r="J2017" i="7" s="1"/>
  <c r="K2017" i="7" s="1"/>
  <c r="F2018" i="7"/>
  <c r="F2019" i="7"/>
  <c r="J2019" i="7" s="1"/>
  <c r="F2020" i="7"/>
  <c r="J2020" i="7" s="1"/>
  <c r="K2020" i="7" s="1"/>
  <c r="F2021" i="7"/>
  <c r="J2021" i="7" s="1"/>
  <c r="K2021" i="7" s="1"/>
  <c r="F2022" i="7"/>
  <c r="J2022" i="7" s="1"/>
  <c r="F2023" i="7"/>
  <c r="J2023" i="7" s="1"/>
  <c r="K2023" i="7" s="1"/>
  <c r="F2024" i="7"/>
  <c r="J2024" i="7" s="1"/>
  <c r="F2025" i="7"/>
  <c r="J2025" i="7" s="1"/>
  <c r="F2026" i="7"/>
  <c r="J2026" i="7" s="1"/>
  <c r="F2027" i="7"/>
  <c r="J2027" i="7" s="1"/>
  <c r="K2027" i="7" s="1"/>
  <c r="F2028" i="7"/>
  <c r="J2028" i="7" s="1"/>
  <c r="K2028" i="7" s="1"/>
  <c r="F2029" i="7"/>
  <c r="J2029" i="7" s="1"/>
  <c r="K2029" i="7" s="1"/>
  <c r="F2030" i="7"/>
  <c r="J2030" i="7" s="1"/>
  <c r="K2030" i="7" s="1"/>
  <c r="F2031" i="7"/>
  <c r="J2031" i="7" s="1"/>
  <c r="F2032" i="7"/>
  <c r="J2032" i="7" s="1"/>
  <c r="K2032" i="7" s="1"/>
  <c r="F2033" i="7"/>
  <c r="J2033" i="7" s="1"/>
  <c r="K2033" i="7" s="1"/>
  <c r="F2034" i="7"/>
  <c r="F2035" i="7"/>
  <c r="J2035" i="7" s="1"/>
  <c r="F2036" i="7"/>
  <c r="J2036" i="7" s="1"/>
  <c r="K2036" i="7" s="1"/>
  <c r="F2037" i="7"/>
  <c r="J2037" i="7" s="1"/>
  <c r="K2037" i="7" s="1"/>
  <c r="F2038" i="7"/>
  <c r="J2038" i="7" s="1"/>
  <c r="F2039" i="7"/>
  <c r="J2039" i="7" s="1"/>
  <c r="K2039" i="7" s="1"/>
  <c r="F2040" i="7"/>
  <c r="J2040" i="7" s="1"/>
  <c r="F2041" i="7"/>
  <c r="J2041" i="7" s="1"/>
  <c r="F2042" i="7"/>
  <c r="J2042" i="7" s="1"/>
  <c r="F2043" i="7"/>
  <c r="J2043" i="7" s="1"/>
  <c r="K2043" i="7" s="1"/>
  <c r="F2044" i="7"/>
  <c r="J2044" i="7" s="1"/>
  <c r="K2044" i="7" s="1"/>
  <c r="F2045" i="7"/>
  <c r="J2045" i="7" s="1"/>
  <c r="K2045" i="7" s="1"/>
  <c r="F2046" i="7"/>
  <c r="J2046" i="7" s="1"/>
  <c r="K2046" i="7" s="1"/>
  <c r="F2047" i="7"/>
  <c r="J2047" i="7" s="1"/>
  <c r="F2048" i="7"/>
  <c r="J2048" i="7" s="1"/>
  <c r="K2048" i="7" s="1"/>
  <c r="F2049" i="7"/>
  <c r="J2049" i="7" s="1"/>
  <c r="K2049" i="7" s="1"/>
  <c r="F2050" i="7"/>
  <c r="F2051" i="7"/>
  <c r="J2051" i="7" s="1"/>
  <c r="F2052" i="7"/>
  <c r="J2052" i="7" s="1"/>
  <c r="F2053" i="7"/>
  <c r="J2053" i="7" s="1"/>
  <c r="K2053" i="7" s="1"/>
  <c r="F2054" i="7"/>
  <c r="J2054" i="7" s="1"/>
  <c r="F2055" i="7"/>
  <c r="J2055" i="7" s="1"/>
  <c r="F2056" i="7"/>
  <c r="J2056" i="7" s="1"/>
  <c r="F2057" i="7"/>
  <c r="J2057" i="7" s="1"/>
  <c r="F2058" i="7"/>
  <c r="J2058" i="7" s="1"/>
  <c r="F2059" i="7"/>
  <c r="J2059" i="7" s="1"/>
  <c r="K2059" i="7" s="1"/>
  <c r="F2060" i="7"/>
  <c r="J2060" i="7" s="1"/>
  <c r="K2060" i="7" s="1"/>
  <c r="F2061" i="7"/>
  <c r="J2061" i="7" s="1"/>
  <c r="K2061" i="7" s="1"/>
  <c r="F2062" i="7"/>
  <c r="J2062" i="7" s="1"/>
  <c r="K2062" i="7" s="1"/>
  <c r="F2063" i="7"/>
  <c r="J2063" i="7" s="1"/>
  <c r="F2064" i="7"/>
  <c r="J2064" i="7" s="1"/>
  <c r="K2064" i="7" s="1"/>
  <c r="F2065" i="7"/>
  <c r="J2065" i="7" s="1"/>
  <c r="F2066" i="7"/>
  <c r="F2067" i="7"/>
  <c r="J2067" i="7" s="1"/>
  <c r="F2068" i="7"/>
  <c r="J2068" i="7" s="1"/>
  <c r="K2068" i="7" s="1"/>
  <c r="F2069" i="7"/>
  <c r="J2069" i="7" s="1"/>
  <c r="F2070" i="7"/>
  <c r="J2070" i="7" s="1"/>
  <c r="F2071" i="7"/>
  <c r="J2071" i="7" s="1"/>
  <c r="K2071" i="7" s="1"/>
  <c r="F2072" i="7"/>
  <c r="J2072" i="7" s="1"/>
  <c r="F2073" i="7"/>
  <c r="J2073" i="7" s="1"/>
  <c r="F2074" i="7"/>
  <c r="J2074" i="7" s="1"/>
  <c r="F2075" i="7"/>
  <c r="J2075" i="7" s="1"/>
  <c r="K2075" i="7" s="1"/>
  <c r="F2076" i="7"/>
  <c r="J2076" i="7" s="1"/>
  <c r="K2076" i="7" s="1"/>
  <c r="F2077" i="7"/>
  <c r="J2077" i="7" s="1"/>
  <c r="K2077" i="7" s="1"/>
  <c r="F2078" i="7"/>
  <c r="J2078" i="7" s="1"/>
  <c r="K2078" i="7" s="1"/>
  <c r="F2079" i="7"/>
  <c r="J2079" i="7" s="1"/>
  <c r="F2080" i="7"/>
  <c r="J2080" i="7" s="1"/>
  <c r="K2080" i="7" s="1"/>
  <c r="F2081" i="7"/>
  <c r="J2081" i="7" s="1"/>
  <c r="K2081" i="7" s="1"/>
  <c r="F2082" i="7"/>
  <c r="F2083" i="7"/>
  <c r="J2083" i="7" s="1"/>
  <c r="F2084" i="7"/>
  <c r="J2084" i="7" s="1"/>
  <c r="K2084" i="7" s="1"/>
  <c r="F2085" i="7"/>
  <c r="J2085" i="7" s="1"/>
  <c r="F2086" i="7"/>
  <c r="J2086" i="7" s="1"/>
  <c r="F2087" i="7"/>
  <c r="J2087" i="7" s="1"/>
  <c r="K2087" i="7" s="1"/>
  <c r="F2088" i="7"/>
  <c r="J2088" i="7" s="1"/>
  <c r="F2089" i="7"/>
  <c r="J2089" i="7" s="1"/>
  <c r="F2090" i="7"/>
  <c r="J2090" i="7" s="1"/>
  <c r="F2091" i="7"/>
  <c r="J2091" i="7" s="1"/>
  <c r="K2091" i="7" s="1"/>
  <c r="F2092" i="7"/>
  <c r="J2092" i="7" s="1"/>
  <c r="K2092" i="7" s="1"/>
  <c r="F2093" i="7"/>
  <c r="J2093" i="7" s="1"/>
  <c r="K2093" i="7" s="1"/>
  <c r="F2094" i="7"/>
  <c r="J2094" i="7" s="1"/>
  <c r="K2094" i="7" s="1"/>
  <c r="F2095" i="7"/>
  <c r="J2095" i="7" s="1"/>
  <c r="F2096" i="7"/>
  <c r="J2096" i="7" s="1"/>
  <c r="K2096" i="7" s="1"/>
  <c r="F2097" i="7"/>
  <c r="J2097" i="7" s="1"/>
  <c r="K2097" i="7" s="1"/>
  <c r="F2098" i="7"/>
  <c r="F2099" i="7"/>
  <c r="J2099" i="7" s="1"/>
  <c r="F2100" i="7"/>
  <c r="J2100" i="7" s="1"/>
  <c r="F2101" i="7"/>
  <c r="J2101" i="7" s="1"/>
  <c r="K2101" i="7" s="1"/>
  <c r="F2102" i="7"/>
  <c r="J2102" i="7" s="1"/>
  <c r="F2103" i="7"/>
  <c r="J2103" i="7" s="1"/>
  <c r="K2103" i="7" s="1"/>
  <c r="F2104" i="7"/>
  <c r="J2104" i="7" s="1"/>
  <c r="F2105" i="7"/>
  <c r="J2105" i="7" s="1"/>
  <c r="F2106" i="7"/>
  <c r="J2106" i="7" s="1"/>
  <c r="F2107" i="7"/>
  <c r="J2107" i="7" s="1"/>
  <c r="K2107" i="7" s="1"/>
  <c r="F2108" i="7"/>
  <c r="J2108" i="7" s="1"/>
  <c r="K2108" i="7" s="1"/>
  <c r="F2109" i="7"/>
  <c r="J2109" i="7" s="1"/>
  <c r="K2109" i="7" s="1"/>
  <c r="F2110" i="7"/>
  <c r="J2110" i="7" s="1"/>
  <c r="K2110" i="7" s="1"/>
  <c r="F2111" i="7"/>
  <c r="J2111" i="7" s="1"/>
  <c r="F2112" i="7"/>
  <c r="J2112" i="7" s="1"/>
  <c r="K2112" i="7" s="1"/>
  <c r="F2113" i="7"/>
  <c r="J2113" i="7" s="1"/>
  <c r="K2113" i="7" s="1"/>
  <c r="F2114" i="7"/>
  <c r="F2115" i="7"/>
  <c r="J2115" i="7" s="1"/>
  <c r="F2116" i="7"/>
  <c r="J2116" i="7" s="1"/>
  <c r="K2116" i="7" s="1"/>
  <c r="F2117" i="7"/>
  <c r="J2117" i="7" s="1"/>
  <c r="K2117" i="7" s="1"/>
  <c r="F2118" i="7"/>
  <c r="J2118" i="7" s="1"/>
  <c r="F2119" i="7"/>
  <c r="J2119" i="7" s="1"/>
  <c r="K2119" i="7" s="1"/>
  <c r="F2120" i="7"/>
  <c r="J2120" i="7" s="1"/>
  <c r="F2121" i="7"/>
  <c r="J2121" i="7" s="1"/>
  <c r="F2122" i="7"/>
  <c r="J2122" i="7" s="1"/>
  <c r="F2123" i="7"/>
  <c r="J2123" i="7" s="1"/>
  <c r="K2123" i="7" s="1"/>
  <c r="F2124" i="7"/>
  <c r="J2124" i="7" s="1"/>
  <c r="K2124" i="7" s="1"/>
  <c r="F2125" i="7"/>
  <c r="J2125" i="7" s="1"/>
  <c r="K2125" i="7" s="1"/>
  <c r="F2126" i="7"/>
  <c r="J2126" i="7" s="1"/>
  <c r="K2126" i="7" s="1"/>
  <c r="F2127" i="7"/>
  <c r="J2127" i="7" s="1"/>
  <c r="F2128" i="7"/>
  <c r="J2128" i="7" s="1"/>
  <c r="K2128" i="7" s="1"/>
  <c r="F2129" i="7"/>
  <c r="J2129" i="7" s="1"/>
  <c r="K2129" i="7" s="1"/>
  <c r="F2130" i="7"/>
  <c r="F2131" i="7"/>
  <c r="J2131" i="7" s="1"/>
  <c r="F2132" i="7"/>
  <c r="J2132" i="7" s="1"/>
  <c r="K2132" i="7" s="1"/>
  <c r="F2133" i="7"/>
  <c r="J2133" i="7" s="1"/>
  <c r="K2133" i="7" s="1"/>
  <c r="F2134" i="7"/>
  <c r="J2134" i="7" s="1"/>
  <c r="F2135" i="7"/>
  <c r="J2135" i="7" s="1"/>
  <c r="K2135" i="7" s="1"/>
  <c r="F2136" i="7"/>
  <c r="J2136" i="7" s="1"/>
  <c r="F2137" i="7"/>
  <c r="J2137" i="7" s="1"/>
  <c r="F2138" i="7"/>
  <c r="J2138" i="7" s="1"/>
  <c r="F2139" i="7"/>
  <c r="J2139" i="7" s="1"/>
  <c r="K2139" i="7" s="1"/>
  <c r="F2140" i="7"/>
  <c r="J2140" i="7" s="1"/>
  <c r="K2140" i="7" s="1"/>
  <c r="F2141" i="7"/>
  <c r="J2141" i="7" s="1"/>
  <c r="K2141" i="7" s="1"/>
  <c r="F2142" i="7"/>
  <c r="J2142" i="7" s="1"/>
  <c r="K2142" i="7" s="1"/>
  <c r="F2143" i="7"/>
  <c r="J2143" i="7" s="1"/>
  <c r="F2144" i="7"/>
  <c r="J2144" i="7" s="1"/>
  <c r="K2144" i="7" s="1"/>
  <c r="F2145" i="7"/>
  <c r="J2145" i="7" s="1"/>
  <c r="K2145" i="7" s="1"/>
  <c r="F2146" i="7"/>
  <c r="F2147" i="7"/>
  <c r="J2147" i="7" s="1"/>
  <c r="F2148" i="7"/>
  <c r="J2148" i="7" s="1"/>
  <c r="K2148" i="7" s="1"/>
  <c r="F2149" i="7"/>
  <c r="J2149" i="7" s="1"/>
  <c r="K2149" i="7" s="1"/>
  <c r="F2150" i="7"/>
  <c r="J2150" i="7" s="1"/>
  <c r="F2151" i="7"/>
  <c r="J2151" i="7" s="1"/>
  <c r="K2151" i="7" s="1"/>
  <c r="F2152" i="7"/>
  <c r="J2152" i="7" s="1"/>
  <c r="F2153" i="7"/>
  <c r="J2153" i="7" s="1"/>
  <c r="F2154" i="7"/>
  <c r="J2154" i="7" s="1"/>
  <c r="K2154" i="7" s="1"/>
  <c r="F2155" i="7"/>
  <c r="J2155" i="7" s="1"/>
  <c r="K2155" i="7" s="1"/>
  <c r="F2156" i="7"/>
  <c r="J2156" i="7" s="1"/>
  <c r="K2156" i="7" s="1"/>
  <c r="F2157" i="7"/>
  <c r="J2157" i="7" s="1"/>
  <c r="K2157" i="7" s="1"/>
  <c r="F2158" i="7"/>
  <c r="J2158" i="7" s="1"/>
  <c r="K2158" i="7" s="1"/>
  <c r="F2159" i="7"/>
  <c r="J2159" i="7" s="1"/>
  <c r="F2160" i="7"/>
  <c r="J2160" i="7" s="1"/>
  <c r="K2160" i="7" s="1"/>
  <c r="F2161" i="7"/>
  <c r="J2161" i="7" s="1"/>
  <c r="K2161" i="7" s="1"/>
  <c r="F2162" i="7"/>
  <c r="F2163" i="7"/>
  <c r="J2163" i="7" s="1"/>
  <c r="F2164" i="7"/>
  <c r="J2164" i="7" s="1"/>
  <c r="K2164" i="7" s="1"/>
  <c r="F2165" i="7"/>
  <c r="J2165" i="7" s="1"/>
  <c r="K2165" i="7" s="1"/>
  <c r="F2166" i="7"/>
  <c r="J2166" i="7" s="1"/>
  <c r="F2167" i="7"/>
  <c r="J2167" i="7" s="1"/>
  <c r="K2167" i="7" s="1"/>
  <c r="F2168" i="7"/>
  <c r="J2168" i="7" s="1"/>
  <c r="F2169" i="7"/>
  <c r="J2169" i="7" s="1"/>
  <c r="F2170" i="7"/>
  <c r="J2170" i="7" s="1"/>
  <c r="F2171" i="7"/>
  <c r="J2171" i="7" s="1"/>
  <c r="K2171" i="7" s="1"/>
  <c r="F2172" i="7"/>
  <c r="J2172" i="7" s="1"/>
  <c r="F2173" i="7"/>
  <c r="J2173" i="7" s="1"/>
  <c r="K2173" i="7" s="1"/>
  <c r="F2174" i="7"/>
  <c r="J2174" i="7" s="1"/>
  <c r="K2174" i="7" s="1"/>
  <c r="F2175" i="7"/>
  <c r="J2175" i="7" s="1"/>
  <c r="F2176" i="7"/>
  <c r="J2176" i="7" s="1"/>
  <c r="K2176" i="7" s="1"/>
  <c r="F2177" i="7"/>
  <c r="J2177" i="7" s="1"/>
  <c r="K2177" i="7" s="1"/>
  <c r="F2178" i="7"/>
  <c r="F2179" i="7"/>
  <c r="J2179" i="7" s="1"/>
  <c r="F2180" i="7"/>
  <c r="J2180" i="7" s="1"/>
  <c r="K2180" i="7" s="1"/>
  <c r="F2181" i="7"/>
  <c r="J2181" i="7" s="1"/>
  <c r="K2181" i="7" s="1"/>
  <c r="F2182" i="7"/>
  <c r="J2182" i="7" s="1"/>
  <c r="F2183" i="7"/>
  <c r="J2183" i="7" s="1"/>
  <c r="K2183" i="7" s="1"/>
  <c r="F2184" i="7"/>
  <c r="J2184" i="7" s="1"/>
  <c r="F2185" i="7"/>
  <c r="J2185" i="7" s="1"/>
  <c r="F2186" i="7"/>
  <c r="J2186" i="7" s="1"/>
  <c r="F2187" i="7"/>
  <c r="J2187" i="7" s="1"/>
  <c r="K2187" i="7" s="1"/>
  <c r="F2188" i="7"/>
  <c r="J2188" i="7" s="1"/>
  <c r="K2188" i="7" s="1"/>
  <c r="F2189" i="7"/>
  <c r="J2189" i="7" s="1"/>
  <c r="K2189" i="7" s="1"/>
  <c r="F2190" i="7"/>
  <c r="J2190" i="7" s="1"/>
  <c r="K2190" i="7" s="1"/>
  <c r="F2191" i="7"/>
  <c r="J2191" i="7" s="1"/>
  <c r="F2192" i="7"/>
  <c r="J2192" i="7" s="1"/>
  <c r="K2192" i="7" s="1"/>
  <c r="F2193" i="7"/>
  <c r="J2193" i="7" s="1"/>
  <c r="F2194" i="7"/>
  <c r="F2195" i="7"/>
  <c r="J2195" i="7" s="1"/>
  <c r="F2196" i="7"/>
  <c r="J2196" i="7" s="1"/>
  <c r="K2196" i="7" s="1"/>
  <c r="F2197" i="7"/>
  <c r="J2197" i="7" s="1"/>
  <c r="K2197" i="7" s="1"/>
  <c r="F2198" i="7"/>
  <c r="J2198" i="7" s="1"/>
  <c r="F2199" i="7"/>
  <c r="J2199" i="7" s="1"/>
  <c r="K2199" i="7" s="1"/>
  <c r="F2200" i="7"/>
  <c r="J2200" i="7" s="1"/>
  <c r="F2201" i="7"/>
  <c r="J2201" i="7" s="1"/>
  <c r="K2201" i="7" s="1"/>
  <c r="F2202" i="7"/>
  <c r="J2202" i="7" s="1"/>
  <c r="F2203" i="7"/>
  <c r="J2203" i="7" s="1"/>
  <c r="K2203" i="7" s="1"/>
  <c r="F2204" i="7"/>
  <c r="J2204" i="7" s="1"/>
  <c r="K2204" i="7" s="1"/>
  <c r="F2205" i="7"/>
  <c r="J2205" i="7" s="1"/>
  <c r="K2205" i="7" s="1"/>
  <c r="F2206" i="7"/>
  <c r="J2206" i="7" s="1"/>
  <c r="K2206" i="7" s="1"/>
  <c r="F2207" i="7"/>
  <c r="J2207" i="7" s="1"/>
  <c r="F2208" i="7"/>
  <c r="J2208" i="7" s="1"/>
  <c r="K2208" i="7" s="1"/>
  <c r="F2209" i="7"/>
  <c r="J2209" i="7" s="1"/>
  <c r="K2209" i="7" s="1"/>
  <c r="F2210" i="7"/>
  <c r="F2211" i="7"/>
  <c r="J2211" i="7" s="1"/>
  <c r="F2212" i="7"/>
  <c r="J2212" i="7" s="1"/>
  <c r="F2213" i="7"/>
  <c r="J2213" i="7" s="1"/>
  <c r="F2214" i="7"/>
  <c r="J2214" i="7" s="1"/>
  <c r="F2215" i="7"/>
  <c r="J2215" i="7" s="1"/>
  <c r="K2215" i="7" s="1"/>
  <c r="F2216" i="7"/>
  <c r="J2216" i="7" s="1"/>
  <c r="F2217" i="7"/>
  <c r="J2217" i="7" s="1"/>
  <c r="F2218" i="7"/>
  <c r="J2218" i="7" s="1"/>
  <c r="F2219" i="7"/>
  <c r="J2219" i="7" s="1"/>
  <c r="K2219" i="7" s="1"/>
  <c r="F2220" i="7"/>
  <c r="J2220" i="7" s="1"/>
  <c r="K2220" i="7" s="1"/>
  <c r="F2221" i="7"/>
  <c r="J2221" i="7" s="1"/>
  <c r="K2221" i="7" s="1"/>
  <c r="F2222" i="7"/>
  <c r="J2222" i="7" s="1"/>
  <c r="K2222" i="7" s="1"/>
  <c r="F2223" i="7"/>
  <c r="J2223" i="7" s="1"/>
  <c r="F2224" i="7"/>
  <c r="J2224" i="7" s="1"/>
  <c r="K2224" i="7" s="1"/>
  <c r="F2225" i="7"/>
  <c r="J2225" i="7" s="1"/>
  <c r="K2225" i="7" s="1"/>
  <c r="F2226" i="7"/>
  <c r="F2227" i="7"/>
  <c r="J2227" i="7" s="1"/>
  <c r="F2228" i="7"/>
  <c r="J2228" i="7" s="1"/>
  <c r="K2228" i="7" s="1"/>
  <c r="F2229" i="7"/>
  <c r="J2229" i="7" s="1"/>
  <c r="F2230" i="7"/>
  <c r="J2230" i="7" s="1"/>
  <c r="F2231" i="7"/>
  <c r="J2231" i="7" s="1"/>
  <c r="K2231" i="7" s="1"/>
  <c r="F2232" i="7"/>
  <c r="J2232" i="7" s="1"/>
  <c r="F2233" i="7"/>
  <c r="J2233" i="7" s="1"/>
  <c r="F2234" i="7"/>
  <c r="J2234" i="7" s="1"/>
  <c r="F2235" i="7"/>
  <c r="J2235" i="7" s="1"/>
  <c r="K2235" i="7" s="1"/>
  <c r="F2236" i="7"/>
  <c r="J2236" i="7" s="1"/>
  <c r="K2236" i="7" s="1"/>
  <c r="F2237" i="7"/>
  <c r="J2237" i="7" s="1"/>
  <c r="K2237" i="7" s="1"/>
  <c r="F2238" i="7"/>
  <c r="J2238" i="7" s="1"/>
  <c r="K2238" i="7" s="1"/>
  <c r="F2239" i="7"/>
  <c r="J2239" i="7" s="1"/>
  <c r="F2240" i="7"/>
  <c r="J2240" i="7" s="1"/>
  <c r="K2240" i="7" s="1"/>
  <c r="F2241" i="7"/>
  <c r="J2241" i="7" s="1"/>
  <c r="K2241" i="7" s="1"/>
  <c r="F2242" i="7"/>
  <c r="F2243" i="7"/>
  <c r="J2243" i="7" s="1"/>
  <c r="F2244" i="7"/>
  <c r="J2244" i="7" s="1"/>
  <c r="K2244" i="7" s="1"/>
  <c r="F2245" i="7"/>
  <c r="J2245" i="7" s="1"/>
  <c r="K2245" i="7" s="1"/>
  <c r="F2246" i="7"/>
  <c r="J2246" i="7" s="1"/>
  <c r="K2246" i="7" s="1"/>
  <c r="F2247" i="7"/>
  <c r="J2247" i="7" s="1"/>
  <c r="K2247" i="7" s="1"/>
  <c r="F2248" i="7"/>
  <c r="J2248" i="7" s="1"/>
  <c r="F2249" i="7"/>
  <c r="J2249" i="7" s="1"/>
  <c r="F2250" i="7"/>
  <c r="J2250" i="7" s="1"/>
  <c r="F2251" i="7"/>
  <c r="J2251" i="7" s="1"/>
  <c r="K2251" i="7" s="1"/>
  <c r="F2252" i="7"/>
  <c r="J2252" i="7" s="1"/>
  <c r="K2252" i="7" s="1"/>
  <c r="F2253" i="7"/>
  <c r="J2253" i="7" s="1"/>
  <c r="K2253" i="7" s="1"/>
  <c r="F2254" i="7"/>
  <c r="J2254" i="7" s="1"/>
  <c r="K2254" i="7" s="1"/>
  <c r="F2255" i="7"/>
  <c r="J2255" i="7" s="1"/>
  <c r="F2256" i="7"/>
  <c r="J2256" i="7" s="1"/>
  <c r="F2257" i="7"/>
  <c r="J2257" i="7" s="1"/>
  <c r="K2257" i="7" s="1"/>
  <c r="F2258" i="7"/>
  <c r="F2259" i="7"/>
  <c r="J2259" i="7" s="1"/>
  <c r="F2260" i="7"/>
  <c r="J2260" i="7" s="1"/>
  <c r="F2261" i="7"/>
  <c r="J2261" i="7" s="1"/>
  <c r="K2261" i="7" s="1"/>
  <c r="F2262" i="7"/>
  <c r="J2262" i="7" s="1"/>
  <c r="F2263" i="7"/>
  <c r="J2263" i="7" s="1"/>
  <c r="K2263" i="7" s="1"/>
  <c r="F2264" i="7"/>
  <c r="J2264" i="7" s="1"/>
  <c r="F2265" i="7"/>
  <c r="J2265" i="7" s="1"/>
  <c r="F2266" i="7"/>
  <c r="J2266" i="7" s="1"/>
  <c r="F2267" i="7"/>
  <c r="J2267" i="7" s="1"/>
  <c r="K2267" i="7" s="1"/>
  <c r="F2268" i="7"/>
  <c r="J2268" i="7" s="1"/>
  <c r="K2268" i="7" s="1"/>
  <c r="F2269" i="7"/>
  <c r="J2269" i="7" s="1"/>
  <c r="K2269" i="7" s="1"/>
  <c r="F2270" i="7"/>
  <c r="J2270" i="7" s="1"/>
  <c r="K2270" i="7" s="1"/>
  <c r="F2271" i="7"/>
  <c r="J2271" i="7" s="1"/>
  <c r="F2272" i="7"/>
  <c r="J2272" i="7" s="1"/>
  <c r="K2272" i="7" s="1"/>
  <c r="F2273" i="7"/>
  <c r="J2273" i="7" s="1"/>
  <c r="K2273" i="7" s="1"/>
  <c r="F2274" i="7"/>
  <c r="F2275" i="7"/>
  <c r="J2275" i="7" s="1"/>
  <c r="F2276" i="7"/>
  <c r="J2276" i="7" s="1"/>
  <c r="K2276" i="7" s="1"/>
  <c r="F2277" i="7"/>
  <c r="J2277" i="7" s="1"/>
  <c r="K2277" i="7" s="1"/>
  <c r="F2278" i="7"/>
  <c r="J2278" i="7" s="1"/>
  <c r="F2279" i="7"/>
  <c r="J2279" i="7" s="1"/>
  <c r="K2279" i="7" s="1"/>
  <c r="F2280" i="7"/>
  <c r="J2280" i="7" s="1"/>
  <c r="F2281" i="7"/>
  <c r="J2281" i="7" s="1"/>
  <c r="F2282" i="7"/>
  <c r="J2282" i="7" s="1"/>
  <c r="F2283" i="7"/>
  <c r="J2283" i="7" s="1"/>
  <c r="K2283" i="7" s="1"/>
  <c r="F2284" i="7"/>
  <c r="J2284" i="7" s="1"/>
  <c r="K2284" i="7" s="1"/>
  <c r="F2285" i="7"/>
  <c r="J2285" i="7" s="1"/>
  <c r="K2285" i="7" s="1"/>
  <c r="F2286" i="7"/>
  <c r="J2286" i="7" s="1"/>
  <c r="K2286" i="7" s="1"/>
  <c r="F2287" i="7"/>
  <c r="J2287" i="7" s="1"/>
  <c r="F2288" i="7"/>
  <c r="J2288" i="7" s="1"/>
  <c r="K2288" i="7" s="1"/>
  <c r="F2289" i="7"/>
  <c r="J2289" i="7" s="1"/>
  <c r="K2289" i="7" s="1"/>
  <c r="F2290" i="7"/>
  <c r="F2291" i="7"/>
  <c r="J2291" i="7" s="1"/>
  <c r="F2292" i="7"/>
  <c r="J2292" i="7" s="1"/>
  <c r="K2292" i="7" s="1"/>
  <c r="F2293" i="7"/>
  <c r="J2293" i="7" s="1"/>
  <c r="K2293" i="7" s="1"/>
  <c r="F2294" i="7"/>
  <c r="J2294" i="7" s="1"/>
  <c r="F2295" i="7"/>
  <c r="J2295" i="7" s="1"/>
  <c r="K2295" i="7" s="1"/>
  <c r="F2296" i="7"/>
  <c r="J2296" i="7" s="1"/>
  <c r="F2297" i="7"/>
  <c r="J2297" i="7" s="1"/>
  <c r="F2298" i="7"/>
  <c r="J2298" i="7" s="1"/>
  <c r="F2299" i="7"/>
  <c r="J2299" i="7" s="1"/>
  <c r="K2299" i="7" s="1"/>
  <c r="F2300" i="7"/>
  <c r="J2300" i="7" s="1"/>
  <c r="K2300" i="7" s="1"/>
  <c r="F2301" i="7"/>
  <c r="J2301" i="7" s="1"/>
  <c r="K2301" i="7" s="1"/>
  <c r="F2302" i="7"/>
  <c r="J2302" i="7" s="1"/>
  <c r="K2302" i="7" s="1"/>
  <c r="F2303" i="7"/>
  <c r="J2303" i="7" s="1"/>
  <c r="F2304" i="7"/>
  <c r="J2304" i="7" s="1"/>
  <c r="K2304" i="7" s="1"/>
  <c r="F2305" i="7"/>
  <c r="J2305" i="7" s="1"/>
  <c r="F2306" i="7"/>
  <c r="F2307" i="7"/>
  <c r="J2307" i="7" s="1"/>
  <c r="F2308" i="7"/>
  <c r="J2308" i="7" s="1"/>
  <c r="K2308" i="7" s="1"/>
  <c r="F2309" i="7"/>
  <c r="J2309" i="7" s="1"/>
  <c r="K2309" i="7" s="1"/>
  <c r="F2310" i="7"/>
  <c r="J2310" i="7" s="1"/>
  <c r="F2311" i="7"/>
  <c r="J2311" i="7" s="1"/>
  <c r="F2312" i="7"/>
  <c r="J2312" i="7" s="1"/>
  <c r="F2313" i="7"/>
  <c r="J2313" i="7" s="1"/>
  <c r="F2314" i="7"/>
  <c r="J2314" i="7" s="1"/>
  <c r="F2315" i="7"/>
  <c r="J2315" i="7" s="1"/>
  <c r="K2315" i="7" s="1"/>
  <c r="F2316" i="7"/>
  <c r="J2316" i="7" s="1"/>
  <c r="K2316" i="7" s="1"/>
  <c r="F2317" i="7"/>
  <c r="J2317" i="7" s="1"/>
  <c r="K2317" i="7" s="1"/>
  <c r="F2318" i="7"/>
  <c r="J2318" i="7" s="1"/>
  <c r="K2318" i="7" s="1"/>
  <c r="F2319" i="7"/>
  <c r="J2319" i="7" s="1"/>
  <c r="F2320" i="7"/>
  <c r="J2320" i="7" s="1"/>
  <c r="K2320" i="7" s="1"/>
  <c r="F2321" i="7"/>
  <c r="J2321" i="7" s="1"/>
  <c r="K2321" i="7" s="1"/>
  <c r="F2322" i="7"/>
  <c r="F2323" i="7"/>
  <c r="J2323" i="7" s="1"/>
  <c r="F2324" i="7"/>
  <c r="J2324" i="7" s="1"/>
  <c r="K2324" i="7" s="1"/>
  <c r="F2325" i="7"/>
  <c r="J2325" i="7" s="1"/>
  <c r="F2326" i="7"/>
  <c r="J2326" i="7" s="1"/>
  <c r="K2326" i="7" s="1"/>
  <c r="F2327" i="7"/>
  <c r="J2327" i="7" s="1"/>
  <c r="K2327" i="7" s="1"/>
  <c r="F2328" i="7"/>
  <c r="J2328" i="7" s="1"/>
  <c r="F2329" i="7"/>
  <c r="J2329" i="7" s="1"/>
  <c r="F2330" i="7"/>
  <c r="J2330" i="7" s="1"/>
  <c r="F2331" i="7"/>
  <c r="J2331" i="7" s="1"/>
  <c r="K2331" i="7" s="1"/>
  <c r="F2332" i="7"/>
  <c r="J2332" i="7" s="1"/>
  <c r="K2332" i="7" s="1"/>
  <c r="F2333" i="7"/>
  <c r="J2333" i="7" s="1"/>
  <c r="K2333" i="7" s="1"/>
  <c r="F2334" i="7"/>
  <c r="J2334" i="7" s="1"/>
  <c r="K2334" i="7" s="1"/>
  <c r="F2335" i="7"/>
  <c r="J2335" i="7" s="1"/>
  <c r="F2336" i="7"/>
  <c r="J2336" i="7" s="1"/>
  <c r="K2336" i="7" s="1"/>
  <c r="F2337" i="7"/>
  <c r="J2337" i="7" s="1"/>
  <c r="K2337" i="7" s="1"/>
  <c r="F2338" i="7"/>
  <c r="F2339" i="7"/>
  <c r="J2339" i="7" s="1"/>
  <c r="F2340" i="7"/>
  <c r="J2340" i="7" s="1"/>
  <c r="K2340" i="7" s="1"/>
  <c r="F2341" i="7"/>
  <c r="J2341" i="7" s="1"/>
  <c r="F2342" i="7"/>
  <c r="J2342" i="7" s="1"/>
  <c r="F2343" i="7"/>
  <c r="J2343" i="7" s="1"/>
  <c r="K2343" i="7" s="1"/>
  <c r="F2344" i="7"/>
  <c r="J2344" i="7" s="1"/>
  <c r="F2345" i="7"/>
  <c r="J2345" i="7" s="1"/>
  <c r="F2346" i="7"/>
  <c r="J2346" i="7" s="1"/>
  <c r="K2346" i="7" s="1"/>
  <c r="F2347" i="7"/>
  <c r="J2347" i="7" s="1"/>
  <c r="K2347" i="7" s="1"/>
  <c r="F2348" i="7"/>
  <c r="J2348" i="7" s="1"/>
  <c r="K2348" i="7" s="1"/>
  <c r="F2349" i="7"/>
  <c r="J2349" i="7" s="1"/>
  <c r="K2349" i="7" s="1"/>
  <c r="F2350" i="7"/>
  <c r="J2350" i="7" s="1"/>
  <c r="K2350" i="7" s="1"/>
  <c r="F2351" i="7"/>
  <c r="J2351" i="7" s="1"/>
  <c r="F2352" i="7"/>
  <c r="J2352" i="7" s="1"/>
  <c r="K2352" i="7" s="1"/>
  <c r="F2353" i="7"/>
  <c r="J2353" i="7" s="1"/>
  <c r="K2353" i="7" s="1"/>
  <c r="F2354" i="7"/>
  <c r="F2355" i="7"/>
  <c r="J2355" i="7" s="1"/>
  <c r="F2356" i="7"/>
  <c r="J2356" i="7" s="1"/>
  <c r="K2356" i="7" s="1"/>
  <c r="F2357" i="7"/>
  <c r="J2357" i="7" s="1"/>
  <c r="F2358" i="7"/>
  <c r="J2358" i="7" s="1"/>
  <c r="F2359" i="7"/>
  <c r="J2359" i="7" s="1"/>
  <c r="K2359" i="7" s="1"/>
  <c r="F2360" i="7"/>
  <c r="J2360" i="7" s="1"/>
  <c r="F2361" i="7"/>
  <c r="J2361" i="7" s="1"/>
  <c r="F2362" i="7"/>
  <c r="J2362" i="7" s="1"/>
  <c r="F2363" i="7"/>
  <c r="J2363" i="7" s="1"/>
  <c r="K2363" i="7" s="1"/>
  <c r="F2364" i="7"/>
  <c r="J2364" i="7" s="1"/>
  <c r="K2364" i="7" s="1"/>
  <c r="F2365" i="7"/>
  <c r="J2365" i="7" s="1"/>
  <c r="K2365" i="7" s="1"/>
  <c r="F2366" i="7"/>
  <c r="J2366" i="7" s="1"/>
  <c r="K2366" i="7" s="1"/>
  <c r="F2367" i="7"/>
  <c r="J2367" i="7" s="1"/>
  <c r="F2368" i="7"/>
  <c r="J2368" i="7" s="1"/>
  <c r="K2368" i="7" s="1"/>
  <c r="F2369" i="7"/>
  <c r="J2369" i="7" s="1"/>
  <c r="K2369" i="7" s="1"/>
  <c r="F2370" i="7"/>
  <c r="F2371" i="7"/>
  <c r="J2371" i="7" s="1"/>
  <c r="F2372" i="7"/>
  <c r="J2372" i="7" s="1"/>
  <c r="K2372" i="7" s="1"/>
  <c r="F2373" i="7"/>
  <c r="J2373" i="7" s="1"/>
  <c r="F2374" i="7"/>
  <c r="J2374" i="7" s="1"/>
  <c r="F2375" i="7"/>
  <c r="J2375" i="7" s="1"/>
  <c r="K2375" i="7" s="1"/>
  <c r="F2376" i="7"/>
  <c r="J2376" i="7" s="1"/>
  <c r="F2377" i="7"/>
  <c r="J2377" i="7" s="1"/>
  <c r="F2378" i="7"/>
  <c r="J2378" i="7" s="1"/>
  <c r="F2379" i="7"/>
  <c r="J2379" i="7" s="1"/>
  <c r="K2379" i="7" s="1"/>
  <c r="F2380" i="7"/>
  <c r="J2380" i="7" s="1"/>
  <c r="K2380" i="7" s="1"/>
  <c r="F2381" i="7"/>
  <c r="J2381" i="7" s="1"/>
  <c r="K2381" i="7" s="1"/>
  <c r="F2382" i="7"/>
  <c r="J2382" i="7" s="1"/>
  <c r="K2382" i="7" s="1"/>
  <c r="F2383" i="7"/>
  <c r="J2383" i="7" s="1"/>
  <c r="F2384" i="7"/>
  <c r="J2384" i="7" s="1"/>
  <c r="F2385" i="7"/>
  <c r="J2385" i="7" s="1"/>
  <c r="K2385" i="7" s="1"/>
  <c r="F2386" i="7"/>
  <c r="F2387" i="7"/>
  <c r="J2387" i="7" s="1"/>
  <c r="F2388" i="7"/>
  <c r="J2388" i="7" s="1"/>
  <c r="F2389" i="7"/>
  <c r="J2389" i="7" s="1"/>
  <c r="K2389" i="7" s="1"/>
  <c r="F2390" i="7"/>
  <c r="J2390" i="7" s="1"/>
  <c r="F2391" i="7"/>
  <c r="J2391" i="7" s="1"/>
  <c r="K2391" i="7" s="1"/>
  <c r="F2392" i="7"/>
  <c r="J2392" i="7" s="1"/>
  <c r="F2393" i="7"/>
  <c r="J2393" i="7" s="1"/>
  <c r="F2394" i="7"/>
  <c r="J2394" i="7" s="1"/>
  <c r="F2395" i="7"/>
  <c r="J2395" i="7" s="1"/>
  <c r="K2395" i="7" s="1"/>
  <c r="F2396" i="7"/>
  <c r="J2396" i="7" s="1"/>
  <c r="K2396" i="7" s="1"/>
  <c r="F2397" i="7"/>
  <c r="J2397" i="7" s="1"/>
  <c r="K2397" i="7" s="1"/>
  <c r="F2398" i="7"/>
  <c r="J2398" i="7" s="1"/>
  <c r="K2398" i="7" s="1"/>
  <c r="F2399" i="7"/>
  <c r="J2399" i="7" s="1"/>
  <c r="K2399" i="7" s="1"/>
  <c r="F2400" i="7"/>
  <c r="J2400" i="7" s="1"/>
  <c r="K2400" i="7" s="1"/>
  <c r="F2401" i="7"/>
  <c r="J2401" i="7" s="1"/>
  <c r="K2401" i="7" s="1"/>
  <c r="F2402" i="7"/>
  <c r="F2403" i="7"/>
  <c r="J2403" i="7" s="1"/>
  <c r="F2404" i="7"/>
  <c r="J2404" i="7" s="1"/>
  <c r="K2404" i="7" s="1"/>
  <c r="F2405" i="7"/>
  <c r="J2405" i="7" s="1"/>
  <c r="K2405" i="7" s="1"/>
  <c r="F2406" i="7"/>
  <c r="J2406" i="7" s="1"/>
  <c r="F2407" i="7"/>
  <c r="J2407" i="7" s="1"/>
  <c r="K2407" i="7" s="1"/>
  <c r="F2408" i="7"/>
  <c r="J2408" i="7" s="1"/>
  <c r="F2409" i="7"/>
  <c r="J2409" i="7" s="1"/>
  <c r="F2410" i="7"/>
  <c r="J2410" i="7" s="1"/>
  <c r="F2411" i="7"/>
  <c r="J2411" i="7" s="1"/>
  <c r="K2411" i="7" s="1"/>
  <c r="F2412" i="7"/>
  <c r="J2412" i="7" s="1"/>
  <c r="K2412" i="7" s="1"/>
  <c r="F2413" i="7"/>
  <c r="J2413" i="7" s="1"/>
  <c r="K2413" i="7" s="1"/>
  <c r="F2414" i="7"/>
  <c r="J2414" i="7" s="1"/>
  <c r="K2414" i="7" s="1"/>
  <c r="F2415" i="7"/>
  <c r="J2415" i="7" s="1"/>
  <c r="F2416" i="7"/>
  <c r="J2416" i="7" s="1"/>
  <c r="K2416" i="7" s="1"/>
  <c r="F2417" i="7"/>
  <c r="J2417" i="7" s="1"/>
  <c r="K2417" i="7" s="1"/>
  <c r="F2418" i="7"/>
  <c r="F2419" i="7"/>
  <c r="J2419" i="7" s="1"/>
  <c r="F2420" i="7"/>
  <c r="J2420" i="7" s="1"/>
  <c r="K2420" i="7" s="1"/>
  <c r="F2421" i="7"/>
  <c r="J2421" i="7" s="1"/>
  <c r="F2422" i="7"/>
  <c r="J2422" i="7" s="1"/>
  <c r="F2423" i="7"/>
  <c r="J2423" i="7" s="1"/>
  <c r="K2423" i="7" s="1"/>
  <c r="F2424" i="7"/>
  <c r="J2424" i="7" s="1"/>
  <c r="F2425" i="7"/>
  <c r="J2425" i="7" s="1"/>
  <c r="F2426" i="7"/>
  <c r="J2426" i="7" s="1"/>
  <c r="F2427" i="7"/>
  <c r="J2427" i="7" s="1"/>
  <c r="K2427" i="7" s="1"/>
  <c r="F2428" i="7"/>
  <c r="J2428" i="7" s="1"/>
  <c r="K2428" i="7" s="1"/>
  <c r="F2429" i="7"/>
  <c r="J2429" i="7" s="1"/>
  <c r="K2429" i="7" s="1"/>
  <c r="F2430" i="7"/>
  <c r="J2430" i="7" s="1"/>
  <c r="K2430" i="7" s="1"/>
  <c r="F2431" i="7"/>
  <c r="J2431" i="7" s="1"/>
  <c r="F2432" i="7"/>
  <c r="J2432" i="7" s="1"/>
  <c r="F2433" i="7"/>
  <c r="J2433" i="7" s="1"/>
  <c r="K2433" i="7" s="1"/>
  <c r="F2434" i="7"/>
  <c r="J2434" i="7" s="1"/>
  <c r="K2434" i="7" s="1"/>
  <c r="F2435" i="7"/>
  <c r="J2435" i="7" s="1"/>
  <c r="F2436" i="7"/>
  <c r="J2436" i="7" s="1"/>
  <c r="F2437" i="7"/>
  <c r="J2437" i="7" s="1"/>
  <c r="F2438" i="7"/>
  <c r="J2438" i="7" s="1"/>
  <c r="F2439" i="7"/>
  <c r="J2439" i="7" s="1"/>
  <c r="K2439" i="7" s="1"/>
  <c r="F2440" i="7"/>
  <c r="J2440" i="7" s="1"/>
  <c r="F2441" i="7"/>
  <c r="J2441" i="7" s="1"/>
  <c r="F2442" i="7"/>
  <c r="J2442" i="7" s="1"/>
  <c r="F2443" i="7"/>
  <c r="J2443" i="7" s="1"/>
  <c r="K2443" i="7" s="1"/>
  <c r="F2444" i="7"/>
  <c r="J2444" i="7" s="1"/>
  <c r="K2444" i="7" s="1"/>
  <c r="F2445" i="7"/>
  <c r="J2445" i="7" s="1"/>
  <c r="K2445" i="7" s="1"/>
  <c r="F2446" i="7"/>
  <c r="J2446" i="7" s="1"/>
  <c r="K2446" i="7" s="1"/>
  <c r="F2447" i="7"/>
  <c r="J2447" i="7" s="1"/>
  <c r="F2448" i="7"/>
  <c r="J2448" i="7" s="1"/>
  <c r="K2448" i="7" s="1"/>
  <c r="F2449" i="7"/>
  <c r="J2449" i="7" s="1"/>
  <c r="K2449" i="7" s="1"/>
  <c r="F2450" i="7"/>
  <c r="J2450" i="7" s="1"/>
  <c r="K2450" i="7" s="1"/>
  <c r="F2451" i="7"/>
  <c r="J2451" i="7" s="1"/>
  <c r="F2452" i="7"/>
  <c r="J2452" i="7" s="1"/>
  <c r="K2452" i="7" s="1"/>
  <c r="F2453" i="7"/>
  <c r="J2453" i="7" s="1"/>
  <c r="K2453" i="7" s="1"/>
  <c r="F2454" i="7"/>
  <c r="J2454" i="7" s="1"/>
  <c r="F2455" i="7"/>
  <c r="J2455" i="7" s="1"/>
  <c r="F2456" i="7"/>
  <c r="J2456" i="7" s="1"/>
  <c r="F2457" i="7"/>
  <c r="J2457" i="7" s="1"/>
  <c r="F2458" i="7"/>
  <c r="J2458" i="7" s="1"/>
  <c r="F2459" i="7"/>
  <c r="J2459" i="7" s="1"/>
  <c r="K2459" i="7" s="1"/>
  <c r="F2460" i="7"/>
  <c r="J2460" i="7" s="1"/>
  <c r="K2460" i="7" s="1"/>
  <c r="F2461" i="7"/>
  <c r="J2461" i="7" s="1"/>
  <c r="K2461" i="7" s="1"/>
  <c r="F2462" i="7"/>
  <c r="J2462" i="7" s="1"/>
  <c r="K2462" i="7" s="1"/>
  <c r="F2463" i="7"/>
  <c r="J2463" i="7" s="1"/>
  <c r="F2464" i="7"/>
  <c r="J2464" i="7" s="1"/>
  <c r="K2464" i="7" s="1"/>
  <c r="F2465" i="7"/>
  <c r="J2465" i="7" s="1"/>
  <c r="K2465" i="7" s="1"/>
  <c r="F2466" i="7"/>
  <c r="J2466" i="7" s="1"/>
  <c r="K2466" i="7" s="1"/>
  <c r="F2467" i="7"/>
  <c r="J2467" i="7" s="1"/>
  <c r="F2468" i="7"/>
  <c r="J2468" i="7" s="1"/>
  <c r="K2468" i="7" s="1"/>
  <c r="F2469" i="7"/>
  <c r="J2469" i="7" s="1"/>
  <c r="K2469" i="7" s="1"/>
  <c r="F2470" i="7"/>
  <c r="J2470" i="7" s="1"/>
  <c r="F2471" i="7"/>
  <c r="J2471" i="7" s="1"/>
  <c r="K2471" i="7" s="1"/>
  <c r="F2472" i="7"/>
  <c r="J2472" i="7" s="1"/>
  <c r="F2473" i="7"/>
  <c r="J2473" i="7" s="1"/>
  <c r="F2474" i="7"/>
  <c r="J2474" i="7" s="1"/>
  <c r="F2475" i="7"/>
  <c r="J2475" i="7" s="1"/>
  <c r="K2475" i="7" s="1"/>
  <c r="F2476" i="7"/>
  <c r="J2476" i="7" s="1"/>
  <c r="K2476" i="7" s="1"/>
  <c r="F2477" i="7"/>
  <c r="J2477" i="7" s="1"/>
  <c r="K2477" i="7" s="1"/>
  <c r="F2478" i="7"/>
  <c r="J2478" i="7" s="1"/>
  <c r="K2478" i="7" s="1"/>
  <c r="F2479" i="7"/>
  <c r="J2479" i="7" s="1"/>
  <c r="F2480" i="7"/>
  <c r="J2480" i="7" s="1"/>
  <c r="K2480" i="7" s="1"/>
  <c r="F2481" i="7"/>
  <c r="J2481" i="7" s="1"/>
  <c r="K2481" i="7" s="1"/>
  <c r="F2482" i="7"/>
  <c r="J2482" i="7" s="1"/>
  <c r="K2482" i="7" s="1"/>
  <c r="F2483" i="7"/>
  <c r="J2483" i="7" s="1"/>
  <c r="F2484" i="7"/>
  <c r="J2484" i="7" s="1"/>
  <c r="K2484" i="7" s="1"/>
  <c r="F2485" i="7"/>
  <c r="J2485" i="7" s="1"/>
  <c r="K2485" i="7" s="1"/>
  <c r="F2486" i="7"/>
  <c r="J2486" i="7" s="1"/>
  <c r="F2487" i="7"/>
  <c r="J2487" i="7" s="1"/>
  <c r="K2487" i="7" s="1"/>
  <c r="F2488" i="7"/>
  <c r="J2488" i="7" s="1"/>
  <c r="F2489" i="7"/>
  <c r="J2489" i="7" s="1"/>
  <c r="F2490" i="7"/>
  <c r="J2490" i="7" s="1"/>
  <c r="F2491" i="7"/>
  <c r="J2491" i="7" s="1"/>
  <c r="K2491" i="7" s="1"/>
  <c r="F2492" i="7"/>
  <c r="J2492" i="7" s="1"/>
  <c r="K2492" i="7" s="1"/>
  <c r="F2493" i="7"/>
  <c r="J2493" i="7" s="1"/>
  <c r="K2493" i="7" s="1"/>
  <c r="F2494" i="7"/>
  <c r="J2494" i="7" s="1"/>
  <c r="K2494" i="7" s="1"/>
  <c r="F2495" i="7"/>
  <c r="J2495" i="7" s="1"/>
  <c r="F2496" i="7"/>
  <c r="J2496" i="7" s="1"/>
  <c r="F2497" i="7"/>
  <c r="J2497" i="7" s="1"/>
  <c r="K2497" i="7" s="1"/>
  <c r="F2498" i="7"/>
  <c r="F2499" i="7"/>
  <c r="J2499" i="7" s="1"/>
  <c r="F2500" i="7"/>
  <c r="J2500" i="7" s="1"/>
  <c r="F2501" i="7"/>
  <c r="J2501" i="7" s="1"/>
  <c r="K2501" i="7" s="1"/>
  <c r="F2502" i="7"/>
  <c r="J2502" i="7" s="1"/>
  <c r="F2503" i="7"/>
  <c r="J2503" i="7" s="1"/>
  <c r="K2503" i="7" s="1"/>
  <c r="F2504" i="7"/>
  <c r="J2504" i="7" s="1"/>
  <c r="F2505" i="7"/>
  <c r="J2505" i="7" s="1"/>
  <c r="F2506" i="7"/>
  <c r="J2506" i="7" s="1"/>
  <c r="F2507" i="7"/>
  <c r="J2507" i="7" s="1"/>
  <c r="K2507" i="7" s="1"/>
  <c r="F2508" i="7"/>
  <c r="J2508" i="7" s="1"/>
  <c r="K2508" i="7" s="1"/>
  <c r="F2509" i="7"/>
  <c r="J2509" i="7" s="1"/>
  <c r="K2509" i="7" s="1"/>
  <c r="F2510" i="7"/>
  <c r="J2510" i="7" s="1"/>
  <c r="K2510" i="7" s="1"/>
  <c r="F2511" i="7"/>
  <c r="J2511" i="7" s="1"/>
  <c r="F2512" i="7"/>
  <c r="J2512" i="7" s="1"/>
  <c r="K2512" i="7" s="1"/>
  <c r="F2513" i="7"/>
  <c r="J2513" i="7" s="1"/>
  <c r="K2513" i="7" s="1"/>
  <c r="F2514" i="7"/>
  <c r="J2514" i="7" s="1"/>
  <c r="K2514" i="7" s="1"/>
  <c r="F2515" i="7"/>
  <c r="J2515" i="7" s="1"/>
  <c r="F2516" i="7"/>
  <c r="J2516" i="7" s="1"/>
  <c r="K2516" i="7" s="1"/>
  <c r="F2517" i="7"/>
  <c r="J2517" i="7" s="1"/>
  <c r="K2517" i="7" s="1"/>
  <c r="F2518" i="7"/>
  <c r="J2518" i="7" s="1"/>
  <c r="K2518" i="7" s="1"/>
  <c r="F2519" i="7"/>
  <c r="J2519" i="7" s="1"/>
  <c r="K2519" i="7" s="1"/>
  <c r="F2520" i="7"/>
  <c r="J2520" i="7" s="1"/>
  <c r="F2521" i="7"/>
  <c r="J2521" i="7" s="1"/>
  <c r="F2522" i="7"/>
  <c r="J2522" i="7" s="1"/>
  <c r="F2523" i="7"/>
  <c r="J2523" i="7" s="1"/>
  <c r="K2523" i="7" s="1"/>
  <c r="F2524" i="7"/>
  <c r="J2524" i="7" s="1"/>
  <c r="K2524" i="7" s="1"/>
  <c r="F2525" i="7"/>
  <c r="J2525" i="7" s="1"/>
  <c r="K2525" i="7" s="1"/>
  <c r="F2526" i="7"/>
  <c r="J2526" i="7" s="1"/>
  <c r="K2526" i="7" s="1"/>
  <c r="F2527" i="7"/>
  <c r="J2527" i="7" s="1"/>
  <c r="F2528" i="7"/>
  <c r="J2528" i="7" s="1"/>
  <c r="K2528" i="7" s="1"/>
  <c r="F2529" i="7"/>
  <c r="J2529" i="7" s="1"/>
  <c r="K2529" i="7" s="1"/>
  <c r="F2530" i="7"/>
  <c r="J2530" i="7" s="1"/>
  <c r="K2530" i="7" s="1"/>
  <c r="F2531" i="7"/>
  <c r="J2531" i="7" s="1"/>
  <c r="F2532" i="7"/>
  <c r="J2532" i="7" s="1"/>
  <c r="K2532" i="7" s="1"/>
  <c r="F2533" i="7"/>
  <c r="J2533" i="7" s="1"/>
  <c r="K2533" i="7" s="1"/>
  <c r="F2534" i="7"/>
  <c r="J2534" i="7" s="1"/>
  <c r="F2535" i="7"/>
  <c r="J2535" i="7" s="1"/>
  <c r="K2535" i="7" s="1"/>
  <c r="F2536" i="7"/>
  <c r="J2536" i="7" s="1"/>
  <c r="K2536" i="7" s="1"/>
  <c r="F2537" i="7"/>
  <c r="J2537" i="7" s="1"/>
  <c r="F2538" i="7"/>
  <c r="J2538" i="7" s="1"/>
  <c r="F2539" i="7"/>
  <c r="J2539" i="7" s="1"/>
  <c r="K2539" i="7" s="1"/>
  <c r="F2540" i="7"/>
  <c r="J2540" i="7" s="1"/>
  <c r="F2541" i="7"/>
  <c r="J2541" i="7" s="1"/>
  <c r="K2541" i="7" s="1"/>
  <c r="F2542" i="7"/>
  <c r="J2542" i="7" s="1"/>
  <c r="K2542" i="7" s="1"/>
  <c r="F2543" i="7"/>
  <c r="J2543" i="7" s="1"/>
  <c r="F2544" i="7"/>
  <c r="J2544" i="7" s="1"/>
  <c r="F2545" i="7"/>
  <c r="J2545" i="7" s="1"/>
  <c r="K2545" i="7" s="1"/>
  <c r="F2546" i="7"/>
  <c r="J2546" i="7" s="1"/>
  <c r="K2546" i="7" s="1"/>
  <c r="F2547" i="7"/>
  <c r="J2547" i="7" s="1"/>
  <c r="F2548" i="7"/>
  <c r="J2548" i="7" s="1"/>
  <c r="K2548" i="7" s="1"/>
  <c r="F2549" i="7"/>
  <c r="J2549" i="7" s="1"/>
  <c r="F2550" i="7"/>
  <c r="J2550" i="7" s="1"/>
  <c r="F2551" i="7"/>
  <c r="J2551" i="7" s="1"/>
  <c r="K2551" i="7" s="1"/>
  <c r="F2552" i="7"/>
  <c r="J2552" i="7" s="1"/>
  <c r="F2553" i="7"/>
  <c r="J2553" i="7" s="1"/>
  <c r="K2553" i="7" s="1"/>
  <c r="F2554" i="7"/>
  <c r="J2554" i="7" s="1"/>
  <c r="F2555" i="7"/>
  <c r="J2555" i="7" s="1"/>
  <c r="K2555" i="7" s="1"/>
  <c r="F2556" i="7"/>
  <c r="J2556" i="7" s="1"/>
  <c r="K2556" i="7" s="1"/>
  <c r="F2557" i="7"/>
  <c r="J2557" i="7" s="1"/>
  <c r="K2557" i="7" s="1"/>
  <c r="F2558" i="7"/>
  <c r="J2558" i="7" s="1"/>
  <c r="K2558" i="7" s="1"/>
  <c r="F2559" i="7"/>
  <c r="J2559" i="7" s="1"/>
  <c r="F2560" i="7"/>
  <c r="J2560" i="7" s="1"/>
  <c r="K2560" i="7" s="1"/>
  <c r="F2561" i="7"/>
  <c r="J2561" i="7" s="1"/>
  <c r="K2561" i="7" s="1"/>
  <c r="F2562" i="7"/>
  <c r="J2562" i="7" s="1"/>
  <c r="K2562" i="7" s="1"/>
  <c r="F2563" i="7"/>
  <c r="J2563" i="7" s="1"/>
  <c r="F2564" i="7"/>
  <c r="J2564" i="7" s="1"/>
  <c r="K2564" i="7" s="1"/>
  <c r="F2565" i="7"/>
  <c r="J2565" i="7" s="1"/>
  <c r="F2566" i="7"/>
  <c r="J2566" i="7" s="1"/>
  <c r="F2567" i="7"/>
  <c r="J2567" i="7" s="1"/>
  <c r="K2567" i="7" s="1"/>
  <c r="F2568" i="7"/>
  <c r="J2568" i="7" s="1"/>
  <c r="F2569" i="7"/>
  <c r="J2569" i="7" s="1"/>
  <c r="F2570" i="7"/>
  <c r="J2570" i="7" s="1"/>
  <c r="K2570" i="7" s="1"/>
  <c r="F2571" i="7"/>
  <c r="J2571" i="7" s="1"/>
  <c r="K2571" i="7" s="1"/>
  <c r="F2572" i="7"/>
  <c r="J2572" i="7" s="1"/>
  <c r="K2572" i="7" s="1"/>
  <c r="F2573" i="7"/>
  <c r="J2573" i="7" s="1"/>
  <c r="K2573" i="7" s="1"/>
  <c r="F2574" i="7"/>
  <c r="J2574" i="7" s="1"/>
  <c r="K2574" i="7" s="1"/>
  <c r="F2575" i="7"/>
  <c r="J2575" i="7" s="1"/>
  <c r="F2576" i="7"/>
  <c r="J2576" i="7" s="1"/>
  <c r="K2576" i="7" s="1"/>
  <c r="F2577" i="7"/>
  <c r="J2577" i="7" s="1"/>
  <c r="K2577" i="7" s="1"/>
  <c r="F2578" i="7"/>
  <c r="F2579" i="7"/>
  <c r="J2579" i="7" s="1"/>
  <c r="F2580" i="7"/>
  <c r="J2580" i="7" s="1"/>
  <c r="K2580" i="7" s="1"/>
  <c r="F2581" i="7"/>
  <c r="J2581" i="7" s="1"/>
  <c r="K2581" i="7" s="1"/>
  <c r="F2582" i="7"/>
  <c r="J2582" i="7" s="1"/>
  <c r="F2583" i="7"/>
  <c r="J2583" i="7" s="1"/>
  <c r="K2583" i="7" s="1"/>
  <c r="F2584" i="7"/>
  <c r="J2584" i="7" s="1"/>
  <c r="F2585" i="7"/>
  <c r="J2585" i="7" s="1"/>
  <c r="F2586" i="7"/>
  <c r="J2586" i="7" s="1"/>
  <c r="F2587" i="7"/>
  <c r="J2587" i="7" s="1"/>
  <c r="K2587" i="7" s="1"/>
  <c r="F2588" i="7"/>
  <c r="J2588" i="7" s="1"/>
  <c r="K2588" i="7" s="1"/>
  <c r="F2589" i="7"/>
  <c r="J2589" i="7" s="1"/>
  <c r="K2589" i="7" s="1"/>
  <c r="F2590" i="7"/>
  <c r="J2590" i="7" s="1"/>
  <c r="K2590" i="7" s="1"/>
  <c r="F2591" i="7"/>
  <c r="J2591" i="7" s="1"/>
  <c r="F2592" i="7"/>
  <c r="J2592" i="7" s="1"/>
  <c r="K2592" i="7" s="1"/>
  <c r="F2593" i="7"/>
  <c r="J2593" i="7" s="1"/>
  <c r="K2593" i="7" s="1"/>
  <c r="F2594" i="7"/>
  <c r="J2594" i="7" s="1"/>
  <c r="K2594" i="7" s="1"/>
  <c r="F2595" i="7"/>
  <c r="J2595" i="7" s="1"/>
  <c r="F2596" i="7"/>
  <c r="J2596" i="7" s="1"/>
  <c r="K2596" i="7" s="1"/>
  <c r="F2597" i="7"/>
  <c r="J2597" i="7" s="1"/>
  <c r="K2597" i="7" s="1"/>
  <c r="F2598" i="7"/>
  <c r="J2598" i="7" s="1"/>
  <c r="F2599" i="7"/>
  <c r="J2599" i="7" s="1"/>
  <c r="K2599" i="7" s="1"/>
  <c r="F2600" i="7"/>
  <c r="J2600" i="7" s="1"/>
  <c r="F2601" i="7"/>
  <c r="J2601" i="7" s="1"/>
  <c r="F2602" i="7"/>
  <c r="J2602" i="7" s="1"/>
  <c r="F2603" i="7"/>
  <c r="J2603" i="7" s="1"/>
  <c r="K2603" i="7" s="1"/>
  <c r="F2604" i="7"/>
  <c r="J2604" i="7" s="1"/>
  <c r="K2604" i="7" s="1"/>
  <c r="F2605" i="7"/>
  <c r="J2605" i="7" s="1"/>
  <c r="K2605" i="7" s="1"/>
  <c r="F2606" i="7"/>
  <c r="J2606" i="7" s="1"/>
  <c r="K2606" i="7" s="1"/>
  <c r="F2607" i="7"/>
  <c r="J2607" i="7" s="1"/>
  <c r="F2608" i="7"/>
  <c r="J2608" i="7" s="1"/>
  <c r="K2608" i="7" s="1"/>
  <c r="F2609" i="7"/>
  <c r="J2609" i="7" s="1"/>
  <c r="K2609" i="7" s="1"/>
  <c r="F2610" i="7"/>
  <c r="J2610" i="7" s="1"/>
  <c r="K2610" i="7" s="1"/>
  <c r="F2611" i="7"/>
  <c r="J2611" i="7" s="1"/>
  <c r="F2612" i="7"/>
  <c r="J2612" i="7" s="1"/>
  <c r="K2612" i="7" s="1"/>
  <c r="F2613" i="7"/>
  <c r="J2613" i="7" s="1"/>
  <c r="K2613" i="7" s="1"/>
  <c r="F2614" i="7"/>
  <c r="J2614" i="7" s="1"/>
  <c r="F2615" i="7"/>
  <c r="J2615" i="7" s="1"/>
  <c r="K2615" i="7" s="1"/>
  <c r="F2616" i="7"/>
  <c r="J2616" i="7" s="1"/>
  <c r="F2617" i="7"/>
  <c r="J2617" i="7" s="1"/>
  <c r="F2618" i="7"/>
  <c r="J2618" i="7" s="1"/>
  <c r="F2619" i="7"/>
  <c r="J2619" i="7" s="1"/>
  <c r="K2619" i="7" s="1"/>
  <c r="F2620" i="7"/>
  <c r="J2620" i="7" s="1"/>
  <c r="F2621" i="7"/>
  <c r="J2621" i="7" s="1"/>
  <c r="K2621" i="7" s="1"/>
  <c r="F2622" i="7"/>
  <c r="J2622" i="7" s="1"/>
  <c r="K2622" i="7" s="1"/>
  <c r="F2623" i="7"/>
  <c r="J2623" i="7" s="1"/>
  <c r="F2624" i="7"/>
  <c r="J2624" i="7" s="1"/>
  <c r="K2624" i="7" s="1"/>
  <c r="F2625" i="7"/>
  <c r="J2625" i="7" s="1"/>
  <c r="K2625" i="7" s="1"/>
  <c r="F2626" i="7"/>
  <c r="J2626" i="7" s="1"/>
  <c r="K2626" i="7" s="1"/>
  <c r="F2627" i="7"/>
  <c r="J2627" i="7" s="1"/>
  <c r="F2628" i="7"/>
  <c r="J2628" i="7" s="1"/>
  <c r="K2628" i="7" s="1"/>
  <c r="F2629" i="7"/>
  <c r="J2629" i="7" s="1"/>
  <c r="K2629" i="7" s="1"/>
  <c r="F2630" i="7"/>
  <c r="J2630" i="7" s="1"/>
  <c r="F2631" i="7"/>
  <c r="J2631" i="7" s="1"/>
  <c r="K2631" i="7" s="1"/>
  <c r="F2632" i="7"/>
  <c r="J2632" i="7" s="1"/>
  <c r="F2633" i="7"/>
  <c r="J2633" i="7" s="1"/>
  <c r="F2634" i="7"/>
  <c r="J2634" i="7" s="1"/>
  <c r="F2635" i="7"/>
  <c r="J2635" i="7" s="1"/>
  <c r="K2635" i="7" s="1"/>
  <c r="F2636" i="7"/>
  <c r="J2636" i="7" s="1"/>
  <c r="K2636" i="7" s="1"/>
  <c r="F2637" i="7"/>
  <c r="J2637" i="7" s="1"/>
  <c r="K2637" i="7" s="1"/>
  <c r="F2638" i="7"/>
  <c r="J2638" i="7" s="1"/>
  <c r="K2638" i="7" s="1"/>
  <c r="F2639" i="7"/>
  <c r="J2639" i="7" s="1"/>
  <c r="F2640" i="7"/>
  <c r="J2640" i="7" s="1"/>
  <c r="K2640" i="7" s="1"/>
  <c r="F2641" i="7"/>
  <c r="J2641" i="7" s="1"/>
  <c r="K2641" i="7" s="1"/>
  <c r="F2642" i="7"/>
  <c r="J2642" i="7" s="1"/>
  <c r="K2642" i="7" s="1"/>
  <c r="F2643" i="7"/>
  <c r="J2643" i="7" s="1"/>
  <c r="F2644" i="7"/>
  <c r="J2644" i="7" s="1"/>
  <c r="K2644" i="7" s="1"/>
  <c r="F2645" i="7"/>
  <c r="J2645" i="7" s="1"/>
  <c r="K2645" i="7" s="1"/>
  <c r="F2646" i="7"/>
  <c r="J2646" i="7" s="1"/>
  <c r="F2647" i="7"/>
  <c r="J2647" i="7" s="1"/>
  <c r="K2647" i="7" s="1"/>
  <c r="F2648" i="7"/>
  <c r="J2648" i="7" s="1"/>
  <c r="F2649" i="7"/>
  <c r="J2649" i="7" s="1"/>
  <c r="F2650" i="7"/>
  <c r="J2650" i="7" s="1"/>
  <c r="F2651" i="7"/>
  <c r="J2651" i="7" s="1"/>
  <c r="K2651" i="7" s="1"/>
  <c r="F2652" i="7"/>
  <c r="J2652" i="7" s="1"/>
  <c r="K2652" i="7" s="1"/>
  <c r="F2653" i="7"/>
  <c r="J2653" i="7" s="1"/>
  <c r="K2653" i="7" s="1"/>
  <c r="F2654" i="7"/>
  <c r="J2654" i="7" s="1"/>
  <c r="K2654" i="7" s="1"/>
  <c r="F2655" i="7"/>
  <c r="J2655" i="7" s="1"/>
  <c r="F2656" i="7"/>
  <c r="J2656" i="7" s="1"/>
  <c r="K2656" i="7" s="1"/>
  <c r="F2657" i="7"/>
  <c r="J2657" i="7" s="1"/>
  <c r="K2657" i="7" s="1"/>
  <c r="F2658" i="7"/>
  <c r="J2658" i="7" s="1"/>
  <c r="K2658" i="7" s="1"/>
  <c r="F2659" i="7"/>
  <c r="J2659" i="7" s="1"/>
  <c r="F2660" i="7"/>
  <c r="J2660" i="7" s="1"/>
  <c r="K2660" i="7" s="1"/>
  <c r="F2661" i="7"/>
  <c r="J2661" i="7" s="1"/>
  <c r="K2661" i="7" s="1"/>
  <c r="F2662" i="7"/>
  <c r="J2662" i="7" s="1"/>
  <c r="F2663" i="7"/>
  <c r="J2663" i="7" s="1"/>
  <c r="K2663" i="7" s="1"/>
  <c r="F2664" i="7"/>
  <c r="J2664" i="7" s="1"/>
  <c r="F2665" i="7"/>
  <c r="J2665" i="7" s="1"/>
  <c r="F2666" i="7"/>
  <c r="J2666" i="7" s="1"/>
  <c r="F2667" i="7"/>
  <c r="J2667" i="7" s="1"/>
  <c r="K2667" i="7" s="1"/>
  <c r="F2668" i="7"/>
  <c r="J2668" i="7" s="1"/>
  <c r="K2668" i="7" s="1"/>
  <c r="F2669" i="7"/>
  <c r="J2669" i="7" s="1"/>
  <c r="F2670" i="7"/>
  <c r="J2670" i="7" s="1"/>
  <c r="K2670" i="7" s="1"/>
  <c r="F2671" i="7"/>
  <c r="J2671" i="7" s="1"/>
  <c r="F2672" i="7"/>
  <c r="J2672" i="7" s="1"/>
  <c r="K2672" i="7" s="1"/>
  <c r="F2673" i="7"/>
  <c r="J2673" i="7" s="1"/>
  <c r="K2673" i="7" s="1"/>
  <c r="F2674" i="7"/>
  <c r="J2674" i="7" s="1"/>
  <c r="K2674" i="7" s="1"/>
  <c r="F2675" i="7"/>
  <c r="J2675" i="7" s="1"/>
  <c r="F2676" i="7"/>
  <c r="J2676" i="7" s="1"/>
  <c r="F2677" i="7"/>
  <c r="J2677" i="7" s="1"/>
  <c r="K2677" i="7" s="1"/>
  <c r="F2678" i="7"/>
  <c r="J2678" i="7" s="1"/>
  <c r="F2679" i="7"/>
  <c r="J2679" i="7" s="1"/>
  <c r="F2680" i="7"/>
  <c r="J2680" i="7" s="1"/>
  <c r="F2681" i="7"/>
  <c r="J2681" i="7" s="1"/>
  <c r="F2682" i="7"/>
  <c r="J2682" i="7" s="1"/>
  <c r="F2683" i="7"/>
  <c r="J2683" i="7" s="1"/>
  <c r="K2683" i="7" s="1"/>
  <c r="F2684" i="7"/>
  <c r="J2684" i="7" s="1"/>
  <c r="K2684" i="7" s="1"/>
  <c r="F2685" i="7"/>
  <c r="J2685" i="7" s="1"/>
  <c r="K2685" i="7" s="1"/>
  <c r="F2686" i="7"/>
  <c r="J2686" i="7" s="1"/>
  <c r="K2686" i="7" s="1"/>
  <c r="F2687" i="7"/>
  <c r="J2687" i="7" s="1"/>
  <c r="F2688" i="7"/>
  <c r="J2688" i="7" s="1"/>
  <c r="K2688" i="7" s="1"/>
  <c r="F2689" i="7"/>
  <c r="J2689" i="7" s="1"/>
  <c r="K2689" i="7" s="1"/>
  <c r="F2690" i="7"/>
  <c r="J2690" i="7" s="1"/>
  <c r="K2690" i="7" s="1"/>
  <c r="F2691" i="7"/>
  <c r="J2691" i="7" s="1"/>
  <c r="F2692" i="7"/>
  <c r="J2692" i="7" s="1"/>
  <c r="K2692" i="7" s="1"/>
  <c r="F2693" i="7"/>
  <c r="J2693" i="7" s="1"/>
  <c r="F2694" i="7"/>
  <c r="J2694" i="7" s="1"/>
  <c r="F2695" i="7"/>
  <c r="J2695" i="7" s="1"/>
  <c r="K2695" i="7" s="1"/>
  <c r="F2696" i="7"/>
  <c r="J2696" i="7" s="1"/>
  <c r="F2697" i="7"/>
  <c r="J2697" i="7" s="1"/>
  <c r="F2698" i="7"/>
  <c r="J2698" i="7" s="1"/>
  <c r="F2699" i="7"/>
  <c r="J2699" i="7" s="1"/>
  <c r="K2699" i="7" s="1"/>
  <c r="F2700" i="7"/>
  <c r="J2700" i="7" s="1"/>
  <c r="K2700" i="7" s="1"/>
  <c r="F2701" i="7"/>
  <c r="J2701" i="7" s="1"/>
  <c r="K2701" i="7" s="1"/>
  <c r="F2702" i="7"/>
  <c r="J2702" i="7" s="1"/>
  <c r="K2702" i="7" s="1"/>
  <c r="F2703" i="7"/>
  <c r="J2703" i="7" s="1"/>
  <c r="F2704" i="7"/>
  <c r="J2704" i="7" s="1"/>
  <c r="K2704" i="7" s="1"/>
  <c r="F2705" i="7"/>
  <c r="J2705" i="7" s="1"/>
  <c r="K2705" i="7" s="1"/>
  <c r="F2706" i="7"/>
  <c r="J2706" i="7" s="1"/>
  <c r="K2706" i="7" s="1"/>
  <c r="F2707" i="7"/>
  <c r="J2707" i="7" s="1"/>
  <c r="F2708" i="7"/>
  <c r="J2708" i="7" s="1"/>
  <c r="K2708" i="7" s="1"/>
  <c r="F2709" i="7"/>
  <c r="J2709" i="7" s="1"/>
  <c r="K2709" i="7" s="1"/>
  <c r="F2710" i="7"/>
  <c r="J2710" i="7" s="1"/>
  <c r="F2711" i="7"/>
  <c r="J2711" i="7" s="1"/>
  <c r="K2711" i="7" s="1"/>
  <c r="F2712" i="7"/>
  <c r="J2712" i="7" s="1"/>
  <c r="F2713" i="7"/>
  <c r="J2713" i="7" s="1"/>
  <c r="F2714" i="7"/>
  <c r="J2714" i="7" s="1"/>
  <c r="F2715" i="7"/>
  <c r="J2715" i="7" s="1"/>
  <c r="K2715" i="7" s="1"/>
  <c r="F2716" i="7"/>
  <c r="J2716" i="7" s="1"/>
  <c r="K2716" i="7" s="1"/>
  <c r="F2717" i="7"/>
  <c r="J2717" i="7" s="1"/>
  <c r="K2717" i="7" s="1"/>
  <c r="F2718" i="7"/>
  <c r="J2718" i="7" s="1"/>
  <c r="K2718" i="7" s="1"/>
  <c r="F2719" i="7"/>
  <c r="J2719" i="7" s="1"/>
  <c r="F2720" i="7"/>
  <c r="J2720" i="7" s="1"/>
  <c r="F2721" i="7"/>
  <c r="J2721" i="7" s="1"/>
  <c r="K2721" i="7" s="1"/>
  <c r="F2722" i="7"/>
  <c r="J2722" i="7" s="1"/>
  <c r="K2722" i="7" s="1"/>
  <c r="F2723" i="7"/>
  <c r="J2723" i="7" s="1"/>
  <c r="F2724" i="7"/>
  <c r="J2724" i="7" s="1"/>
  <c r="K2724" i="7" s="1"/>
  <c r="F2725" i="7"/>
  <c r="J2725" i="7" s="1"/>
  <c r="K2725" i="7" s="1"/>
  <c r="F2726" i="7"/>
  <c r="J2726" i="7" s="1"/>
  <c r="F2727" i="7"/>
  <c r="J2727" i="7" s="1"/>
  <c r="K2727" i="7" s="1"/>
  <c r="F2728" i="7"/>
  <c r="J2728" i="7" s="1"/>
  <c r="F2729" i="7"/>
  <c r="J2729" i="7" s="1"/>
  <c r="F2730" i="7"/>
  <c r="J2730" i="7" s="1"/>
  <c r="F2731" i="7"/>
  <c r="J2731" i="7" s="1"/>
  <c r="K2731" i="7" s="1"/>
  <c r="F2732" i="7"/>
  <c r="J2732" i="7" s="1"/>
  <c r="K2732" i="7" s="1"/>
  <c r="F2733" i="7"/>
  <c r="J2733" i="7" s="1"/>
  <c r="K2733" i="7" s="1"/>
  <c r="F2734" i="7"/>
  <c r="J2734" i="7" s="1"/>
  <c r="K2734" i="7" s="1"/>
  <c r="F2735" i="7"/>
  <c r="J2735" i="7" s="1"/>
  <c r="F2736" i="7"/>
  <c r="J2736" i="7" s="1"/>
  <c r="K2736" i="7" s="1"/>
  <c r="F2737" i="7"/>
  <c r="J2737" i="7" s="1"/>
  <c r="K2737" i="7" s="1"/>
  <c r="F2738" i="7"/>
  <c r="J2738" i="7" s="1"/>
  <c r="K2738" i="7" s="1"/>
  <c r="F2739" i="7"/>
  <c r="J2739" i="7" s="1"/>
  <c r="F2740" i="7"/>
  <c r="J2740" i="7" s="1"/>
  <c r="K2740" i="7" s="1"/>
  <c r="F2741" i="7"/>
  <c r="J2741" i="7" s="1"/>
  <c r="K2741" i="7" s="1"/>
  <c r="F2742" i="7"/>
  <c r="J2742" i="7" s="1"/>
  <c r="F2743" i="7"/>
  <c r="J2743" i="7" s="1"/>
  <c r="K2743" i="7" s="1"/>
  <c r="F2744" i="7"/>
  <c r="J2744" i="7" s="1"/>
  <c r="F2745" i="7"/>
  <c r="J2745" i="7" s="1"/>
  <c r="F2746" i="7"/>
  <c r="J2746" i="7" s="1"/>
  <c r="F2747" i="7"/>
  <c r="J2747" i="7" s="1"/>
  <c r="K2747" i="7" s="1"/>
  <c r="F2748" i="7"/>
  <c r="J2748" i="7" s="1"/>
  <c r="K2748" i="7" s="1"/>
  <c r="F2749" i="7"/>
  <c r="J2749" i="7" s="1"/>
  <c r="K2749" i="7" s="1"/>
  <c r="F2750" i="7"/>
  <c r="J2750" i="7" s="1"/>
  <c r="K2750" i="7" s="1"/>
  <c r="F2751" i="7"/>
  <c r="J2751" i="7" s="1"/>
  <c r="F2752" i="7"/>
  <c r="J2752" i="7" s="1"/>
  <c r="K2752" i="7" s="1"/>
  <c r="F2753" i="7"/>
  <c r="J2753" i="7" s="1"/>
  <c r="K2753" i="7" s="1"/>
  <c r="F2754" i="7"/>
  <c r="J2754" i="7" s="1"/>
  <c r="K2754" i="7" s="1"/>
  <c r="F2755" i="7"/>
  <c r="J2755" i="7" s="1"/>
  <c r="F2756" i="7"/>
  <c r="J2756" i="7" s="1"/>
  <c r="K2756" i="7" s="1"/>
  <c r="F2757" i="7"/>
  <c r="J2757" i="7" s="1"/>
  <c r="F2758" i="7"/>
  <c r="J2758" i="7" s="1"/>
  <c r="F2759" i="7"/>
  <c r="J2759" i="7" s="1"/>
  <c r="K2759" i="7" s="1"/>
  <c r="F2760" i="7"/>
  <c r="J2760" i="7" s="1"/>
  <c r="F2761" i="7"/>
  <c r="J2761" i="7" s="1"/>
  <c r="F2762" i="7"/>
  <c r="J2762" i="7" s="1"/>
  <c r="F2763" i="7"/>
  <c r="J2763" i="7" s="1"/>
  <c r="K2763" i="7" s="1"/>
  <c r="F2764" i="7"/>
  <c r="J2764" i="7" s="1"/>
  <c r="K2764" i="7" s="1"/>
  <c r="F2765" i="7"/>
  <c r="J2765" i="7" s="1"/>
  <c r="K2765" i="7" s="1"/>
  <c r="F2766" i="7"/>
  <c r="J2766" i="7" s="1"/>
  <c r="K2766" i="7" s="1"/>
  <c r="F2767" i="7"/>
  <c r="J2767" i="7" s="1"/>
  <c r="F2768" i="7"/>
  <c r="J2768" i="7" s="1"/>
  <c r="K2768" i="7" s="1"/>
  <c r="F2769" i="7"/>
  <c r="J2769" i="7" s="1"/>
  <c r="K2769" i="7" s="1"/>
  <c r="F2770" i="7"/>
  <c r="J2770" i="7" s="1"/>
  <c r="K2770" i="7" s="1"/>
  <c r="F2771" i="7"/>
  <c r="J2771" i="7" s="1"/>
  <c r="F2772" i="7"/>
  <c r="J2772" i="7" s="1"/>
  <c r="K2772" i="7" s="1"/>
  <c r="F2773" i="7"/>
  <c r="J2773" i="7" s="1"/>
  <c r="K2773" i="7" s="1"/>
  <c r="F2774" i="7"/>
  <c r="J2774" i="7" s="1"/>
  <c r="F2775" i="7"/>
  <c r="J2775" i="7" s="1"/>
  <c r="K2775" i="7" s="1"/>
  <c r="F2776" i="7"/>
  <c r="J2776" i="7" s="1"/>
  <c r="F2777" i="7"/>
  <c r="J2777" i="7" s="1"/>
  <c r="F2778" i="7"/>
  <c r="J2778" i="7" s="1"/>
  <c r="F2779" i="7"/>
  <c r="J2779" i="7" s="1"/>
  <c r="K2779" i="7" s="1"/>
  <c r="F2780" i="7"/>
  <c r="J2780" i="7" s="1"/>
  <c r="K2780" i="7" s="1"/>
  <c r="F2781" i="7"/>
  <c r="J2781" i="7" s="1"/>
  <c r="K2781" i="7" s="1"/>
  <c r="F2782" i="7"/>
  <c r="J2782" i="7" s="1"/>
  <c r="K2782" i="7" s="1"/>
  <c r="F2783" i="7"/>
  <c r="J2783" i="7" s="1"/>
  <c r="F2784" i="7"/>
  <c r="J2784" i="7" s="1"/>
  <c r="F2785" i="7"/>
  <c r="J2785" i="7" s="1"/>
  <c r="K2785" i="7" s="1"/>
  <c r="F2786" i="7"/>
  <c r="J2786" i="7" s="1"/>
  <c r="K2786" i="7" s="1"/>
  <c r="F2787" i="7"/>
  <c r="J2787" i="7" s="1"/>
  <c r="F2788" i="7"/>
  <c r="J2788" i="7" s="1"/>
  <c r="K2788" i="7" s="1"/>
  <c r="F2789" i="7"/>
  <c r="J2789" i="7" s="1"/>
  <c r="K2789" i="7" s="1"/>
  <c r="F2790" i="7"/>
  <c r="J2790" i="7" s="1"/>
  <c r="F2791" i="7"/>
  <c r="J2791" i="7" s="1"/>
  <c r="K2791" i="7" s="1"/>
  <c r="F2792" i="7"/>
  <c r="J2792" i="7" s="1"/>
  <c r="F2793" i="7"/>
  <c r="J2793" i="7" s="1"/>
  <c r="F2794" i="7"/>
  <c r="J2794" i="7" s="1"/>
  <c r="F2795" i="7"/>
  <c r="J2795" i="7" s="1"/>
  <c r="K2795" i="7" s="1"/>
  <c r="F2796" i="7"/>
  <c r="J2796" i="7" s="1"/>
  <c r="K2796" i="7" s="1"/>
  <c r="F2797" i="7"/>
  <c r="J2797" i="7" s="1"/>
  <c r="K2797" i="7" s="1"/>
  <c r="F2798" i="7"/>
  <c r="J2798" i="7" s="1"/>
  <c r="K2798" i="7" s="1"/>
  <c r="F2799" i="7"/>
  <c r="J2799" i="7" s="1"/>
  <c r="F2800" i="7"/>
  <c r="J2800" i="7" s="1"/>
  <c r="K2800" i="7" s="1"/>
  <c r="F2801" i="7"/>
  <c r="J2801" i="7" s="1"/>
  <c r="K2801" i="7" s="1"/>
  <c r="F2802" i="7"/>
  <c r="J2802" i="7" s="1"/>
  <c r="K2802" i="7" s="1"/>
  <c r="F2803" i="7"/>
  <c r="J2803" i="7" s="1"/>
  <c r="F2804" i="7"/>
  <c r="J2804" i="7" s="1"/>
  <c r="K2804" i="7" s="1"/>
  <c r="F2805" i="7"/>
  <c r="J2805" i="7" s="1"/>
  <c r="K2805" i="7" s="1"/>
  <c r="F2806" i="7"/>
  <c r="J2806" i="7" s="1"/>
  <c r="F2807" i="7"/>
  <c r="J2807" i="7" s="1"/>
  <c r="K2807" i="7" s="1"/>
  <c r="F2808" i="7"/>
  <c r="J2808" i="7" s="1"/>
  <c r="F2809" i="7"/>
  <c r="J2809" i="7" s="1"/>
  <c r="F2810" i="7"/>
  <c r="J2810" i="7" s="1"/>
  <c r="F2811" i="7"/>
  <c r="J2811" i="7" s="1"/>
  <c r="K2811" i="7" s="1"/>
  <c r="F2812" i="7"/>
  <c r="J2812" i="7" s="1"/>
  <c r="K2812" i="7" s="1"/>
  <c r="F2813" i="7"/>
  <c r="J2813" i="7" s="1"/>
  <c r="K2813" i="7" s="1"/>
  <c r="F2814" i="7"/>
  <c r="J2814" i="7" s="1"/>
  <c r="K2814" i="7" s="1"/>
  <c r="F2815" i="7"/>
  <c r="J2815" i="7" s="1"/>
  <c r="F2816" i="7"/>
  <c r="J2816" i="7" s="1"/>
  <c r="K2816" i="7" s="1"/>
  <c r="F2817" i="7"/>
  <c r="J2817" i="7" s="1"/>
  <c r="K2817" i="7" s="1"/>
  <c r="F2818" i="7"/>
  <c r="J2818" i="7" s="1"/>
  <c r="K2818" i="7" s="1"/>
  <c r="F2819" i="7"/>
  <c r="J2819" i="7" s="1"/>
  <c r="F2820" i="7"/>
  <c r="J2820" i="7" s="1"/>
  <c r="K2820" i="7" s="1"/>
  <c r="F2821" i="7"/>
  <c r="J2821" i="7" s="1"/>
  <c r="K2821" i="7" s="1"/>
  <c r="F2822" i="7"/>
  <c r="J2822" i="7" s="1"/>
  <c r="F2823" i="7"/>
  <c r="J2823" i="7" s="1"/>
  <c r="K2823" i="7" s="1"/>
  <c r="F2824" i="7"/>
  <c r="J2824" i="7" s="1"/>
  <c r="F2825" i="7"/>
  <c r="J2825" i="7" s="1"/>
  <c r="F2826" i="7"/>
  <c r="J2826" i="7" s="1"/>
  <c r="F2827" i="7"/>
  <c r="J2827" i="7" s="1"/>
  <c r="K2827" i="7" s="1"/>
  <c r="F2828" i="7"/>
  <c r="J2828" i="7" s="1"/>
  <c r="K2828" i="7" s="1"/>
  <c r="F2829" i="7"/>
  <c r="J2829" i="7" s="1"/>
  <c r="K2829" i="7" s="1"/>
  <c r="F2830" i="7"/>
  <c r="J2830" i="7" s="1"/>
  <c r="K2830" i="7" s="1"/>
  <c r="F2831" i="7"/>
  <c r="J2831" i="7" s="1"/>
  <c r="F2832" i="7"/>
  <c r="J2832" i="7" s="1"/>
  <c r="K2832" i="7" s="1"/>
  <c r="F2833" i="7"/>
  <c r="J2833" i="7" s="1"/>
  <c r="K2833" i="7" s="1"/>
  <c r="F2834" i="7"/>
  <c r="J2834" i="7" s="1"/>
  <c r="K2834" i="7" s="1"/>
  <c r="F2835" i="7"/>
  <c r="J2835" i="7" s="1"/>
  <c r="F2836" i="7"/>
  <c r="J2836" i="7" s="1"/>
  <c r="K2836" i="7" s="1"/>
  <c r="F2837" i="7"/>
  <c r="J2837" i="7" s="1"/>
  <c r="K2837" i="7" s="1"/>
  <c r="F2838" i="7"/>
  <c r="J2838" i="7" s="1"/>
  <c r="F2839" i="7"/>
  <c r="J2839" i="7" s="1"/>
  <c r="K2839" i="7" s="1"/>
  <c r="F2840" i="7"/>
  <c r="J2840" i="7" s="1"/>
  <c r="F2841" i="7"/>
  <c r="J2841" i="7" s="1"/>
  <c r="F2842" i="7"/>
  <c r="J2842" i="7" s="1"/>
  <c r="F2843" i="7"/>
  <c r="J2843" i="7" s="1"/>
  <c r="K2843" i="7" s="1"/>
  <c r="F2844" i="7"/>
  <c r="J2844" i="7" s="1"/>
  <c r="K2844" i="7" s="1"/>
  <c r="F2845" i="7"/>
  <c r="J2845" i="7" s="1"/>
  <c r="K2845" i="7" s="1"/>
  <c r="F2846" i="7"/>
  <c r="J2846" i="7" s="1"/>
  <c r="K2846" i="7" s="1"/>
  <c r="F2847" i="7"/>
  <c r="J2847" i="7" s="1"/>
  <c r="F2848" i="7"/>
  <c r="J2848" i="7" s="1"/>
  <c r="F2849" i="7"/>
  <c r="J2849" i="7" s="1"/>
  <c r="F2850" i="7"/>
  <c r="J2850" i="7" s="1"/>
  <c r="F2851" i="7"/>
  <c r="J2851" i="7" s="1"/>
  <c r="F2852" i="7"/>
  <c r="J2852" i="7" s="1"/>
  <c r="K2852" i="7" s="1"/>
  <c r="F2853" i="7"/>
  <c r="J2853" i="7" s="1"/>
  <c r="K2853" i="7" s="1"/>
  <c r="F2854" i="7"/>
  <c r="J2854" i="7" s="1"/>
  <c r="F2855" i="7"/>
  <c r="J2855" i="7" s="1"/>
  <c r="K2855" i="7" s="1"/>
  <c r="F2856" i="7"/>
  <c r="J2856" i="7" s="1"/>
  <c r="F2857" i="7"/>
  <c r="J2857" i="7" s="1"/>
  <c r="F2858" i="7"/>
  <c r="J2858" i="7" s="1"/>
  <c r="F2859" i="7"/>
  <c r="J2859" i="7" s="1"/>
  <c r="K2859" i="7" s="1"/>
  <c r="F2860" i="7"/>
  <c r="J2860" i="7" s="1"/>
  <c r="K2860" i="7" s="1"/>
  <c r="F2861" i="7"/>
  <c r="J2861" i="7" s="1"/>
  <c r="K2861" i="7" s="1"/>
  <c r="F2862" i="7"/>
  <c r="J2862" i="7" s="1"/>
  <c r="K2862" i="7" s="1"/>
  <c r="F2863" i="7"/>
  <c r="J2863" i="7" s="1"/>
  <c r="F2864" i="7"/>
  <c r="J2864" i="7" s="1"/>
  <c r="K2864" i="7" s="1"/>
  <c r="F2865" i="7"/>
  <c r="J2865" i="7" s="1"/>
  <c r="K2865" i="7" s="1"/>
  <c r="F2866" i="7"/>
  <c r="J2866" i="7" s="1"/>
  <c r="K2866" i="7" s="1"/>
  <c r="F2867" i="7"/>
  <c r="J2867" i="7" s="1"/>
  <c r="F2868" i="7"/>
  <c r="J2868" i="7" s="1"/>
  <c r="K2868" i="7" s="1"/>
  <c r="F2869" i="7"/>
  <c r="J2869" i="7" s="1"/>
  <c r="F2870" i="7"/>
  <c r="J2870" i="7" s="1"/>
  <c r="F2871" i="7"/>
  <c r="J2871" i="7" s="1"/>
  <c r="K2871" i="7" s="1"/>
  <c r="F2872" i="7"/>
  <c r="J2872" i="7" s="1"/>
  <c r="F2873" i="7"/>
  <c r="J2873" i="7" s="1"/>
  <c r="F2874" i="7"/>
  <c r="J2874" i="7" s="1"/>
  <c r="F2875" i="7"/>
  <c r="J2875" i="7" s="1"/>
  <c r="K2875" i="7" s="1"/>
  <c r="F2876" i="7"/>
  <c r="J2876" i="7" s="1"/>
  <c r="K2876" i="7" s="1"/>
  <c r="F2877" i="7"/>
  <c r="J2877" i="7" s="1"/>
  <c r="K2877" i="7" s="1"/>
  <c r="F2878" i="7"/>
  <c r="J2878" i="7" s="1"/>
  <c r="K2878" i="7" s="1"/>
  <c r="F2879" i="7"/>
  <c r="J2879" i="7" s="1"/>
  <c r="F2880" i="7"/>
  <c r="J2880" i="7" s="1"/>
  <c r="K2880" i="7" s="1"/>
  <c r="F2881" i="7"/>
  <c r="J2881" i="7" s="1"/>
  <c r="F2882" i="7"/>
  <c r="J2882" i="7" s="1"/>
  <c r="K2882" i="7" s="1"/>
  <c r="E3" i="7"/>
  <c r="E4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1154" i="7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79" i="7"/>
  <c r="G1180" i="7"/>
  <c r="G1181" i="7"/>
  <c r="G1182" i="7"/>
  <c r="G1183" i="7"/>
  <c r="G1184" i="7"/>
  <c r="G1185" i="7"/>
  <c r="G1186" i="7"/>
  <c r="G1187" i="7"/>
  <c r="G1188" i="7"/>
  <c r="G1189" i="7"/>
  <c r="G1190" i="7"/>
  <c r="G1191" i="7"/>
  <c r="G1192" i="7"/>
  <c r="G1193" i="7"/>
  <c r="G1194" i="7"/>
  <c r="G1195" i="7"/>
  <c r="G1196" i="7"/>
  <c r="G1197" i="7"/>
  <c r="G1198" i="7"/>
  <c r="G1199" i="7"/>
  <c r="G1200" i="7"/>
  <c r="G1201" i="7"/>
  <c r="G1202" i="7"/>
  <c r="G1203" i="7"/>
  <c r="G1204" i="7"/>
  <c r="G1205" i="7"/>
  <c r="G1206" i="7"/>
  <c r="G1207" i="7"/>
  <c r="G1208" i="7"/>
  <c r="G1209" i="7"/>
  <c r="G1210" i="7"/>
  <c r="G1211" i="7"/>
  <c r="G1212" i="7"/>
  <c r="G1213" i="7"/>
  <c r="G1214" i="7"/>
  <c r="G1215" i="7"/>
  <c r="G1216" i="7"/>
  <c r="G1217" i="7"/>
  <c r="G1218" i="7"/>
  <c r="G1219" i="7"/>
  <c r="G1220" i="7"/>
  <c r="G1221" i="7"/>
  <c r="G1222" i="7"/>
  <c r="G1223" i="7"/>
  <c r="G1224" i="7"/>
  <c r="G1225" i="7"/>
  <c r="G1226" i="7"/>
  <c r="G1227" i="7"/>
  <c r="G1228" i="7"/>
  <c r="G1229" i="7"/>
  <c r="G1230" i="7"/>
  <c r="G1231" i="7"/>
  <c r="G1232" i="7"/>
  <c r="G1233" i="7"/>
  <c r="G1234" i="7"/>
  <c r="G1235" i="7"/>
  <c r="G1236" i="7"/>
  <c r="G1237" i="7"/>
  <c r="G1238" i="7"/>
  <c r="G1239" i="7"/>
  <c r="G1240" i="7"/>
  <c r="G1241" i="7"/>
  <c r="G1242" i="7"/>
  <c r="G1243" i="7"/>
  <c r="G1244" i="7"/>
  <c r="G1245" i="7"/>
  <c r="G1246" i="7"/>
  <c r="G1247" i="7"/>
  <c r="G1248" i="7"/>
  <c r="G1249" i="7"/>
  <c r="G1250" i="7"/>
  <c r="G1251" i="7"/>
  <c r="G1252" i="7"/>
  <c r="G1253" i="7"/>
  <c r="G1254" i="7"/>
  <c r="G1255" i="7"/>
  <c r="G1256" i="7"/>
  <c r="G1257" i="7"/>
  <c r="G1258" i="7"/>
  <c r="G1259" i="7"/>
  <c r="G1260" i="7"/>
  <c r="G1261" i="7"/>
  <c r="G1262" i="7"/>
  <c r="G1263" i="7"/>
  <c r="G1264" i="7"/>
  <c r="G1265" i="7"/>
  <c r="G1266" i="7"/>
  <c r="G1267" i="7"/>
  <c r="G1268" i="7"/>
  <c r="G1269" i="7"/>
  <c r="G1270" i="7"/>
  <c r="G1271" i="7"/>
  <c r="G1272" i="7"/>
  <c r="G1273" i="7"/>
  <c r="G1274" i="7"/>
  <c r="G1275" i="7"/>
  <c r="G1276" i="7"/>
  <c r="G1277" i="7"/>
  <c r="G1278" i="7"/>
  <c r="G1279" i="7"/>
  <c r="G1280" i="7"/>
  <c r="G1281" i="7"/>
  <c r="G1282" i="7"/>
  <c r="G1283" i="7"/>
  <c r="G1284" i="7"/>
  <c r="G1285" i="7"/>
  <c r="G1286" i="7"/>
  <c r="G1287" i="7"/>
  <c r="G1288" i="7"/>
  <c r="G1289" i="7"/>
  <c r="G1290" i="7"/>
  <c r="G1291" i="7"/>
  <c r="G1292" i="7"/>
  <c r="G1293" i="7"/>
  <c r="G1294" i="7"/>
  <c r="G1295" i="7"/>
  <c r="G1296" i="7"/>
  <c r="G1297" i="7"/>
  <c r="G1298" i="7"/>
  <c r="G1299" i="7"/>
  <c r="G1300" i="7"/>
  <c r="G1301" i="7"/>
  <c r="G1302" i="7"/>
  <c r="G1303" i="7"/>
  <c r="G1304" i="7"/>
  <c r="G1305" i="7"/>
  <c r="G1306" i="7"/>
  <c r="G1307" i="7"/>
  <c r="G1308" i="7"/>
  <c r="G1309" i="7"/>
  <c r="G1310" i="7"/>
  <c r="G1311" i="7"/>
  <c r="G1312" i="7"/>
  <c r="G1313" i="7"/>
  <c r="G1314" i="7"/>
  <c r="G1315" i="7"/>
  <c r="G1316" i="7"/>
  <c r="G1317" i="7"/>
  <c r="G1318" i="7"/>
  <c r="G1319" i="7"/>
  <c r="G1320" i="7"/>
  <c r="G1321" i="7"/>
  <c r="G1322" i="7"/>
  <c r="G1323" i="7"/>
  <c r="G1324" i="7"/>
  <c r="G1325" i="7"/>
  <c r="G1326" i="7"/>
  <c r="G1327" i="7"/>
  <c r="G1328" i="7"/>
  <c r="G1329" i="7"/>
  <c r="G1330" i="7"/>
  <c r="G1331" i="7"/>
  <c r="G1332" i="7"/>
  <c r="G1333" i="7"/>
  <c r="G1334" i="7"/>
  <c r="G1335" i="7"/>
  <c r="G1336" i="7"/>
  <c r="G1337" i="7"/>
  <c r="G1338" i="7"/>
  <c r="G1339" i="7"/>
  <c r="G1340" i="7"/>
  <c r="G1341" i="7"/>
  <c r="G1342" i="7"/>
  <c r="G1343" i="7"/>
  <c r="G1344" i="7"/>
  <c r="G1345" i="7"/>
  <c r="G1346" i="7"/>
  <c r="G1347" i="7"/>
  <c r="G1348" i="7"/>
  <c r="G1349" i="7"/>
  <c r="G1350" i="7"/>
  <c r="G1351" i="7"/>
  <c r="G1352" i="7"/>
  <c r="G1353" i="7"/>
  <c r="G1354" i="7"/>
  <c r="G1355" i="7"/>
  <c r="G1356" i="7"/>
  <c r="G1357" i="7"/>
  <c r="G1358" i="7"/>
  <c r="G1359" i="7"/>
  <c r="G1360" i="7"/>
  <c r="G1361" i="7"/>
  <c r="G1362" i="7"/>
  <c r="G1363" i="7"/>
  <c r="G1364" i="7"/>
  <c r="G1365" i="7"/>
  <c r="G1366" i="7"/>
  <c r="G1367" i="7"/>
  <c r="G1368" i="7"/>
  <c r="G1369" i="7"/>
  <c r="G1370" i="7"/>
  <c r="G1371" i="7"/>
  <c r="G1372" i="7"/>
  <c r="G1373" i="7"/>
  <c r="G1374" i="7"/>
  <c r="G1375" i="7"/>
  <c r="G1376" i="7"/>
  <c r="G1377" i="7"/>
  <c r="G1378" i="7"/>
  <c r="G1379" i="7"/>
  <c r="G1380" i="7"/>
  <c r="G1381" i="7"/>
  <c r="G1382" i="7"/>
  <c r="G1383" i="7"/>
  <c r="G1384" i="7"/>
  <c r="G1385" i="7"/>
  <c r="G1386" i="7"/>
  <c r="G1387" i="7"/>
  <c r="G1388" i="7"/>
  <c r="G1389" i="7"/>
  <c r="G1390" i="7"/>
  <c r="G1391" i="7"/>
  <c r="G1392" i="7"/>
  <c r="G1393" i="7"/>
  <c r="G1394" i="7"/>
  <c r="G1395" i="7"/>
  <c r="G1396" i="7"/>
  <c r="G1397" i="7"/>
  <c r="G1398" i="7"/>
  <c r="G1399" i="7"/>
  <c r="G1400" i="7"/>
  <c r="G1401" i="7"/>
  <c r="G1402" i="7"/>
  <c r="G1403" i="7"/>
  <c r="G1404" i="7"/>
  <c r="G1405" i="7"/>
  <c r="G1406" i="7"/>
  <c r="G1407" i="7"/>
  <c r="G1408" i="7"/>
  <c r="G1409" i="7"/>
  <c r="G1410" i="7"/>
  <c r="G1411" i="7"/>
  <c r="G1412" i="7"/>
  <c r="G1413" i="7"/>
  <c r="G1414" i="7"/>
  <c r="G1415" i="7"/>
  <c r="G1416" i="7"/>
  <c r="G1417" i="7"/>
  <c r="G1418" i="7"/>
  <c r="G1419" i="7"/>
  <c r="G1420" i="7"/>
  <c r="G1421" i="7"/>
  <c r="G1422" i="7"/>
  <c r="G1423" i="7"/>
  <c r="G1424" i="7"/>
  <c r="G1425" i="7"/>
  <c r="G1426" i="7"/>
  <c r="G1427" i="7"/>
  <c r="G1428" i="7"/>
  <c r="G1429" i="7"/>
  <c r="G1430" i="7"/>
  <c r="G1431" i="7"/>
  <c r="G1432" i="7"/>
  <c r="G1433" i="7"/>
  <c r="G1434" i="7"/>
  <c r="G1435" i="7"/>
  <c r="G1436" i="7"/>
  <c r="G1437" i="7"/>
  <c r="G1438" i="7"/>
  <c r="G1439" i="7"/>
  <c r="G1440" i="7"/>
  <c r="G1441" i="7"/>
  <c r="G1442" i="7"/>
  <c r="G1443" i="7"/>
  <c r="G1444" i="7"/>
  <c r="G1445" i="7"/>
  <c r="G1446" i="7"/>
  <c r="G1447" i="7"/>
  <c r="G1448" i="7"/>
  <c r="G1449" i="7"/>
  <c r="G1450" i="7"/>
  <c r="G1451" i="7"/>
  <c r="G1452" i="7"/>
  <c r="G1453" i="7"/>
  <c r="G1454" i="7"/>
  <c r="G1455" i="7"/>
  <c r="G1456" i="7"/>
  <c r="G1457" i="7"/>
  <c r="G1458" i="7"/>
  <c r="G1459" i="7"/>
  <c r="G1460" i="7"/>
  <c r="G1461" i="7"/>
  <c r="G1462" i="7"/>
  <c r="G1463" i="7"/>
  <c r="G1464" i="7"/>
  <c r="G1465" i="7"/>
  <c r="G1466" i="7"/>
  <c r="G1467" i="7"/>
  <c r="G1468" i="7"/>
  <c r="G1469" i="7"/>
  <c r="G1470" i="7"/>
  <c r="G1471" i="7"/>
  <c r="G1472" i="7"/>
  <c r="G1473" i="7"/>
  <c r="G1474" i="7"/>
  <c r="G1475" i="7"/>
  <c r="G1476" i="7"/>
  <c r="G1477" i="7"/>
  <c r="G1478" i="7"/>
  <c r="G1479" i="7"/>
  <c r="G1480" i="7"/>
  <c r="G1481" i="7"/>
  <c r="G1482" i="7"/>
  <c r="G1483" i="7"/>
  <c r="G1484" i="7"/>
  <c r="G1485" i="7"/>
  <c r="G1486" i="7"/>
  <c r="G1487" i="7"/>
  <c r="G1488" i="7"/>
  <c r="G1489" i="7"/>
  <c r="G1490" i="7"/>
  <c r="G1491" i="7"/>
  <c r="G1492" i="7"/>
  <c r="G1493" i="7"/>
  <c r="G1494" i="7"/>
  <c r="G1495" i="7"/>
  <c r="G1496" i="7"/>
  <c r="G1497" i="7"/>
  <c r="G1498" i="7"/>
  <c r="G1499" i="7"/>
  <c r="G1500" i="7"/>
  <c r="G1501" i="7"/>
  <c r="G1502" i="7"/>
  <c r="G1503" i="7"/>
  <c r="G1504" i="7"/>
  <c r="G1505" i="7"/>
  <c r="G1506" i="7"/>
  <c r="G1507" i="7"/>
  <c r="G1508" i="7"/>
  <c r="G1509" i="7"/>
  <c r="G1510" i="7"/>
  <c r="G1511" i="7"/>
  <c r="G1512" i="7"/>
  <c r="G1513" i="7"/>
  <c r="G1514" i="7"/>
  <c r="G1515" i="7"/>
  <c r="G1516" i="7"/>
  <c r="G1517" i="7"/>
  <c r="G1518" i="7"/>
  <c r="G1519" i="7"/>
  <c r="G1520" i="7"/>
  <c r="G1521" i="7"/>
  <c r="G1522" i="7"/>
  <c r="G1523" i="7"/>
  <c r="G1524" i="7"/>
  <c r="G1525" i="7"/>
  <c r="G1526" i="7"/>
  <c r="G1527" i="7"/>
  <c r="G1528" i="7"/>
  <c r="G1529" i="7"/>
  <c r="G1530" i="7"/>
  <c r="G1531" i="7"/>
  <c r="G1532" i="7"/>
  <c r="G1533" i="7"/>
  <c r="G1534" i="7"/>
  <c r="G1535" i="7"/>
  <c r="G1536" i="7"/>
  <c r="G1537" i="7"/>
  <c r="G1538" i="7"/>
  <c r="G1539" i="7"/>
  <c r="G1540" i="7"/>
  <c r="G1541" i="7"/>
  <c r="G1542" i="7"/>
  <c r="G1543" i="7"/>
  <c r="G1544" i="7"/>
  <c r="G1545" i="7"/>
  <c r="G1546" i="7"/>
  <c r="G1547" i="7"/>
  <c r="G1548" i="7"/>
  <c r="G1549" i="7"/>
  <c r="G1550" i="7"/>
  <c r="G1551" i="7"/>
  <c r="G1552" i="7"/>
  <c r="G1553" i="7"/>
  <c r="G1554" i="7"/>
  <c r="G1555" i="7"/>
  <c r="G1556" i="7"/>
  <c r="G1557" i="7"/>
  <c r="G1558" i="7"/>
  <c r="G1559" i="7"/>
  <c r="G1560" i="7"/>
  <c r="G1561" i="7"/>
  <c r="G1562" i="7"/>
  <c r="G1563" i="7"/>
  <c r="G1564" i="7"/>
  <c r="G1565" i="7"/>
  <c r="G1566" i="7"/>
  <c r="G1567" i="7"/>
  <c r="G1568" i="7"/>
  <c r="G1569" i="7"/>
  <c r="G1570" i="7"/>
  <c r="G1571" i="7"/>
  <c r="G1572" i="7"/>
  <c r="G1573" i="7"/>
  <c r="G1574" i="7"/>
  <c r="G1575" i="7"/>
  <c r="G1576" i="7"/>
  <c r="G1577" i="7"/>
  <c r="G1578" i="7"/>
  <c r="G1579" i="7"/>
  <c r="G1580" i="7"/>
  <c r="G1581" i="7"/>
  <c r="G1582" i="7"/>
  <c r="G1583" i="7"/>
  <c r="G1584" i="7"/>
  <c r="G1585" i="7"/>
  <c r="G1586" i="7"/>
  <c r="G1587" i="7"/>
  <c r="G1588" i="7"/>
  <c r="G1589" i="7"/>
  <c r="G1590" i="7"/>
  <c r="G1591" i="7"/>
  <c r="G1592" i="7"/>
  <c r="G1593" i="7"/>
  <c r="G1594" i="7"/>
  <c r="G1595" i="7"/>
  <c r="G1596" i="7"/>
  <c r="G1597" i="7"/>
  <c r="G1598" i="7"/>
  <c r="G1599" i="7"/>
  <c r="G1600" i="7"/>
  <c r="G1601" i="7"/>
  <c r="G1602" i="7"/>
  <c r="G1603" i="7"/>
  <c r="G1604" i="7"/>
  <c r="G1605" i="7"/>
  <c r="G1606" i="7"/>
  <c r="G1607" i="7"/>
  <c r="G1608" i="7"/>
  <c r="G1609" i="7"/>
  <c r="G1610" i="7"/>
  <c r="G1611" i="7"/>
  <c r="G1612" i="7"/>
  <c r="G1613" i="7"/>
  <c r="G1614" i="7"/>
  <c r="G1615" i="7"/>
  <c r="G1616" i="7"/>
  <c r="G1617" i="7"/>
  <c r="G1618" i="7"/>
  <c r="G1619" i="7"/>
  <c r="G1620" i="7"/>
  <c r="G1621" i="7"/>
  <c r="G1622" i="7"/>
  <c r="G1623" i="7"/>
  <c r="G1624" i="7"/>
  <c r="G1625" i="7"/>
  <c r="G1626" i="7"/>
  <c r="G1627" i="7"/>
  <c r="G1628" i="7"/>
  <c r="G1629" i="7"/>
  <c r="G1630" i="7"/>
  <c r="G1631" i="7"/>
  <c r="G1632" i="7"/>
  <c r="G1633" i="7"/>
  <c r="G1634" i="7"/>
  <c r="G1635" i="7"/>
  <c r="G1636" i="7"/>
  <c r="G1637" i="7"/>
  <c r="G1638" i="7"/>
  <c r="G1639" i="7"/>
  <c r="G1640" i="7"/>
  <c r="G1641" i="7"/>
  <c r="G1642" i="7"/>
  <c r="G1643" i="7"/>
  <c r="G1644" i="7"/>
  <c r="G1645" i="7"/>
  <c r="G1646" i="7"/>
  <c r="G1647" i="7"/>
  <c r="G1648" i="7"/>
  <c r="G1649" i="7"/>
  <c r="G1650" i="7"/>
  <c r="G1651" i="7"/>
  <c r="G1652" i="7"/>
  <c r="G1653" i="7"/>
  <c r="G1654" i="7"/>
  <c r="G1655" i="7"/>
  <c r="G1656" i="7"/>
  <c r="G1657" i="7"/>
  <c r="G1658" i="7"/>
  <c r="G1659" i="7"/>
  <c r="G1660" i="7"/>
  <c r="G1661" i="7"/>
  <c r="G1662" i="7"/>
  <c r="G1663" i="7"/>
  <c r="G1664" i="7"/>
  <c r="G1665" i="7"/>
  <c r="G1666" i="7"/>
  <c r="G1667" i="7"/>
  <c r="G1668" i="7"/>
  <c r="G1669" i="7"/>
  <c r="G1670" i="7"/>
  <c r="G1671" i="7"/>
  <c r="G1672" i="7"/>
  <c r="G1673" i="7"/>
  <c r="G1674" i="7"/>
  <c r="G1675" i="7"/>
  <c r="G1676" i="7"/>
  <c r="G1677" i="7"/>
  <c r="G1678" i="7"/>
  <c r="G1679" i="7"/>
  <c r="G1680" i="7"/>
  <c r="G1681" i="7"/>
  <c r="G1682" i="7"/>
  <c r="G1683" i="7"/>
  <c r="G1684" i="7"/>
  <c r="G1685" i="7"/>
  <c r="G1686" i="7"/>
  <c r="G1687" i="7"/>
  <c r="G1688" i="7"/>
  <c r="G1689" i="7"/>
  <c r="G1690" i="7"/>
  <c r="G1691" i="7"/>
  <c r="G1692" i="7"/>
  <c r="G1693" i="7"/>
  <c r="G1694" i="7"/>
  <c r="G1695" i="7"/>
  <c r="G1696" i="7"/>
  <c r="G1697" i="7"/>
  <c r="G1698" i="7"/>
  <c r="G1699" i="7"/>
  <c r="G1700" i="7"/>
  <c r="G1701" i="7"/>
  <c r="G1702" i="7"/>
  <c r="G1703" i="7"/>
  <c r="G1704" i="7"/>
  <c r="G1705" i="7"/>
  <c r="G1706" i="7"/>
  <c r="G1707" i="7"/>
  <c r="G1708" i="7"/>
  <c r="G1709" i="7"/>
  <c r="G1710" i="7"/>
  <c r="G1711" i="7"/>
  <c r="G1712" i="7"/>
  <c r="G1713" i="7"/>
  <c r="G1714" i="7"/>
  <c r="G1715" i="7"/>
  <c r="G1716" i="7"/>
  <c r="G1717" i="7"/>
  <c r="G1718" i="7"/>
  <c r="G1719" i="7"/>
  <c r="G1720" i="7"/>
  <c r="G1721" i="7"/>
  <c r="G1722" i="7"/>
  <c r="G1723" i="7"/>
  <c r="G1724" i="7"/>
  <c r="G1725" i="7"/>
  <c r="G1726" i="7"/>
  <c r="G1727" i="7"/>
  <c r="G1728" i="7"/>
  <c r="G1729" i="7"/>
  <c r="G1730" i="7"/>
  <c r="G1731" i="7"/>
  <c r="G1732" i="7"/>
  <c r="G1733" i="7"/>
  <c r="G1734" i="7"/>
  <c r="G1735" i="7"/>
  <c r="G1736" i="7"/>
  <c r="G1737" i="7"/>
  <c r="G1738" i="7"/>
  <c r="G1739" i="7"/>
  <c r="G1740" i="7"/>
  <c r="G1741" i="7"/>
  <c r="G1742" i="7"/>
  <c r="G1743" i="7"/>
  <c r="G1744" i="7"/>
  <c r="G1745" i="7"/>
  <c r="G1746" i="7"/>
  <c r="G1747" i="7"/>
  <c r="G1748" i="7"/>
  <c r="G1749" i="7"/>
  <c r="G1750" i="7"/>
  <c r="G1751" i="7"/>
  <c r="G1752" i="7"/>
  <c r="G1753" i="7"/>
  <c r="G1754" i="7"/>
  <c r="G1755" i="7"/>
  <c r="G1756" i="7"/>
  <c r="G1757" i="7"/>
  <c r="G1758" i="7"/>
  <c r="G1759" i="7"/>
  <c r="G1760" i="7"/>
  <c r="G1761" i="7"/>
  <c r="G1762" i="7"/>
  <c r="G1763" i="7"/>
  <c r="G1764" i="7"/>
  <c r="G1765" i="7"/>
  <c r="G1766" i="7"/>
  <c r="G1767" i="7"/>
  <c r="G1768" i="7"/>
  <c r="G1769" i="7"/>
  <c r="G1770" i="7"/>
  <c r="G1771" i="7"/>
  <c r="G1772" i="7"/>
  <c r="G1773" i="7"/>
  <c r="G1774" i="7"/>
  <c r="G1775" i="7"/>
  <c r="G1776" i="7"/>
  <c r="G1777" i="7"/>
  <c r="G1778" i="7"/>
  <c r="G1779" i="7"/>
  <c r="G1780" i="7"/>
  <c r="G1781" i="7"/>
  <c r="G1782" i="7"/>
  <c r="G1783" i="7"/>
  <c r="G1784" i="7"/>
  <c r="G1785" i="7"/>
  <c r="G1786" i="7"/>
  <c r="G1787" i="7"/>
  <c r="G1788" i="7"/>
  <c r="G1789" i="7"/>
  <c r="G1790" i="7"/>
  <c r="G1791" i="7"/>
  <c r="G1792" i="7"/>
  <c r="G1793" i="7"/>
  <c r="G1794" i="7"/>
  <c r="G1795" i="7"/>
  <c r="G1796" i="7"/>
  <c r="G1797" i="7"/>
  <c r="G1798" i="7"/>
  <c r="G1799" i="7"/>
  <c r="G1800" i="7"/>
  <c r="G1801" i="7"/>
  <c r="G1802" i="7"/>
  <c r="G1803" i="7"/>
  <c r="G1804" i="7"/>
  <c r="G1805" i="7"/>
  <c r="G1806" i="7"/>
  <c r="G1807" i="7"/>
  <c r="G1808" i="7"/>
  <c r="G1809" i="7"/>
  <c r="G1810" i="7"/>
  <c r="G1811" i="7"/>
  <c r="G1812" i="7"/>
  <c r="G1813" i="7"/>
  <c r="G1814" i="7"/>
  <c r="G1815" i="7"/>
  <c r="G1816" i="7"/>
  <c r="G1817" i="7"/>
  <c r="G1818" i="7"/>
  <c r="G1819" i="7"/>
  <c r="G1820" i="7"/>
  <c r="G1821" i="7"/>
  <c r="G1822" i="7"/>
  <c r="G1823" i="7"/>
  <c r="G1824" i="7"/>
  <c r="G1825" i="7"/>
  <c r="G1826" i="7"/>
  <c r="G1827" i="7"/>
  <c r="G1828" i="7"/>
  <c r="G1829" i="7"/>
  <c r="G1830" i="7"/>
  <c r="G1831" i="7"/>
  <c r="G1832" i="7"/>
  <c r="G1833" i="7"/>
  <c r="G1834" i="7"/>
  <c r="G1835" i="7"/>
  <c r="G1836" i="7"/>
  <c r="G1837" i="7"/>
  <c r="G1838" i="7"/>
  <c r="G1839" i="7"/>
  <c r="G1840" i="7"/>
  <c r="G1841" i="7"/>
  <c r="G1842" i="7"/>
  <c r="G1843" i="7"/>
  <c r="G1844" i="7"/>
  <c r="G1845" i="7"/>
  <c r="G1846" i="7"/>
  <c r="G1847" i="7"/>
  <c r="G1848" i="7"/>
  <c r="G1849" i="7"/>
  <c r="G1850" i="7"/>
  <c r="G1851" i="7"/>
  <c r="G1852" i="7"/>
  <c r="G1853" i="7"/>
  <c r="G1854" i="7"/>
  <c r="G1855" i="7"/>
  <c r="G1856" i="7"/>
  <c r="G1857" i="7"/>
  <c r="G1858" i="7"/>
  <c r="G1859" i="7"/>
  <c r="G1860" i="7"/>
  <c r="G1861" i="7"/>
  <c r="G1862" i="7"/>
  <c r="G1863" i="7"/>
  <c r="G1864" i="7"/>
  <c r="G1865" i="7"/>
  <c r="G1866" i="7"/>
  <c r="G1867" i="7"/>
  <c r="G1868" i="7"/>
  <c r="G1869" i="7"/>
  <c r="G1870" i="7"/>
  <c r="G1871" i="7"/>
  <c r="G1872" i="7"/>
  <c r="G1873" i="7"/>
  <c r="G1874" i="7"/>
  <c r="G1875" i="7"/>
  <c r="G1876" i="7"/>
  <c r="G1877" i="7"/>
  <c r="G1878" i="7"/>
  <c r="G1879" i="7"/>
  <c r="G1880" i="7"/>
  <c r="G1881" i="7"/>
  <c r="G1882" i="7"/>
  <c r="G1883" i="7"/>
  <c r="G1884" i="7"/>
  <c r="G1885" i="7"/>
  <c r="G1886" i="7"/>
  <c r="G1887" i="7"/>
  <c r="G1888" i="7"/>
  <c r="G1889" i="7"/>
  <c r="G1890" i="7"/>
  <c r="G1891" i="7"/>
  <c r="G1892" i="7"/>
  <c r="G1893" i="7"/>
  <c r="G1894" i="7"/>
  <c r="G1895" i="7"/>
  <c r="G1896" i="7"/>
  <c r="G1897" i="7"/>
  <c r="G1898" i="7"/>
  <c r="G1899" i="7"/>
  <c r="G1900" i="7"/>
  <c r="G1901" i="7"/>
  <c r="G1902" i="7"/>
  <c r="G1903" i="7"/>
  <c r="G1904" i="7"/>
  <c r="G1905" i="7"/>
  <c r="G1906" i="7"/>
  <c r="G1907" i="7"/>
  <c r="G1908" i="7"/>
  <c r="G1909" i="7"/>
  <c r="G1910" i="7"/>
  <c r="G1911" i="7"/>
  <c r="G1912" i="7"/>
  <c r="G1913" i="7"/>
  <c r="G1914" i="7"/>
  <c r="G1915" i="7"/>
  <c r="G1916" i="7"/>
  <c r="G1917" i="7"/>
  <c r="G1918" i="7"/>
  <c r="G1919" i="7"/>
  <c r="G1920" i="7"/>
  <c r="G1921" i="7"/>
  <c r="G1922" i="7"/>
  <c r="G1923" i="7"/>
  <c r="G1924" i="7"/>
  <c r="G1925" i="7"/>
  <c r="G1926" i="7"/>
  <c r="G1927" i="7"/>
  <c r="G1928" i="7"/>
  <c r="G1929" i="7"/>
  <c r="G1930" i="7"/>
  <c r="G1931" i="7"/>
  <c r="G1932" i="7"/>
  <c r="G1933" i="7"/>
  <c r="G1934" i="7"/>
  <c r="G1935" i="7"/>
  <c r="G1936" i="7"/>
  <c r="G1937" i="7"/>
  <c r="G1938" i="7"/>
  <c r="G1939" i="7"/>
  <c r="G1940" i="7"/>
  <c r="G1941" i="7"/>
  <c r="G1942" i="7"/>
  <c r="G1943" i="7"/>
  <c r="G1944" i="7"/>
  <c r="G1945" i="7"/>
  <c r="G1946" i="7"/>
  <c r="G1947" i="7"/>
  <c r="G1948" i="7"/>
  <c r="G1949" i="7"/>
  <c r="G1950" i="7"/>
  <c r="G1951" i="7"/>
  <c r="G1952" i="7"/>
  <c r="G1953" i="7"/>
  <c r="G1954" i="7"/>
  <c r="G1955" i="7"/>
  <c r="G1956" i="7"/>
  <c r="G1957" i="7"/>
  <c r="G1958" i="7"/>
  <c r="G1959" i="7"/>
  <c r="G1960" i="7"/>
  <c r="G1961" i="7"/>
  <c r="G1962" i="7"/>
  <c r="G1963" i="7"/>
  <c r="G1964" i="7"/>
  <c r="G1965" i="7"/>
  <c r="G1966" i="7"/>
  <c r="G1967" i="7"/>
  <c r="G1968" i="7"/>
  <c r="G1969" i="7"/>
  <c r="G1970" i="7"/>
  <c r="G1971" i="7"/>
  <c r="G1972" i="7"/>
  <c r="G1973" i="7"/>
  <c r="G1974" i="7"/>
  <c r="G1975" i="7"/>
  <c r="G1976" i="7"/>
  <c r="G1977" i="7"/>
  <c r="G1978" i="7"/>
  <c r="G1979" i="7"/>
  <c r="G1980" i="7"/>
  <c r="G1981" i="7"/>
  <c r="G1982" i="7"/>
  <c r="G1983" i="7"/>
  <c r="G1984" i="7"/>
  <c r="G1985" i="7"/>
  <c r="G1986" i="7"/>
  <c r="G1987" i="7"/>
  <c r="G1988" i="7"/>
  <c r="G1989" i="7"/>
  <c r="G1990" i="7"/>
  <c r="G1991" i="7"/>
  <c r="G1992" i="7"/>
  <c r="G1993" i="7"/>
  <c r="G1994" i="7"/>
  <c r="G1995" i="7"/>
  <c r="G1996" i="7"/>
  <c r="G1997" i="7"/>
  <c r="G1998" i="7"/>
  <c r="G1999" i="7"/>
  <c r="G2000" i="7"/>
  <c r="G2001" i="7"/>
  <c r="G2002" i="7"/>
  <c r="G2003" i="7"/>
  <c r="G2004" i="7"/>
  <c r="G2005" i="7"/>
  <c r="G2006" i="7"/>
  <c r="G2007" i="7"/>
  <c r="G2008" i="7"/>
  <c r="G2009" i="7"/>
  <c r="G2010" i="7"/>
  <c r="G2011" i="7"/>
  <c r="G2012" i="7"/>
  <c r="G2013" i="7"/>
  <c r="G2014" i="7"/>
  <c r="G2015" i="7"/>
  <c r="G2016" i="7"/>
  <c r="G2017" i="7"/>
  <c r="G2018" i="7"/>
  <c r="G2019" i="7"/>
  <c r="G2020" i="7"/>
  <c r="G2021" i="7"/>
  <c r="G2022" i="7"/>
  <c r="G2023" i="7"/>
  <c r="G2024" i="7"/>
  <c r="G2025" i="7"/>
  <c r="G2026" i="7"/>
  <c r="G2027" i="7"/>
  <c r="G2028" i="7"/>
  <c r="G2029" i="7"/>
  <c r="G2030" i="7"/>
  <c r="G2031" i="7"/>
  <c r="G2032" i="7"/>
  <c r="G2033" i="7"/>
  <c r="G2034" i="7"/>
  <c r="G2035" i="7"/>
  <c r="G2036" i="7"/>
  <c r="G2037" i="7"/>
  <c r="G2038" i="7"/>
  <c r="G2039" i="7"/>
  <c r="G2040" i="7"/>
  <c r="G2041" i="7"/>
  <c r="G2042" i="7"/>
  <c r="G2043" i="7"/>
  <c r="G2044" i="7"/>
  <c r="G2045" i="7"/>
  <c r="G2046" i="7"/>
  <c r="G2047" i="7"/>
  <c r="G2048" i="7"/>
  <c r="G2049" i="7"/>
  <c r="G2050" i="7"/>
  <c r="G2051" i="7"/>
  <c r="G2052" i="7"/>
  <c r="G2053" i="7"/>
  <c r="G2054" i="7"/>
  <c r="G2055" i="7"/>
  <c r="G2056" i="7"/>
  <c r="G2057" i="7"/>
  <c r="G2058" i="7"/>
  <c r="G2059" i="7"/>
  <c r="G2060" i="7"/>
  <c r="G2061" i="7"/>
  <c r="G2062" i="7"/>
  <c r="G2063" i="7"/>
  <c r="G2064" i="7"/>
  <c r="G2065" i="7"/>
  <c r="G2066" i="7"/>
  <c r="G2067" i="7"/>
  <c r="G2068" i="7"/>
  <c r="G2069" i="7"/>
  <c r="G2070" i="7"/>
  <c r="G2071" i="7"/>
  <c r="G2072" i="7"/>
  <c r="G2073" i="7"/>
  <c r="G2074" i="7"/>
  <c r="G2075" i="7"/>
  <c r="G2076" i="7"/>
  <c r="G2077" i="7"/>
  <c r="G2078" i="7"/>
  <c r="G2079" i="7"/>
  <c r="G2080" i="7"/>
  <c r="G2081" i="7"/>
  <c r="G2082" i="7"/>
  <c r="G2083" i="7"/>
  <c r="G2084" i="7"/>
  <c r="G2085" i="7"/>
  <c r="G2086" i="7"/>
  <c r="G2087" i="7"/>
  <c r="G2088" i="7"/>
  <c r="G2089" i="7"/>
  <c r="G2090" i="7"/>
  <c r="G2091" i="7"/>
  <c r="G2092" i="7"/>
  <c r="G2093" i="7"/>
  <c r="G2094" i="7"/>
  <c r="G2095" i="7"/>
  <c r="G2096" i="7"/>
  <c r="G2097" i="7"/>
  <c r="G2098" i="7"/>
  <c r="G2099" i="7"/>
  <c r="G2100" i="7"/>
  <c r="G2101" i="7"/>
  <c r="G2102" i="7"/>
  <c r="G2103" i="7"/>
  <c r="G2104" i="7"/>
  <c r="G2105" i="7"/>
  <c r="G2106" i="7"/>
  <c r="G2107" i="7"/>
  <c r="G2108" i="7"/>
  <c r="G2109" i="7"/>
  <c r="G2110" i="7"/>
  <c r="G2111" i="7"/>
  <c r="G2112" i="7"/>
  <c r="G2113" i="7"/>
  <c r="G2114" i="7"/>
  <c r="G2115" i="7"/>
  <c r="G2116" i="7"/>
  <c r="G2117" i="7"/>
  <c r="G2118" i="7"/>
  <c r="G2119" i="7"/>
  <c r="G2120" i="7"/>
  <c r="G2121" i="7"/>
  <c r="G2122" i="7"/>
  <c r="G2123" i="7"/>
  <c r="G2124" i="7"/>
  <c r="G2125" i="7"/>
  <c r="G2126" i="7"/>
  <c r="G2127" i="7"/>
  <c r="G2128" i="7"/>
  <c r="G2129" i="7"/>
  <c r="G2130" i="7"/>
  <c r="G2131" i="7"/>
  <c r="G2132" i="7"/>
  <c r="G2133" i="7"/>
  <c r="G2134" i="7"/>
  <c r="G2135" i="7"/>
  <c r="G2136" i="7"/>
  <c r="G2137" i="7"/>
  <c r="G2138" i="7"/>
  <c r="G2139" i="7"/>
  <c r="G2140" i="7"/>
  <c r="G2141" i="7"/>
  <c r="G2142" i="7"/>
  <c r="G2143" i="7"/>
  <c r="G2144" i="7"/>
  <c r="G2145" i="7"/>
  <c r="G2146" i="7"/>
  <c r="G2147" i="7"/>
  <c r="G2148" i="7"/>
  <c r="G2149" i="7"/>
  <c r="G2150" i="7"/>
  <c r="G2151" i="7"/>
  <c r="G2152" i="7"/>
  <c r="G2153" i="7"/>
  <c r="G2154" i="7"/>
  <c r="G2155" i="7"/>
  <c r="G2156" i="7"/>
  <c r="G2157" i="7"/>
  <c r="G2158" i="7"/>
  <c r="G2159" i="7"/>
  <c r="G2160" i="7"/>
  <c r="G2161" i="7"/>
  <c r="G2162" i="7"/>
  <c r="G2163" i="7"/>
  <c r="G2164" i="7"/>
  <c r="G2165" i="7"/>
  <c r="G2166" i="7"/>
  <c r="G2167" i="7"/>
  <c r="G2168" i="7"/>
  <c r="G2169" i="7"/>
  <c r="G2170" i="7"/>
  <c r="G2171" i="7"/>
  <c r="G2172" i="7"/>
  <c r="G2173" i="7"/>
  <c r="G2174" i="7"/>
  <c r="G2175" i="7"/>
  <c r="G2176" i="7"/>
  <c r="G2177" i="7"/>
  <c r="G2178" i="7"/>
  <c r="G2179" i="7"/>
  <c r="G2180" i="7"/>
  <c r="G2181" i="7"/>
  <c r="G2182" i="7"/>
  <c r="G2183" i="7"/>
  <c r="G2184" i="7"/>
  <c r="G2185" i="7"/>
  <c r="G2186" i="7"/>
  <c r="G2187" i="7"/>
  <c r="G2188" i="7"/>
  <c r="G2189" i="7"/>
  <c r="G2190" i="7"/>
  <c r="G2191" i="7"/>
  <c r="G2192" i="7"/>
  <c r="G2193" i="7"/>
  <c r="G2194" i="7"/>
  <c r="G2195" i="7"/>
  <c r="G2196" i="7"/>
  <c r="G2197" i="7"/>
  <c r="G2198" i="7"/>
  <c r="G2199" i="7"/>
  <c r="G2200" i="7"/>
  <c r="G2201" i="7"/>
  <c r="G2202" i="7"/>
  <c r="G2203" i="7"/>
  <c r="G2204" i="7"/>
  <c r="G2205" i="7"/>
  <c r="G2206" i="7"/>
  <c r="G2207" i="7"/>
  <c r="G2208" i="7"/>
  <c r="G2209" i="7"/>
  <c r="G2210" i="7"/>
  <c r="G2211" i="7"/>
  <c r="G2212" i="7"/>
  <c r="G2213" i="7"/>
  <c r="G2214" i="7"/>
  <c r="G2215" i="7"/>
  <c r="G2216" i="7"/>
  <c r="G2217" i="7"/>
  <c r="G2218" i="7"/>
  <c r="G2219" i="7"/>
  <c r="G2220" i="7"/>
  <c r="G2221" i="7"/>
  <c r="G2222" i="7"/>
  <c r="G2223" i="7"/>
  <c r="G2224" i="7"/>
  <c r="G2225" i="7"/>
  <c r="G2226" i="7"/>
  <c r="G2227" i="7"/>
  <c r="G2228" i="7"/>
  <c r="G2229" i="7"/>
  <c r="G2230" i="7"/>
  <c r="G2231" i="7"/>
  <c r="G2232" i="7"/>
  <c r="G2233" i="7"/>
  <c r="G2234" i="7"/>
  <c r="G2235" i="7"/>
  <c r="G2236" i="7"/>
  <c r="G2237" i="7"/>
  <c r="G2238" i="7"/>
  <c r="G2239" i="7"/>
  <c r="G2240" i="7"/>
  <c r="G2241" i="7"/>
  <c r="G2242" i="7"/>
  <c r="G2243" i="7"/>
  <c r="G2244" i="7"/>
  <c r="G2245" i="7"/>
  <c r="G2246" i="7"/>
  <c r="G2247" i="7"/>
  <c r="G2248" i="7"/>
  <c r="G2249" i="7"/>
  <c r="G2250" i="7"/>
  <c r="G2251" i="7"/>
  <c r="G2252" i="7"/>
  <c r="G2253" i="7"/>
  <c r="G2254" i="7"/>
  <c r="G2255" i="7"/>
  <c r="G2256" i="7"/>
  <c r="G2257" i="7"/>
  <c r="G2258" i="7"/>
  <c r="G2259" i="7"/>
  <c r="G2260" i="7"/>
  <c r="G2261" i="7"/>
  <c r="G2262" i="7"/>
  <c r="G2263" i="7"/>
  <c r="G2264" i="7"/>
  <c r="G2265" i="7"/>
  <c r="G2266" i="7"/>
  <c r="G2267" i="7"/>
  <c r="G2268" i="7"/>
  <c r="G2269" i="7"/>
  <c r="G2270" i="7"/>
  <c r="G2271" i="7"/>
  <c r="G2272" i="7"/>
  <c r="G2273" i="7"/>
  <c r="G2274" i="7"/>
  <c r="G2275" i="7"/>
  <c r="G2276" i="7"/>
  <c r="G2277" i="7"/>
  <c r="G2278" i="7"/>
  <c r="G2279" i="7"/>
  <c r="G2280" i="7"/>
  <c r="G2281" i="7"/>
  <c r="G2282" i="7"/>
  <c r="G2283" i="7"/>
  <c r="G2284" i="7"/>
  <c r="G2285" i="7"/>
  <c r="G2286" i="7"/>
  <c r="G2287" i="7"/>
  <c r="G2288" i="7"/>
  <c r="G2289" i="7"/>
  <c r="G2290" i="7"/>
  <c r="G2291" i="7"/>
  <c r="G2292" i="7"/>
  <c r="G2293" i="7"/>
  <c r="G2294" i="7"/>
  <c r="G2295" i="7"/>
  <c r="G2296" i="7"/>
  <c r="G2297" i="7"/>
  <c r="G2298" i="7"/>
  <c r="G2299" i="7"/>
  <c r="G2300" i="7"/>
  <c r="G2301" i="7"/>
  <c r="G2302" i="7"/>
  <c r="G2303" i="7"/>
  <c r="G2304" i="7"/>
  <c r="G2305" i="7"/>
  <c r="G2306" i="7"/>
  <c r="G2307" i="7"/>
  <c r="G2308" i="7"/>
  <c r="G2309" i="7"/>
  <c r="G2310" i="7"/>
  <c r="G2311" i="7"/>
  <c r="G2312" i="7"/>
  <c r="G2313" i="7"/>
  <c r="G2314" i="7"/>
  <c r="G2315" i="7"/>
  <c r="G2316" i="7"/>
  <c r="G2317" i="7"/>
  <c r="G2318" i="7"/>
  <c r="G2319" i="7"/>
  <c r="G2320" i="7"/>
  <c r="G2321" i="7"/>
  <c r="G2322" i="7"/>
  <c r="G2323" i="7"/>
  <c r="G2324" i="7"/>
  <c r="G2325" i="7"/>
  <c r="G2326" i="7"/>
  <c r="G2327" i="7"/>
  <c r="G2328" i="7"/>
  <c r="G2329" i="7"/>
  <c r="G2330" i="7"/>
  <c r="G2331" i="7"/>
  <c r="G2332" i="7"/>
  <c r="G2333" i="7"/>
  <c r="G2334" i="7"/>
  <c r="G2335" i="7"/>
  <c r="G2336" i="7"/>
  <c r="G2337" i="7"/>
  <c r="G2338" i="7"/>
  <c r="G2339" i="7"/>
  <c r="G2340" i="7"/>
  <c r="G2341" i="7"/>
  <c r="G2342" i="7"/>
  <c r="G2343" i="7"/>
  <c r="G2344" i="7"/>
  <c r="G2345" i="7"/>
  <c r="G2346" i="7"/>
  <c r="G2347" i="7"/>
  <c r="G2348" i="7"/>
  <c r="G2349" i="7"/>
  <c r="G2350" i="7"/>
  <c r="G2351" i="7"/>
  <c r="G2352" i="7"/>
  <c r="G2353" i="7"/>
  <c r="G2354" i="7"/>
  <c r="G2355" i="7"/>
  <c r="G2356" i="7"/>
  <c r="G2357" i="7"/>
  <c r="G2358" i="7"/>
  <c r="G2359" i="7"/>
  <c r="G2360" i="7"/>
  <c r="G2361" i="7"/>
  <c r="G2362" i="7"/>
  <c r="G2363" i="7"/>
  <c r="G2364" i="7"/>
  <c r="G2365" i="7"/>
  <c r="G2366" i="7"/>
  <c r="G2367" i="7"/>
  <c r="G2368" i="7"/>
  <c r="G2369" i="7"/>
  <c r="G2370" i="7"/>
  <c r="G2371" i="7"/>
  <c r="G2372" i="7"/>
  <c r="G2373" i="7"/>
  <c r="G2374" i="7"/>
  <c r="G2375" i="7"/>
  <c r="G2376" i="7"/>
  <c r="G2377" i="7"/>
  <c r="G2378" i="7"/>
  <c r="G2379" i="7"/>
  <c r="G2380" i="7"/>
  <c r="G2381" i="7"/>
  <c r="G2382" i="7"/>
  <c r="G2383" i="7"/>
  <c r="G2384" i="7"/>
  <c r="G2385" i="7"/>
  <c r="G2386" i="7"/>
  <c r="G2387" i="7"/>
  <c r="G2388" i="7"/>
  <c r="G2389" i="7"/>
  <c r="G2390" i="7"/>
  <c r="G2391" i="7"/>
  <c r="G2392" i="7"/>
  <c r="G2393" i="7"/>
  <c r="G2394" i="7"/>
  <c r="G2395" i="7"/>
  <c r="G2396" i="7"/>
  <c r="G2397" i="7"/>
  <c r="G2398" i="7"/>
  <c r="G2399" i="7"/>
  <c r="G2400" i="7"/>
  <c r="G2401" i="7"/>
  <c r="G2402" i="7"/>
  <c r="G2403" i="7"/>
  <c r="G2404" i="7"/>
  <c r="G2405" i="7"/>
  <c r="G2406" i="7"/>
  <c r="G2407" i="7"/>
  <c r="G2408" i="7"/>
  <c r="G2409" i="7"/>
  <c r="G2410" i="7"/>
  <c r="G2411" i="7"/>
  <c r="G2412" i="7"/>
  <c r="G2413" i="7"/>
  <c r="G2414" i="7"/>
  <c r="G2415" i="7"/>
  <c r="G2416" i="7"/>
  <c r="G2417" i="7"/>
  <c r="G2418" i="7"/>
  <c r="G2419" i="7"/>
  <c r="G2420" i="7"/>
  <c r="G2421" i="7"/>
  <c r="G2422" i="7"/>
  <c r="G2423" i="7"/>
  <c r="G2424" i="7"/>
  <c r="G2425" i="7"/>
  <c r="G2426" i="7"/>
  <c r="G2427" i="7"/>
  <c r="G2428" i="7"/>
  <c r="G2429" i="7"/>
  <c r="G2430" i="7"/>
  <c r="G2431" i="7"/>
  <c r="G2432" i="7"/>
  <c r="G2433" i="7"/>
  <c r="G2434" i="7"/>
  <c r="G2435" i="7"/>
  <c r="G2436" i="7"/>
  <c r="G2437" i="7"/>
  <c r="G2438" i="7"/>
  <c r="G2439" i="7"/>
  <c r="G2440" i="7"/>
  <c r="G2441" i="7"/>
  <c r="G2442" i="7"/>
  <c r="G2443" i="7"/>
  <c r="G2444" i="7"/>
  <c r="G2445" i="7"/>
  <c r="G2446" i="7"/>
  <c r="G2447" i="7"/>
  <c r="G2448" i="7"/>
  <c r="G2449" i="7"/>
  <c r="G2450" i="7"/>
  <c r="G2451" i="7"/>
  <c r="G2452" i="7"/>
  <c r="G2453" i="7"/>
  <c r="G2454" i="7"/>
  <c r="G2455" i="7"/>
  <c r="G2456" i="7"/>
  <c r="G2457" i="7"/>
  <c r="G2458" i="7"/>
  <c r="G2459" i="7"/>
  <c r="G2460" i="7"/>
  <c r="G2461" i="7"/>
  <c r="G2462" i="7"/>
  <c r="G2463" i="7"/>
  <c r="G2464" i="7"/>
  <c r="G2465" i="7"/>
  <c r="G2466" i="7"/>
  <c r="G2467" i="7"/>
  <c r="G2468" i="7"/>
  <c r="G2469" i="7"/>
  <c r="G2470" i="7"/>
  <c r="G2471" i="7"/>
  <c r="G2472" i="7"/>
  <c r="G2473" i="7"/>
  <c r="G2474" i="7"/>
  <c r="G2475" i="7"/>
  <c r="G2476" i="7"/>
  <c r="G2477" i="7"/>
  <c r="G2478" i="7"/>
  <c r="G2479" i="7"/>
  <c r="G2480" i="7"/>
  <c r="G2481" i="7"/>
  <c r="G2482" i="7"/>
  <c r="G2483" i="7"/>
  <c r="G2484" i="7"/>
  <c r="G2485" i="7"/>
  <c r="G2486" i="7"/>
  <c r="G2487" i="7"/>
  <c r="G2488" i="7"/>
  <c r="G2489" i="7"/>
  <c r="G2490" i="7"/>
  <c r="G2491" i="7"/>
  <c r="G2492" i="7"/>
  <c r="G2493" i="7"/>
  <c r="G2494" i="7"/>
  <c r="G2495" i="7"/>
  <c r="G2496" i="7"/>
  <c r="G2497" i="7"/>
  <c r="G2498" i="7"/>
  <c r="G2499" i="7"/>
  <c r="G2500" i="7"/>
  <c r="G2501" i="7"/>
  <c r="G2502" i="7"/>
  <c r="G2503" i="7"/>
  <c r="G2504" i="7"/>
  <c r="G2505" i="7"/>
  <c r="G2506" i="7"/>
  <c r="G2507" i="7"/>
  <c r="G2508" i="7"/>
  <c r="G2509" i="7"/>
  <c r="G2510" i="7"/>
  <c r="G2511" i="7"/>
  <c r="G2512" i="7"/>
  <c r="G2513" i="7"/>
  <c r="G2514" i="7"/>
  <c r="G2515" i="7"/>
  <c r="G2516" i="7"/>
  <c r="G2517" i="7"/>
  <c r="G2518" i="7"/>
  <c r="G2519" i="7"/>
  <c r="G2520" i="7"/>
  <c r="G2521" i="7"/>
  <c r="G2522" i="7"/>
  <c r="G2523" i="7"/>
  <c r="G2524" i="7"/>
  <c r="G2525" i="7"/>
  <c r="G2526" i="7"/>
  <c r="G2527" i="7"/>
  <c r="G2528" i="7"/>
  <c r="G2529" i="7"/>
  <c r="G2530" i="7"/>
  <c r="G2531" i="7"/>
  <c r="G2532" i="7"/>
  <c r="G2533" i="7"/>
  <c r="G2534" i="7"/>
  <c r="G2535" i="7"/>
  <c r="G2536" i="7"/>
  <c r="G2537" i="7"/>
  <c r="G2538" i="7"/>
  <c r="G2539" i="7"/>
  <c r="G2540" i="7"/>
  <c r="G2541" i="7"/>
  <c r="G2542" i="7"/>
  <c r="G2543" i="7"/>
  <c r="G2544" i="7"/>
  <c r="G2545" i="7"/>
  <c r="G2546" i="7"/>
  <c r="G2547" i="7"/>
  <c r="G2548" i="7"/>
  <c r="G2549" i="7"/>
  <c r="G2550" i="7"/>
  <c r="G2551" i="7"/>
  <c r="G2552" i="7"/>
  <c r="G2553" i="7"/>
  <c r="G2554" i="7"/>
  <c r="G2555" i="7"/>
  <c r="G2556" i="7"/>
  <c r="G2557" i="7"/>
  <c r="G2558" i="7"/>
  <c r="G2559" i="7"/>
  <c r="G2560" i="7"/>
  <c r="G2561" i="7"/>
  <c r="G2562" i="7"/>
  <c r="G2563" i="7"/>
  <c r="G2564" i="7"/>
  <c r="G2565" i="7"/>
  <c r="G2566" i="7"/>
  <c r="G2567" i="7"/>
  <c r="G2568" i="7"/>
  <c r="G2569" i="7"/>
  <c r="G2570" i="7"/>
  <c r="G2571" i="7"/>
  <c r="G2572" i="7"/>
  <c r="G2573" i="7"/>
  <c r="G2574" i="7"/>
  <c r="G2575" i="7"/>
  <c r="G2576" i="7"/>
  <c r="G2577" i="7"/>
  <c r="G2578" i="7"/>
  <c r="G2579" i="7"/>
  <c r="G2580" i="7"/>
  <c r="G2581" i="7"/>
  <c r="G2582" i="7"/>
  <c r="G2583" i="7"/>
  <c r="G2584" i="7"/>
  <c r="G2585" i="7"/>
  <c r="G2586" i="7"/>
  <c r="G2587" i="7"/>
  <c r="G2588" i="7"/>
  <c r="G2589" i="7"/>
  <c r="G2590" i="7"/>
  <c r="G2591" i="7"/>
  <c r="G2592" i="7"/>
  <c r="G2593" i="7"/>
  <c r="G2594" i="7"/>
  <c r="G2595" i="7"/>
  <c r="G2596" i="7"/>
  <c r="G2597" i="7"/>
  <c r="G2598" i="7"/>
  <c r="G2599" i="7"/>
  <c r="G2600" i="7"/>
  <c r="G2601" i="7"/>
  <c r="G2602" i="7"/>
  <c r="G2603" i="7"/>
  <c r="G2604" i="7"/>
  <c r="G2605" i="7"/>
  <c r="G2606" i="7"/>
  <c r="G2607" i="7"/>
  <c r="G2608" i="7"/>
  <c r="G2609" i="7"/>
  <c r="G2610" i="7"/>
  <c r="G2611" i="7"/>
  <c r="G2612" i="7"/>
  <c r="G2613" i="7"/>
  <c r="G2614" i="7"/>
  <c r="G2615" i="7"/>
  <c r="G2616" i="7"/>
  <c r="G2617" i="7"/>
  <c r="G2618" i="7"/>
  <c r="G2619" i="7"/>
  <c r="G2620" i="7"/>
  <c r="G2621" i="7"/>
  <c r="G2622" i="7"/>
  <c r="G2623" i="7"/>
  <c r="G2624" i="7"/>
  <c r="G2625" i="7"/>
  <c r="G2626" i="7"/>
  <c r="G2627" i="7"/>
  <c r="G2628" i="7"/>
  <c r="G2629" i="7"/>
  <c r="G2630" i="7"/>
  <c r="G2631" i="7"/>
  <c r="G2632" i="7"/>
  <c r="G2633" i="7"/>
  <c r="G2634" i="7"/>
  <c r="G2635" i="7"/>
  <c r="G2636" i="7"/>
  <c r="G2637" i="7"/>
  <c r="G2638" i="7"/>
  <c r="G2639" i="7"/>
  <c r="G2640" i="7"/>
  <c r="G2641" i="7"/>
  <c r="G2642" i="7"/>
  <c r="G2643" i="7"/>
  <c r="G2644" i="7"/>
  <c r="G2645" i="7"/>
  <c r="G2646" i="7"/>
  <c r="G2647" i="7"/>
  <c r="G2648" i="7"/>
  <c r="G2649" i="7"/>
  <c r="G2650" i="7"/>
  <c r="G2651" i="7"/>
  <c r="G2652" i="7"/>
  <c r="G2653" i="7"/>
  <c r="G2654" i="7"/>
  <c r="G2655" i="7"/>
  <c r="G2656" i="7"/>
  <c r="G2657" i="7"/>
  <c r="G2658" i="7"/>
  <c r="G2659" i="7"/>
  <c r="G2660" i="7"/>
  <c r="G2661" i="7"/>
  <c r="G2662" i="7"/>
  <c r="G2663" i="7"/>
  <c r="G2664" i="7"/>
  <c r="G2665" i="7"/>
  <c r="G2666" i="7"/>
  <c r="G2667" i="7"/>
  <c r="G2668" i="7"/>
  <c r="G2669" i="7"/>
  <c r="G2670" i="7"/>
  <c r="G2671" i="7"/>
  <c r="G2672" i="7"/>
  <c r="G2673" i="7"/>
  <c r="G2674" i="7"/>
  <c r="G2675" i="7"/>
  <c r="G2676" i="7"/>
  <c r="G2677" i="7"/>
  <c r="G2678" i="7"/>
  <c r="G2679" i="7"/>
  <c r="G2680" i="7"/>
  <c r="G2681" i="7"/>
  <c r="G2682" i="7"/>
  <c r="G2683" i="7"/>
  <c r="G2684" i="7"/>
  <c r="G2685" i="7"/>
  <c r="G2686" i="7"/>
  <c r="G2687" i="7"/>
  <c r="G2688" i="7"/>
  <c r="G2689" i="7"/>
  <c r="G2690" i="7"/>
  <c r="G2691" i="7"/>
  <c r="G2692" i="7"/>
  <c r="G2693" i="7"/>
  <c r="G2694" i="7"/>
  <c r="G2695" i="7"/>
  <c r="G2696" i="7"/>
  <c r="G2697" i="7"/>
  <c r="G2698" i="7"/>
  <c r="G2699" i="7"/>
  <c r="G2700" i="7"/>
  <c r="G2701" i="7"/>
  <c r="G2702" i="7"/>
  <c r="G2703" i="7"/>
  <c r="G2704" i="7"/>
  <c r="G2705" i="7"/>
  <c r="G2706" i="7"/>
  <c r="G2707" i="7"/>
  <c r="G2708" i="7"/>
  <c r="G2709" i="7"/>
  <c r="G2710" i="7"/>
  <c r="G2711" i="7"/>
  <c r="G2712" i="7"/>
  <c r="G2713" i="7"/>
  <c r="G2714" i="7"/>
  <c r="G2715" i="7"/>
  <c r="G2716" i="7"/>
  <c r="G2717" i="7"/>
  <c r="G2718" i="7"/>
  <c r="G2719" i="7"/>
  <c r="G2720" i="7"/>
  <c r="G2721" i="7"/>
  <c r="G2722" i="7"/>
  <c r="G2723" i="7"/>
  <c r="G2724" i="7"/>
  <c r="G2725" i="7"/>
  <c r="G2726" i="7"/>
  <c r="G2727" i="7"/>
  <c r="G2728" i="7"/>
  <c r="G2729" i="7"/>
  <c r="G2730" i="7"/>
  <c r="G2731" i="7"/>
  <c r="G2732" i="7"/>
  <c r="G2733" i="7"/>
  <c r="G2734" i="7"/>
  <c r="G2735" i="7"/>
  <c r="G2736" i="7"/>
  <c r="G2737" i="7"/>
  <c r="G2738" i="7"/>
  <c r="G2739" i="7"/>
  <c r="G2740" i="7"/>
  <c r="G2741" i="7"/>
  <c r="G2742" i="7"/>
  <c r="G2743" i="7"/>
  <c r="G2744" i="7"/>
  <c r="G2745" i="7"/>
  <c r="G2746" i="7"/>
  <c r="G2747" i="7"/>
  <c r="G2748" i="7"/>
  <c r="G2749" i="7"/>
  <c r="G2750" i="7"/>
  <c r="G2751" i="7"/>
  <c r="G2752" i="7"/>
  <c r="G2753" i="7"/>
  <c r="G2754" i="7"/>
  <c r="G2755" i="7"/>
  <c r="G2756" i="7"/>
  <c r="G2757" i="7"/>
  <c r="G2758" i="7"/>
  <c r="G2759" i="7"/>
  <c r="G2760" i="7"/>
  <c r="G2761" i="7"/>
  <c r="G2762" i="7"/>
  <c r="G2763" i="7"/>
  <c r="G2764" i="7"/>
  <c r="G2765" i="7"/>
  <c r="G2766" i="7"/>
  <c r="G2767" i="7"/>
  <c r="G2768" i="7"/>
  <c r="G2769" i="7"/>
  <c r="G2770" i="7"/>
  <c r="G2771" i="7"/>
  <c r="G2772" i="7"/>
  <c r="G2773" i="7"/>
  <c r="G2774" i="7"/>
  <c r="G2775" i="7"/>
  <c r="G2776" i="7"/>
  <c r="G2777" i="7"/>
  <c r="G2778" i="7"/>
  <c r="G2779" i="7"/>
  <c r="G2780" i="7"/>
  <c r="G2781" i="7"/>
  <c r="G2782" i="7"/>
  <c r="G2783" i="7"/>
  <c r="G2784" i="7"/>
  <c r="G2785" i="7"/>
  <c r="G2786" i="7"/>
  <c r="G2787" i="7"/>
  <c r="G2788" i="7"/>
  <c r="G2789" i="7"/>
  <c r="G2790" i="7"/>
  <c r="G2791" i="7"/>
  <c r="G2792" i="7"/>
  <c r="G2793" i="7"/>
  <c r="G2794" i="7"/>
  <c r="G2795" i="7"/>
  <c r="G2796" i="7"/>
  <c r="G2797" i="7"/>
  <c r="G2798" i="7"/>
  <c r="G2799" i="7"/>
  <c r="G2800" i="7"/>
  <c r="G2801" i="7"/>
  <c r="G2802" i="7"/>
  <c r="G2803" i="7"/>
  <c r="G2804" i="7"/>
  <c r="G2805" i="7"/>
  <c r="G2806" i="7"/>
  <c r="G2807" i="7"/>
  <c r="G2808" i="7"/>
  <c r="G2809" i="7"/>
  <c r="G2810" i="7"/>
  <c r="G2811" i="7"/>
  <c r="G2812" i="7"/>
  <c r="G2813" i="7"/>
  <c r="G2814" i="7"/>
  <c r="G2815" i="7"/>
  <c r="G2816" i="7"/>
  <c r="G2817" i="7"/>
  <c r="G2818" i="7"/>
  <c r="G2819" i="7"/>
  <c r="G2820" i="7"/>
  <c r="G2821" i="7"/>
  <c r="G2822" i="7"/>
  <c r="G2823" i="7"/>
  <c r="G2824" i="7"/>
  <c r="G2825" i="7"/>
  <c r="G2826" i="7"/>
  <c r="G2827" i="7"/>
  <c r="G2828" i="7"/>
  <c r="G2829" i="7"/>
  <c r="G2830" i="7"/>
  <c r="G2831" i="7"/>
  <c r="G2832" i="7"/>
  <c r="G2833" i="7"/>
  <c r="G2834" i="7"/>
  <c r="G2835" i="7"/>
  <c r="G2836" i="7"/>
  <c r="G2837" i="7"/>
  <c r="G2838" i="7"/>
  <c r="G2839" i="7"/>
  <c r="G2840" i="7"/>
  <c r="G2841" i="7"/>
  <c r="G2842" i="7"/>
  <c r="G2843" i="7"/>
  <c r="G2844" i="7"/>
  <c r="G2845" i="7"/>
  <c r="G2846" i="7"/>
  <c r="G2847" i="7"/>
  <c r="G2848" i="7"/>
  <c r="G2849" i="7"/>
  <c r="G2850" i="7"/>
  <c r="G2851" i="7"/>
  <c r="G2852" i="7"/>
  <c r="G2853" i="7"/>
  <c r="G2854" i="7"/>
  <c r="G2855" i="7"/>
  <c r="G2856" i="7"/>
  <c r="G2857" i="7"/>
  <c r="G2858" i="7"/>
  <c r="G2859" i="7"/>
  <c r="G2860" i="7"/>
  <c r="G2861" i="7"/>
  <c r="G2862" i="7"/>
  <c r="G2863" i="7"/>
  <c r="G2864" i="7"/>
  <c r="G2865" i="7"/>
  <c r="G2866" i="7"/>
  <c r="G2867" i="7"/>
  <c r="G2868" i="7"/>
  <c r="G2869" i="7"/>
  <c r="G2870" i="7"/>
  <c r="G2871" i="7"/>
  <c r="G2872" i="7"/>
  <c r="G2873" i="7"/>
  <c r="G2874" i="7"/>
  <c r="G2875" i="7"/>
  <c r="G2876" i="7"/>
  <c r="G2877" i="7"/>
  <c r="G2878" i="7"/>
  <c r="G2879" i="7"/>
  <c r="G2880" i="7"/>
  <c r="G2881" i="7"/>
  <c r="G2882" i="7"/>
  <c r="F18" i="1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4" i="7"/>
  <c r="E955" i="7"/>
  <c r="E956" i="7"/>
  <c r="E957" i="7"/>
  <c r="E958" i="7"/>
  <c r="E959" i="7"/>
  <c r="E960" i="7"/>
  <c r="E961" i="7"/>
  <c r="E962" i="7"/>
  <c r="E963" i="7"/>
  <c r="E964" i="7"/>
  <c r="E965" i="7"/>
  <c r="E966" i="7"/>
  <c r="E967" i="7"/>
  <c r="E968" i="7"/>
  <c r="E969" i="7"/>
  <c r="E970" i="7"/>
  <c r="E971" i="7"/>
  <c r="E972" i="7"/>
  <c r="E973" i="7"/>
  <c r="E974" i="7"/>
  <c r="E975" i="7"/>
  <c r="E976" i="7"/>
  <c r="E977" i="7"/>
  <c r="E978" i="7"/>
  <c r="E979" i="7"/>
  <c r="E980" i="7"/>
  <c r="E981" i="7"/>
  <c r="E982" i="7"/>
  <c r="E983" i="7"/>
  <c r="E984" i="7"/>
  <c r="E985" i="7"/>
  <c r="E986" i="7"/>
  <c r="E987" i="7"/>
  <c r="E988" i="7"/>
  <c r="E989" i="7"/>
  <c r="E990" i="7"/>
  <c r="E991" i="7"/>
  <c r="E992" i="7"/>
  <c r="E993" i="7"/>
  <c r="E994" i="7"/>
  <c r="E995" i="7"/>
  <c r="E996" i="7"/>
  <c r="E997" i="7"/>
  <c r="E998" i="7"/>
  <c r="E999" i="7"/>
  <c r="E1000" i="7"/>
  <c r="E1001" i="7"/>
  <c r="E1002" i="7"/>
  <c r="E1003" i="7"/>
  <c r="E1004" i="7"/>
  <c r="E1005" i="7"/>
  <c r="E1006" i="7"/>
  <c r="E1007" i="7"/>
  <c r="E1008" i="7"/>
  <c r="E1009" i="7"/>
  <c r="E1010" i="7"/>
  <c r="E1011" i="7"/>
  <c r="E1012" i="7"/>
  <c r="E1013" i="7"/>
  <c r="E1014" i="7"/>
  <c r="E1015" i="7"/>
  <c r="E1016" i="7"/>
  <c r="E1017" i="7"/>
  <c r="E1018" i="7"/>
  <c r="E1019" i="7"/>
  <c r="E1020" i="7"/>
  <c r="E1021" i="7"/>
  <c r="E1022" i="7"/>
  <c r="E1023" i="7"/>
  <c r="E1024" i="7"/>
  <c r="E1025" i="7"/>
  <c r="E1026" i="7"/>
  <c r="E1027" i="7"/>
  <c r="E1028" i="7"/>
  <c r="E1029" i="7"/>
  <c r="E1030" i="7"/>
  <c r="E1031" i="7"/>
  <c r="E1032" i="7"/>
  <c r="E1033" i="7"/>
  <c r="E1034" i="7"/>
  <c r="E1035" i="7"/>
  <c r="E1036" i="7"/>
  <c r="E1037" i="7"/>
  <c r="E1038" i="7"/>
  <c r="E1039" i="7"/>
  <c r="E1040" i="7"/>
  <c r="E1041" i="7"/>
  <c r="E1042" i="7"/>
  <c r="E1043" i="7"/>
  <c r="E1044" i="7"/>
  <c r="E1045" i="7"/>
  <c r="E1046" i="7"/>
  <c r="E1047" i="7"/>
  <c r="E1048" i="7"/>
  <c r="E1049" i="7"/>
  <c r="E1050" i="7"/>
  <c r="E1051" i="7"/>
  <c r="E1052" i="7"/>
  <c r="E1053" i="7"/>
  <c r="E1054" i="7"/>
  <c r="E1055" i="7"/>
  <c r="E1056" i="7"/>
  <c r="E1057" i="7"/>
  <c r="E1058" i="7"/>
  <c r="E1059" i="7"/>
  <c r="E1060" i="7"/>
  <c r="E1061" i="7"/>
  <c r="E1062" i="7"/>
  <c r="E1063" i="7"/>
  <c r="E1064" i="7"/>
  <c r="E1065" i="7"/>
  <c r="E1066" i="7"/>
  <c r="E1067" i="7"/>
  <c r="E1068" i="7"/>
  <c r="E1069" i="7"/>
  <c r="E1070" i="7"/>
  <c r="E1071" i="7"/>
  <c r="E1072" i="7"/>
  <c r="E1073" i="7"/>
  <c r="E1074" i="7"/>
  <c r="E1075" i="7"/>
  <c r="E1076" i="7"/>
  <c r="E1077" i="7"/>
  <c r="E1078" i="7"/>
  <c r="E1079" i="7"/>
  <c r="E1080" i="7"/>
  <c r="E1081" i="7"/>
  <c r="E1082" i="7"/>
  <c r="E1083" i="7"/>
  <c r="E1084" i="7"/>
  <c r="E1085" i="7"/>
  <c r="E1086" i="7"/>
  <c r="E1087" i="7"/>
  <c r="E1088" i="7"/>
  <c r="E1089" i="7"/>
  <c r="E1090" i="7"/>
  <c r="E1091" i="7"/>
  <c r="E1092" i="7"/>
  <c r="E1093" i="7"/>
  <c r="E1094" i="7"/>
  <c r="E1095" i="7"/>
  <c r="E1096" i="7"/>
  <c r="E1097" i="7"/>
  <c r="E1098" i="7"/>
  <c r="E1099" i="7"/>
  <c r="E1100" i="7"/>
  <c r="E1101" i="7"/>
  <c r="E1102" i="7"/>
  <c r="E1103" i="7"/>
  <c r="E1104" i="7"/>
  <c r="E1105" i="7"/>
  <c r="E1106" i="7"/>
  <c r="E1107" i="7"/>
  <c r="E1108" i="7"/>
  <c r="E1109" i="7"/>
  <c r="E1110" i="7"/>
  <c r="E1111" i="7"/>
  <c r="E1112" i="7"/>
  <c r="E1113" i="7"/>
  <c r="E1114" i="7"/>
  <c r="E1115" i="7"/>
  <c r="E1116" i="7"/>
  <c r="E1117" i="7"/>
  <c r="E1118" i="7"/>
  <c r="E1119" i="7"/>
  <c r="E1120" i="7"/>
  <c r="E1121" i="7"/>
  <c r="E1122" i="7"/>
  <c r="E1123" i="7"/>
  <c r="E1124" i="7"/>
  <c r="E1125" i="7"/>
  <c r="E1126" i="7"/>
  <c r="E1127" i="7"/>
  <c r="E1128" i="7"/>
  <c r="E1129" i="7"/>
  <c r="E1130" i="7"/>
  <c r="E1131" i="7"/>
  <c r="E1132" i="7"/>
  <c r="E1133" i="7"/>
  <c r="E1134" i="7"/>
  <c r="E1135" i="7"/>
  <c r="E1136" i="7"/>
  <c r="E1137" i="7"/>
  <c r="E1138" i="7"/>
  <c r="E1139" i="7"/>
  <c r="E1140" i="7"/>
  <c r="E1141" i="7"/>
  <c r="E1142" i="7"/>
  <c r="E1143" i="7"/>
  <c r="E1144" i="7"/>
  <c r="E1145" i="7"/>
  <c r="E1146" i="7"/>
  <c r="E1147" i="7"/>
  <c r="E1148" i="7"/>
  <c r="E1149" i="7"/>
  <c r="E1150" i="7"/>
  <c r="E1151" i="7"/>
  <c r="E1152" i="7"/>
  <c r="E1153" i="7"/>
  <c r="E1154" i="7"/>
  <c r="E1155" i="7"/>
  <c r="E1156" i="7"/>
  <c r="E1157" i="7"/>
  <c r="E1158" i="7"/>
  <c r="E1159" i="7"/>
  <c r="E1160" i="7"/>
  <c r="E1161" i="7"/>
  <c r="E1162" i="7"/>
  <c r="E1163" i="7"/>
  <c r="E1164" i="7"/>
  <c r="E1165" i="7"/>
  <c r="E1166" i="7"/>
  <c r="E1167" i="7"/>
  <c r="E1168" i="7"/>
  <c r="E1169" i="7"/>
  <c r="E1170" i="7"/>
  <c r="E1171" i="7"/>
  <c r="E1172" i="7"/>
  <c r="E1173" i="7"/>
  <c r="E1174" i="7"/>
  <c r="E1175" i="7"/>
  <c r="E1176" i="7"/>
  <c r="E1177" i="7"/>
  <c r="E1178" i="7"/>
  <c r="E1179" i="7"/>
  <c r="E1180" i="7"/>
  <c r="E1181" i="7"/>
  <c r="E1182" i="7"/>
  <c r="E1183" i="7"/>
  <c r="E1184" i="7"/>
  <c r="E1185" i="7"/>
  <c r="E1186" i="7"/>
  <c r="E1187" i="7"/>
  <c r="E1188" i="7"/>
  <c r="E1189" i="7"/>
  <c r="E1190" i="7"/>
  <c r="E1191" i="7"/>
  <c r="E1192" i="7"/>
  <c r="E1193" i="7"/>
  <c r="E1194" i="7"/>
  <c r="E1195" i="7"/>
  <c r="E1196" i="7"/>
  <c r="E1197" i="7"/>
  <c r="E1198" i="7"/>
  <c r="E1199" i="7"/>
  <c r="E1200" i="7"/>
  <c r="E1201" i="7"/>
  <c r="E1202" i="7"/>
  <c r="E1203" i="7"/>
  <c r="E1204" i="7"/>
  <c r="E1205" i="7"/>
  <c r="E1206" i="7"/>
  <c r="E1207" i="7"/>
  <c r="E1208" i="7"/>
  <c r="E1209" i="7"/>
  <c r="E1210" i="7"/>
  <c r="E1211" i="7"/>
  <c r="E1212" i="7"/>
  <c r="E1213" i="7"/>
  <c r="E1214" i="7"/>
  <c r="E1215" i="7"/>
  <c r="E1216" i="7"/>
  <c r="E1217" i="7"/>
  <c r="E1218" i="7"/>
  <c r="E1219" i="7"/>
  <c r="E1220" i="7"/>
  <c r="E1221" i="7"/>
  <c r="E1222" i="7"/>
  <c r="E1223" i="7"/>
  <c r="E1224" i="7"/>
  <c r="E1225" i="7"/>
  <c r="E1226" i="7"/>
  <c r="E1227" i="7"/>
  <c r="E1228" i="7"/>
  <c r="E1229" i="7"/>
  <c r="E1230" i="7"/>
  <c r="E1231" i="7"/>
  <c r="E1232" i="7"/>
  <c r="E1233" i="7"/>
  <c r="E1234" i="7"/>
  <c r="E1235" i="7"/>
  <c r="E1236" i="7"/>
  <c r="E1237" i="7"/>
  <c r="E1238" i="7"/>
  <c r="E1239" i="7"/>
  <c r="E1240" i="7"/>
  <c r="E1241" i="7"/>
  <c r="E1242" i="7"/>
  <c r="E1243" i="7"/>
  <c r="E1244" i="7"/>
  <c r="E1245" i="7"/>
  <c r="E1246" i="7"/>
  <c r="E1247" i="7"/>
  <c r="E1248" i="7"/>
  <c r="E1249" i="7"/>
  <c r="E1250" i="7"/>
  <c r="E1251" i="7"/>
  <c r="E1252" i="7"/>
  <c r="E1253" i="7"/>
  <c r="E1254" i="7"/>
  <c r="E1255" i="7"/>
  <c r="E1256" i="7"/>
  <c r="E1257" i="7"/>
  <c r="E1258" i="7"/>
  <c r="E1259" i="7"/>
  <c r="E1260" i="7"/>
  <c r="E1261" i="7"/>
  <c r="E1262" i="7"/>
  <c r="E1263" i="7"/>
  <c r="E1264" i="7"/>
  <c r="E1265" i="7"/>
  <c r="E1266" i="7"/>
  <c r="E1267" i="7"/>
  <c r="E1268" i="7"/>
  <c r="E1269" i="7"/>
  <c r="E1270" i="7"/>
  <c r="E1271" i="7"/>
  <c r="E1272" i="7"/>
  <c r="E1273" i="7"/>
  <c r="E1274" i="7"/>
  <c r="E1275" i="7"/>
  <c r="E1276" i="7"/>
  <c r="E1277" i="7"/>
  <c r="E1278" i="7"/>
  <c r="E1279" i="7"/>
  <c r="E1280" i="7"/>
  <c r="E1281" i="7"/>
  <c r="E1282" i="7"/>
  <c r="E1283" i="7"/>
  <c r="E1284" i="7"/>
  <c r="E1285" i="7"/>
  <c r="E1286" i="7"/>
  <c r="E1287" i="7"/>
  <c r="E1288" i="7"/>
  <c r="E1289" i="7"/>
  <c r="E1290" i="7"/>
  <c r="E1291" i="7"/>
  <c r="E1292" i="7"/>
  <c r="E1293" i="7"/>
  <c r="E1294" i="7"/>
  <c r="E1295" i="7"/>
  <c r="E1296" i="7"/>
  <c r="E1297" i="7"/>
  <c r="E1298" i="7"/>
  <c r="E1299" i="7"/>
  <c r="E1300" i="7"/>
  <c r="E1301" i="7"/>
  <c r="E1302" i="7"/>
  <c r="E1303" i="7"/>
  <c r="E1304" i="7"/>
  <c r="E1305" i="7"/>
  <c r="E1306" i="7"/>
  <c r="E1307" i="7"/>
  <c r="E1308" i="7"/>
  <c r="E1309" i="7"/>
  <c r="E1310" i="7"/>
  <c r="E1311" i="7"/>
  <c r="E1312" i="7"/>
  <c r="E1313" i="7"/>
  <c r="E1314" i="7"/>
  <c r="E1315" i="7"/>
  <c r="E1316" i="7"/>
  <c r="E1317" i="7"/>
  <c r="E1318" i="7"/>
  <c r="E1319" i="7"/>
  <c r="E1320" i="7"/>
  <c r="E1321" i="7"/>
  <c r="E1322" i="7"/>
  <c r="E1323" i="7"/>
  <c r="E1324" i="7"/>
  <c r="E1325" i="7"/>
  <c r="E1326" i="7"/>
  <c r="E1327" i="7"/>
  <c r="E1328" i="7"/>
  <c r="E1329" i="7"/>
  <c r="E1330" i="7"/>
  <c r="E1331" i="7"/>
  <c r="E1332" i="7"/>
  <c r="E1333" i="7"/>
  <c r="E1334" i="7"/>
  <c r="E1335" i="7"/>
  <c r="E1336" i="7"/>
  <c r="E1337" i="7"/>
  <c r="E1338" i="7"/>
  <c r="E1339" i="7"/>
  <c r="E1340" i="7"/>
  <c r="E1341" i="7"/>
  <c r="E1342" i="7"/>
  <c r="E1343" i="7"/>
  <c r="E1344" i="7"/>
  <c r="E1345" i="7"/>
  <c r="E1346" i="7"/>
  <c r="E1347" i="7"/>
  <c r="E1348" i="7"/>
  <c r="E1349" i="7"/>
  <c r="E1350" i="7"/>
  <c r="E1351" i="7"/>
  <c r="E1352" i="7"/>
  <c r="E1353" i="7"/>
  <c r="E1354" i="7"/>
  <c r="E1355" i="7"/>
  <c r="E1356" i="7"/>
  <c r="E1357" i="7"/>
  <c r="E1358" i="7"/>
  <c r="E1359" i="7"/>
  <c r="E1360" i="7"/>
  <c r="E1361" i="7"/>
  <c r="E1362" i="7"/>
  <c r="E1363" i="7"/>
  <c r="E1364" i="7"/>
  <c r="E1365" i="7"/>
  <c r="E1366" i="7"/>
  <c r="E1367" i="7"/>
  <c r="E1368" i="7"/>
  <c r="E1369" i="7"/>
  <c r="E1370" i="7"/>
  <c r="E1371" i="7"/>
  <c r="E1372" i="7"/>
  <c r="E1373" i="7"/>
  <c r="E1374" i="7"/>
  <c r="E1375" i="7"/>
  <c r="E1376" i="7"/>
  <c r="E1377" i="7"/>
  <c r="E1378" i="7"/>
  <c r="E1379" i="7"/>
  <c r="E1380" i="7"/>
  <c r="E1381" i="7"/>
  <c r="E1382" i="7"/>
  <c r="E1383" i="7"/>
  <c r="E1384" i="7"/>
  <c r="E1385" i="7"/>
  <c r="E1386" i="7"/>
  <c r="E1387" i="7"/>
  <c r="E1388" i="7"/>
  <c r="E1389" i="7"/>
  <c r="E1390" i="7"/>
  <c r="E1391" i="7"/>
  <c r="E1392" i="7"/>
  <c r="E1393" i="7"/>
  <c r="E1394" i="7"/>
  <c r="E1395" i="7"/>
  <c r="E1396" i="7"/>
  <c r="E1397" i="7"/>
  <c r="E1398" i="7"/>
  <c r="E1399" i="7"/>
  <c r="E1400" i="7"/>
  <c r="E1401" i="7"/>
  <c r="E1402" i="7"/>
  <c r="E1403" i="7"/>
  <c r="E1404" i="7"/>
  <c r="E1405" i="7"/>
  <c r="E1406" i="7"/>
  <c r="E1407" i="7"/>
  <c r="E1408" i="7"/>
  <c r="E1409" i="7"/>
  <c r="E1410" i="7"/>
  <c r="E1411" i="7"/>
  <c r="E1412" i="7"/>
  <c r="E1413" i="7"/>
  <c r="E1414" i="7"/>
  <c r="E1415" i="7"/>
  <c r="E1416" i="7"/>
  <c r="E1417" i="7"/>
  <c r="E1418" i="7"/>
  <c r="E1419" i="7"/>
  <c r="E1420" i="7"/>
  <c r="E1421" i="7"/>
  <c r="E1422" i="7"/>
  <c r="E1423" i="7"/>
  <c r="E1424" i="7"/>
  <c r="E1425" i="7"/>
  <c r="E1426" i="7"/>
  <c r="E1427" i="7"/>
  <c r="E1428" i="7"/>
  <c r="E1429" i="7"/>
  <c r="E1430" i="7"/>
  <c r="E1431" i="7"/>
  <c r="E1432" i="7"/>
  <c r="E1433" i="7"/>
  <c r="E1434" i="7"/>
  <c r="E1435" i="7"/>
  <c r="E1436" i="7"/>
  <c r="E1437" i="7"/>
  <c r="E1438" i="7"/>
  <c r="E1439" i="7"/>
  <c r="E1440" i="7"/>
  <c r="E1441" i="7"/>
  <c r="E1442" i="7"/>
  <c r="E1443" i="7"/>
  <c r="E1444" i="7"/>
  <c r="E1445" i="7"/>
  <c r="E1446" i="7"/>
  <c r="E1447" i="7"/>
  <c r="E1448" i="7"/>
  <c r="E1449" i="7"/>
  <c r="E1450" i="7"/>
  <c r="E1451" i="7"/>
  <c r="E1452" i="7"/>
  <c r="E1453" i="7"/>
  <c r="E1454" i="7"/>
  <c r="E1455" i="7"/>
  <c r="E1456" i="7"/>
  <c r="E1457" i="7"/>
  <c r="E1458" i="7"/>
  <c r="E1459" i="7"/>
  <c r="E1460" i="7"/>
  <c r="E1461" i="7"/>
  <c r="E1462" i="7"/>
  <c r="E1463" i="7"/>
  <c r="E1464" i="7"/>
  <c r="E1465" i="7"/>
  <c r="E1466" i="7"/>
  <c r="E1467" i="7"/>
  <c r="E1468" i="7"/>
  <c r="E1469" i="7"/>
  <c r="E1470" i="7"/>
  <c r="E1471" i="7"/>
  <c r="E1472" i="7"/>
  <c r="E1473" i="7"/>
  <c r="E1474" i="7"/>
  <c r="E1475" i="7"/>
  <c r="E1476" i="7"/>
  <c r="E1477" i="7"/>
  <c r="E1478" i="7"/>
  <c r="E1479" i="7"/>
  <c r="E1480" i="7"/>
  <c r="E1481" i="7"/>
  <c r="E1482" i="7"/>
  <c r="E1483" i="7"/>
  <c r="E1484" i="7"/>
  <c r="E1485" i="7"/>
  <c r="E1486" i="7"/>
  <c r="E1487" i="7"/>
  <c r="E1488" i="7"/>
  <c r="E1489" i="7"/>
  <c r="E1490" i="7"/>
  <c r="E1491" i="7"/>
  <c r="E1492" i="7"/>
  <c r="E1493" i="7"/>
  <c r="E1494" i="7"/>
  <c r="E1495" i="7"/>
  <c r="E1496" i="7"/>
  <c r="E1497" i="7"/>
  <c r="E1498" i="7"/>
  <c r="E1499" i="7"/>
  <c r="E1500" i="7"/>
  <c r="E1501" i="7"/>
  <c r="E1502" i="7"/>
  <c r="E1503" i="7"/>
  <c r="E1504" i="7"/>
  <c r="E1505" i="7"/>
  <c r="E1506" i="7"/>
  <c r="E1507" i="7"/>
  <c r="E1508" i="7"/>
  <c r="E1509" i="7"/>
  <c r="E1510" i="7"/>
  <c r="E1511" i="7"/>
  <c r="E1512" i="7"/>
  <c r="E1513" i="7"/>
  <c r="E1514" i="7"/>
  <c r="E1515" i="7"/>
  <c r="E1516" i="7"/>
  <c r="E1517" i="7"/>
  <c r="E1518" i="7"/>
  <c r="E1519" i="7"/>
  <c r="E1520" i="7"/>
  <c r="E1521" i="7"/>
  <c r="E1522" i="7"/>
  <c r="E1523" i="7"/>
  <c r="E1524" i="7"/>
  <c r="E1525" i="7"/>
  <c r="E1526" i="7"/>
  <c r="E1527" i="7"/>
  <c r="E1528" i="7"/>
  <c r="E1529" i="7"/>
  <c r="E1530" i="7"/>
  <c r="E1531" i="7"/>
  <c r="E1532" i="7"/>
  <c r="E1533" i="7"/>
  <c r="E1534" i="7"/>
  <c r="E1535" i="7"/>
  <c r="E1536" i="7"/>
  <c r="E1537" i="7"/>
  <c r="E1538" i="7"/>
  <c r="E1539" i="7"/>
  <c r="E1540" i="7"/>
  <c r="E1541" i="7"/>
  <c r="E1542" i="7"/>
  <c r="E1543" i="7"/>
  <c r="E1544" i="7"/>
  <c r="E1545" i="7"/>
  <c r="E1546" i="7"/>
  <c r="E1547" i="7"/>
  <c r="E1548" i="7"/>
  <c r="E1549" i="7"/>
  <c r="E1550" i="7"/>
  <c r="E1551" i="7"/>
  <c r="E1552" i="7"/>
  <c r="E1553" i="7"/>
  <c r="E1554" i="7"/>
  <c r="E1555" i="7"/>
  <c r="E1556" i="7"/>
  <c r="E1557" i="7"/>
  <c r="E1558" i="7"/>
  <c r="E1559" i="7"/>
  <c r="E1560" i="7"/>
  <c r="E1561" i="7"/>
  <c r="E1562" i="7"/>
  <c r="E1563" i="7"/>
  <c r="E1564" i="7"/>
  <c r="E1565" i="7"/>
  <c r="E1566" i="7"/>
  <c r="E1567" i="7"/>
  <c r="E1568" i="7"/>
  <c r="E1569" i="7"/>
  <c r="E1570" i="7"/>
  <c r="E1571" i="7"/>
  <c r="E1572" i="7"/>
  <c r="E1573" i="7"/>
  <c r="E1574" i="7"/>
  <c r="E1575" i="7"/>
  <c r="E1576" i="7"/>
  <c r="E1577" i="7"/>
  <c r="E1578" i="7"/>
  <c r="E1579" i="7"/>
  <c r="E1580" i="7"/>
  <c r="E1581" i="7"/>
  <c r="E1582" i="7"/>
  <c r="E1583" i="7"/>
  <c r="E1584" i="7"/>
  <c r="E1585" i="7"/>
  <c r="E1586" i="7"/>
  <c r="E1587" i="7"/>
  <c r="E1588" i="7"/>
  <c r="E1589" i="7"/>
  <c r="E1590" i="7"/>
  <c r="E1591" i="7"/>
  <c r="E1592" i="7"/>
  <c r="E1593" i="7"/>
  <c r="E1594" i="7"/>
  <c r="E1595" i="7"/>
  <c r="E1596" i="7"/>
  <c r="E1597" i="7"/>
  <c r="E1598" i="7"/>
  <c r="E1599" i="7"/>
  <c r="E1600" i="7"/>
  <c r="E1601" i="7"/>
  <c r="E1602" i="7"/>
  <c r="E1603" i="7"/>
  <c r="E1604" i="7"/>
  <c r="E1605" i="7"/>
  <c r="E1606" i="7"/>
  <c r="E1607" i="7"/>
  <c r="E1608" i="7"/>
  <c r="E1609" i="7"/>
  <c r="E1610" i="7"/>
  <c r="E1611" i="7"/>
  <c r="E1612" i="7"/>
  <c r="E1613" i="7"/>
  <c r="E1614" i="7"/>
  <c r="E1615" i="7"/>
  <c r="E1616" i="7"/>
  <c r="E1617" i="7"/>
  <c r="E1618" i="7"/>
  <c r="E1619" i="7"/>
  <c r="E1620" i="7"/>
  <c r="E1621" i="7"/>
  <c r="E1622" i="7"/>
  <c r="E1623" i="7"/>
  <c r="E1624" i="7"/>
  <c r="E1625" i="7"/>
  <c r="E1626" i="7"/>
  <c r="E1627" i="7"/>
  <c r="E1628" i="7"/>
  <c r="E1629" i="7"/>
  <c r="E1630" i="7"/>
  <c r="E1631" i="7"/>
  <c r="E1632" i="7"/>
  <c r="E1633" i="7"/>
  <c r="E1634" i="7"/>
  <c r="E1635" i="7"/>
  <c r="E1636" i="7"/>
  <c r="E1637" i="7"/>
  <c r="E1638" i="7"/>
  <c r="E1639" i="7"/>
  <c r="E1640" i="7"/>
  <c r="E1641" i="7"/>
  <c r="E1642" i="7"/>
  <c r="E1643" i="7"/>
  <c r="E1644" i="7"/>
  <c r="E1645" i="7"/>
  <c r="E1646" i="7"/>
  <c r="E1647" i="7"/>
  <c r="E1648" i="7"/>
  <c r="E1649" i="7"/>
  <c r="E1650" i="7"/>
  <c r="E1651" i="7"/>
  <c r="E1652" i="7"/>
  <c r="E1653" i="7"/>
  <c r="E1654" i="7"/>
  <c r="E1655" i="7"/>
  <c r="E1656" i="7"/>
  <c r="E1657" i="7"/>
  <c r="E1658" i="7"/>
  <c r="E1659" i="7"/>
  <c r="E1660" i="7"/>
  <c r="E1661" i="7"/>
  <c r="E1662" i="7"/>
  <c r="E1663" i="7"/>
  <c r="E1664" i="7"/>
  <c r="E1665" i="7"/>
  <c r="E1666" i="7"/>
  <c r="E1667" i="7"/>
  <c r="E1668" i="7"/>
  <c r="E1669" i="7"/>
  <c r="E1670" i="7"/>
  <c r="E1671" i="7"/>
  <c r="E1672" i="7"/>
  <c r="E1673" i="7"/>
  <c r="E1674" i="7"/>
  <c r="E1675" i="7"/>
  <c r="E1676" i="7"/>
  <c r="E1677" i="7"/>
  <c r="E1678" i="7"/>
  <c r="E1679" i="7"/>
  <c r="E1680" i="7"/>
  <c r="E1681" i="7"/>
  <c r="E1682" i="7"/>
  <c r="E1683" i="7"/>
  <c r="E1684" i="7"/>
  <c r="E1685" i="7"/>
  <c r="E1686" i="7"/>
  <c r="E1687" i="7"/>
  <c r="E1688" i="7"/>
  <c r="E1689" i="7"/>
  <c r="E1690" i="7"/>
  <c r="E1691" i="7"/>
  <c r="E1692" i="7"/>
  <c r="E1693" i="7"/>
  <c r="E1694" i="7"/>
  <c r="E1695" i="7"/>
  <c r="E1696" i="7"/>
  <c r="E1697" i="7"/>
  <c r="E1698" i="7"/>
  <c r="E1699" i="7"/>
  <c r="E1700" i="7"/>
  <c r="E1701" i="7"/>
  <c r="E1702" i="7"/>
  <c r="E1703" i="7"/>
  <c r="E1704" i="7"/>
  <c r="E1705" i="7"/>
  <c r="E1706" i="7"/>
  <c r="E1707" i="7"/>
  <c r="E1708" i="7"/>
  <c r="E1709" i="7"/>
  <c r="E1710" i="7"/>
  <c r="E1711" i="7"/>
  <c r="E1712" i="7"/>
  <c r="E1713" i="7"/>
  <c r="E1714" i="7"/>
  <c r="E1715" i="7"/>
  <c r="E1716" i="7"/>
  <c r="E1717" i="7"/>
  <c r="E1718" i="7"/>
  <c r="E1719" i="7"/>
  <c r="E1720" i="7"/>
  <c r="E1721" i="7"/>
  <c r="E1722" i="7"/>
  <c r="E1723" i="7"/>
  <c r="E1724" i="7"/>
  <c r="E1725" i="7"/>
  <c r="E1726" i="7"/>
  <c r="E1727" i="7"/>
  <c r="E1728" i="7"/>
  <c r="E1729" i="7"/>
  <c r="E1730" i="7"/>
  <c r="E1731" i="7"/>
  <c r="E1732" i="7"/>
  <c r="E1733" i="7"/>
  <c r="E1734" i="7"/>
  <c r="E1735" i="7"/>
  <c r="E1736" i="7"/>
  <c r="E1737" i="7"/>
  <c r="E1738" i="7"/>
  <c r="E1739" i="7"/>
  <c r="E1740" i="7"/>
  <c r="E1741" i="7"/>
  <c r="E1742" i="7"/>
  <c r="E1743" i="7"/>
  <c r="E1744" i="7"/>
  <c r="E1745" i="7"/>
  <c r="E1746" i="7"/>
  <c r="E1747" i="7"/>
  <c r="E1748" i="7"/>
  <c r="E1749" i="7"/>
  <c r="E1750" i="7"/>
  <c r="E1751" i="7"/>
  <c r="E1752" i="7"/>
  <c r="E1753" i="7"/>
  <c r="E1754" i="7"/>
  <c r="E1755" i="7"/>
  <c r="E1756" i="7"/>
  <c r="E1757" i="7"/>
  <c r="E1758" i="7"/>
  <c r="E1759" i="7"/>
  <c r="E1760" i="7"/>
  <c r="E1761" i="7"/>
  <c r="E1762" i="7"/>
  <c r="E1763" i="7"/>
  <c r="E1764" i="7"/>
  <c r="E1765" i="7"/>
  <c r="E1766" i="7"/>
  <c r="E1767" i="7"/>
  <c r="E1768" i="7"/>
  <c r="E1769" i="7"/>
  <c r="E1770" i="7"/>
  <c r="E1771" i="7"/>
  <c r="E1772" i="7"/>
  <c r="E1773" i="7"/>
  <c r="E1774" i="7"/>
  <c r="E1775" i="7"/>
  <c r="E1776" i="7"/>
  <c r="E1777" i="7"/>
  <c r="E1778" i="7"/>
  <c r="E1779" i="7"/>
  <c r="E1780" i="7"/>
  <c r="E1781" i="7"/>
  <c r="E1782" i="7"/>
  <c r="E1783" i="7"/>
  <c r="E1784" i="7"/>
  <c r="E1785" i="7"/>
  <c r="E1786" i="7"/>
  <c r="E1787" i="7"/>
  <c r="E1788" i="7"/>
  <c r="E1789" i="7"/>
  <c r="E1790" i="7"/>
  <c r="E1791" i="7"/>
  <c r="E1792" i="7"/>
  <c r="E1793" i="7"/>
  <c r="E1794" i="7"/>
  <c r="E1795" i="7"/>
  <c r="E1796" i="7"/>
  <c r="E1797" i="7"/>
  <c r="E1798" i="7"/>
  <c r="E1799" i="7"/>
  <c r="E1800" i="7"/>
  <c r="E1801" i="7"/>
  <c r="E1802" i="7"/>
  <c r="E1803" i="7"/>
  <c r="E1804" i="7"/>
  <c r="E1805" i="7"/>
  <c r="E1806" i="7"/>
  <c r="E1807" i="7"/>
  <c r="E1808" i="7"/>
  <c r="E1809" i="7"/>
  <c r="E1810" i="7"/>
  <c r="E1811" i="7"/>
  <c r="E1812" i="7"/>
  <c r="E1813" i="7"/>
  <c r="E1814" i="7"/>
  <c r="E1815" i="7"/>
  <c r="E1816" i="7"/>
  <c r="E1817" i="7"/>
  <c r="E1818" i="7"/>
  <c r="E1819" i="7"/>
  <c r="E1820" i="7"/>
  <c r="E1821" i="7"/>
  <c r="E1822" i="7"/>
  <c r="E1823" i="7"/>
  <c r="E1824" i="7"/>
  <c r="E1825" i="7"/>
  <c r="E1826" i="7"/>
  <c r="E1827" i="7"/>
  <c r="E1828" i="7"/>
  <c r="E1829" i="7"/>
  <c r="E1830" i="7"/>
  <c r="E1831" i="7"/>
  <c r="E1832" i="7"/>
  <c r="E1833" i="7"/>
  <c r="E1834" i="7"/>
  <c r="E1835" i="7"/>
  <c r="E1836" i="7"/>
  <c r="E1837" i="7"/>
  <c r="E1838" i="7"/>
  <c r="E1839" i="7"/>
  <c r="E1840" i="7"/>
  <c r="E1841" i="7"/>
  <c r="E1842" i="7"/>
  <c r="E1843" i="7"/>
  <c r="E1844" i="7"/>
  <c r="E1845" i="7"/>
  <c r="E1846" i="7"/>
  <c r="E1847" i="7"/>
  <c r="E1848" i="7"/>
  <c r="E1849" i="7"/>
  <c r="E1850" i="7"/>
  <c r="E1851" i="7"/>
  <c r="E1852" i="7"/>
  <c r="E1853" i="7"/>
  <c r="E1854" i="7"/>
  <c r="E1855" i="7"/>
  <c r="E1856" i="7"/>
  <c r="E1857" i="7"/>
  <c r="E1858" i="7"/>
  <c r="E1859" i="7"/>
  <c r="E1860" i="7"/>
  <c r="E1861" i="7"/>
  <c r="E1862" i="7"/>
  <c r="E1863" i="7"/>
  <c r="E1864" i="7"/>
  <c r="E1865" i="7"/>
  <c r="E1866" i="7"/>
  <c r="E1867" i="7"/>
  <c r="E1868" i="7"/>
  <c r="E1869" i="7"/>
  <c r="E1870" i="7"/>
  <c r="E1871" i="7"/>
  <c r="E1872" i="7"/>
  <c r="E1873" i="7"/>
  <c r="E1874" i="7"/>
  <c r="E1875" i="7"/>
  <c r="E1876" i="7"/>
  <c r="E1877" i="7"/>
  <c r="E1878" i="7"/>
  <c r="E1879" i="7"/>
  <c r="E1880" i="7"/>
  <c r="E1881" i="7"/>
  <c r="E1882" i="7"/>
  <c r="E1883" i="7"/>
  <c r="E1884" i="7"/>
  <c r="E1885" i="7"/>
  <c r="E1886" i="7"/>
  <c r="E1887" i="7"/>
  <c r="E1888" i="7"/>
  <c r="E1889" i="7"/>
  <c r="E1890" i="7"/>
  <c r="E1891" i="7"/>
  <c r="E1892" i="7"/>
  <c r="E1893" i="7"/>
  <c r="E1894" i="7"/>
  <c r="E1895" i="7"/>
  <c r="E1896" i="7"/>
  <c r="E1897" i="7"/>
  <c r="E1898" i="7"/>
  <c r="E1899" i="7"/>
  <c r="E1900" i="7"/>
  <c r="E1901" i="7"/>
  <c r="E1902" i="7"/>
  <c r="E1903" i="7"/>
  <c r="E1904" i="7"/>
  <c r="E1905" i="7"/>
  <c r="E1906" i="7"/>
  <c r="E1907" i="7"/>
  <c r="E1908" i="7"/>
  <c r="E1909" i="7"/>
  <c r="E1910" i="7"/>
  <c r="E1911" i="7"/>
  <c r="E1912" i="7"/>
  <c r="E1913" i="7"/>
  <c r="E1914" i="7"/>
  <c r="E1915" i="7"/>
  <c r="E1916" i="7"/>
  <c r="E1917" i="7"/>
  <c r="E1918" i="7"/>
  <c r="E1919" i="7"/>
  <c r="E1920" i="7"/>
  <c r="E1921" i="7"/>
  <c r="E1922" i="7"/>
  <c r="E1923" i="7"/>
  <c r="E1924" i="7"/>
  <c r="E1925" i="7"/>
  <c r="E1926" i="7"/>
  <c r="E1927" i="7"/>
  <c r="E1928" i="7"/>
  <c r="E1929" i="7"/>
  <c r="E1930" i="7"/>
  <c r="E1931" i="7"/>
  <c r="E1932" i="7"/>
  <c r="E1933" i="7"/>
  <c r="E1934" i="7"/>
  <c r="E1935" i="7"/>
  <c r="E1936" i="7"/>
  <c r="E1937" i="7"/>
  <c r="E1938" i="7"/>
  <c r="E1939" i="7"/>
  <c r="E1940" i="7"/>
  <c r="E1941" i="7"/>
  <c r="E1942" i="7"/>
  <c r="E1943" i="7"/>
  <c r="E1944" i="7"/>
  <c r="E1945" i="7"/>
  <c r="E1946" i="7"/>
  <c r="E1947" i="7"/>
  <c r="E1948" i="7"/>
  <c r="E1949" i="7"/>
  <c r="E1950" i="7"/>
  <c r="E1951" i="7"/>
  <c r="E1952" i="7"/>
  <c r="E1953" i="7"/>
  <c r="E1954" i="7"/>
  <c r="E1955" i="7"/>
  <c r="E1956" i="7"/>
  <c r="E1957" i="7"/>
  <c r="E1958" i="7"/>
  <c r="E1959" i="7"/>
  <c r="E1960" i="7"/>
  <c r="E1961" i="7"/>
  <c r="E1962" i="7"/>
  <c r="E1963" i="7"/>
  <c r="E1964" i="7"/>
  <c r="E1965" i="7"/>
  <c r="E1966" i="7"/>
  <c r="E1967" i="7"/>
  <c r="E1968" i="7"/>
  <c r="E1969" i="7"/>
  <c r="E1970" i="7"/>
  <c r="E1971" i="7"/>
  <c r="E1972" i="7"/>
  <c r="E1973" i="7"/>
  <c r="E1974" i="7"/>
  <c r="E1975" i="7"/>
  <c r="E1976" i="7"/>
  <c r="E1977" i="7"/>
  <c r="E1978" i="7"/>
  <c r="E1979" i="7"/>
  <c r="E1980" i="7"/>
  <c r="E1981" i="7"/>
  <c r="E1982" i="7"/>
  <c r="E1983" i="7"/>
  <c r="E1984" i="7"/>
  <c r="E1985" i="7"/>
  <c r="E1986" i="7"/>
  <c r="E1987" i="7"/>
  <c r="E1988" i="7"/>
  <c r="E1989" i="7"/>
  <c r="E1990" i="7"/>
  <c r="E1991" i="7"/>
  <c r="E1992" i="7"/>
  <c r="E1993" i="7"/>
  <c r="E1994" i="7"/>
  <c r="E1995" i="7"/>
  <c r="E1996" i="7"/>
  <c r="E1997" i="7"/>
  <c r="E1998" i="7"/>
  <c r="E1999" i="7"/>
  <c r="E2000" i="7"/>
  <c r="E2001" i="7"/>
  <c r="E2002" i="7"/>
  <c r="E2003" i="7"/>
  <c r="E2004" i="7"/>
  <c r="E2005" i="7"/>
  <c r="E2006" i="7"/>
  <c r="E2007" i="7"/>
  <c r="E2008" i="7"/>
  <c r="E2009" i="7"/>
  <c r="E2010" i="7"/>
  <c r="E2011" i="7"/>
  <c r="E2012" i="7"/>
  <c r="E2013" i="7"/>
  <c r="E2014" i="7"/>
  <c r="E2015" i="7"/>
  <c r="E2016" i="7"/>
  <c r="E2017" i="7"/>
  <c r="E2018" i="7"/>
  <c r="E2019" i="7"/>
  <c r="E2020" i="7"/>
  <c r="E2021" i="7"/>
  <c r="E2022" i="7"/>
  <c r="E2023" i="7"/>
  <c r="E2024" i="7"/>
  <c r="E2025" i="7"/>
  <c r="E2026" i="7"/>
  <c r="E2027" i="7"/>
  <c r="E2028" i="7"/>
  <c r="E2029" i="7"/>
  <c r="E2030" i="7"/>
  <c r="E2031" i="7"/>
  <c r="E2032" i="7"/>
  <c r="E2033" i="7"/>
  <c r="E2034" i="7"/>
  <c r="E2035" i="7"/>
  <c r="E2036" i="7"/>
  <c r="E2037" i="7"/>
  <c r="E2038" i="7"/>
  <c r="E2039" i="7"/>
  <c r="E2040" i="7"/>
  <c r="E2041" i="7"/>
  <c r="E2042" i="7"/>
  <c r="E2043" i="7"/>
  <c r="E2044" i="7"/>
  <c r="E2045" i="7"/>
  <c r="E2046" i="7"/>
  <c r="E2047" i="7"/>
  <c r="E2048" i="7"/>
  <c r="E2049" i="7"/>
  <c r="E2050" i="7"/>
  <c r="E2051" i="7"/>
  <c r="E2052" i="7"/>
  <c r="E2053" i="7"/>
  <c r="E2054" i="7"/>
  <c r="E2055" i="7"/>
  <c r="E2056" i="7"/>
  <c r="E2057" i="7"/>
  <c r="E2058" i="7"/>
  <c r="E2059" i="7"/>
  <c r="E2060" i="7"/>
  <c r="E2061" i="7"/>
  <c r="E2062" i="7"/>
  <c r="E2063" i="7"/>
  <c r="E2064" i="7"/>
  <c r="E2065" i="7"/>
  <c r="E2066" i="7"/>
  <c r="E2067" i="7"/>
  <c r="E2068" i="7"/>
  <c r="E2069" i="7"/>
  <c r="E2070" i="7"/>
  <c r="E2071" i="7"/>
  <c r="E2072" i="7"/>
  <c r="E2073" i="7"/>
  <c r="E2074" i="7"/>
  <c r="E2075" i="7"/>
  <c r="E2076" i="7"/>
  <c r="E2077" i="7"/>
  <c r="E2078" i="7"/>
  <c r="E2079" i="7"/>
  <c r="E2080" i="7"/>
  <c r="E2081" i="7"/>
  <c r="E2082" i="7"/>
  <c r="E2083" i="7"/>
  <c r="E2084" i="7"/>
  <c r="E2085" i="7"/>
  <c r="E2086" i="7"/>
  <c r="E2087" i="7"/>
  <c r="E2088" i="7"/>
  <c r="E2089" i="7"/>
  <c r="E2090" i="7"/>
  <c r="E2091" i="7"/>
  <c r="E2092" i="7"/>
  <c r="E2093" i="7"/>
  <c r="E2094" i="7"/>
  <c r="E2095" i="7"/>
  <c r="E2096" i="7"/>
  <c r="E2097" i="7"/>
  <c r="E2098" i="7"/>
  <c r="E2099" i="7"/>
  <c r="E2100" i="7"/>
  <c r="E2101" i="7"/>
  <c r="E2102" i="7"/>
  <c r="E2103" i="7"/>
  <c r="E2104" i="7"/>
  <c r="E2105" i="7"/>
  <c r="E2106" i="7"/>
  <c r="E2107" i="7"/>
  <c r="E2108" i="7"/>
  <c r="E2109" i="7"/>
  <c r="E2110" i="7"/>
  <c r="E2111" i="7"/>
  <c r="E2112" i="7"/>
  <c r="E2113" i="7"/>
  <c r="E2114" i="7"/>
  <c r="E2115" i="7"/>
  <c r="E2116" i="7"/>
  <c r="E2117" i="7"/>
  <c r="E2118" i="7"/>
  <c r="E2119" i="7"/>
  <c r="E2120" i="7"/>
  <c r="E2121" i="7"/>
  <c r="E2122" i="7"/>
  <c r="E2123" i="7"/>
  <c r="E2124" i="7"/>
  <c r="E2125" i="7"/>
  <c r="E2126" i="7"/>
  <c r="E2127" i="7"/>
  <c r="E2128" i="7"/>
  <c r="E2129" i="7"/>
  <c r="E2130" i="7"/>
  <c r="E2131" i="7"/>
  <c r="E2132" i="7"/>
  <c r="E2133" i="7"/>
  <c r="E2134" i="7"/>
  <c r="E2135" i="7"/>
  <c r="E2136" i="7"/>
  <c r="E2137" i="7"/>
  <c r="E2138" i="7"/>
  <c r="E2139" i="7"/>
  <c r="E2140" i="7"/>
  <c r="E2141" i="7"/>
  <c r="E2142" i="7"/>
  <c r="E2143" i="7"/>
  <c r="E2144" i="7"/>
  <c r="E2145" i="7"/>
  <c r="E2146" i="7"/>
  <c r="E2147" i="7"/>
  <c r="E2148" i="7"/>
  <c r="E2149" i="7"/>
  <c r="E2150" i="7"/>
  <c r="E2151" i="7"/>
  <c r="E2152" i="7"/>
  <c r="E2153" i="7"/>
  <c r="E2154" i="7"/>
  <c r="E2155" i="7"/>
  <c r="E2156" i="7"/>
  <c r="E2157" i="7"/>
  <c r="E2158" i="7"/>
  <c r="E2159" i="7"/>
  <c r="E2160" i="7"/>
  <c r="E2161" i="7"/>
  <c r="E2162" i="7"/>
  <c r="E2163" i="7"/>
  <c r="E2164" i="7"/>
  <c r="E2165" i="7"/>
  <c r="E2166" i="7"/>
  <c r="E2167" i="7"/>
  <c r="E2168" i="7"/>
  <c r="E2169" i="7"/>
  <c r="E2170" i="7"/>
  <c r="E2171" i="7"/>
  <c r="E2172" i="7"/>
  <c r="E2173" i="7"/>
  <c r="E2174" i="7"/>
  <c r="E2175" i="7"/>
  <c r="E2176" i="7"/>
  <c r="E2177" i="7"/>
  <c r="E2178" i="7"/>
  <c r="E2179" i="7"/>
  <c r="E2180" i="7"/>
  <c r="E2181" i="7"/>
  <c r="E2182" i="7"/>
  <c r="E2183" i="7"/>
  <c r="E2184" i="7"/>
  <c r="E2185" i="7"/>
  <c r="E2186" i="7"/>
  <c r="E2187" i="7"/>
  <c r="E2188" i="7"/>
  <c r="E2189" i="7"/>
  <c r="E2190" i="7"/>
  <c r="E2191" i="7"/>
  <c r="E2192" i="7"/>
  <c r="E2193" i="7"/>
  <c r="E2194" i="7"/>
  <c r="E2195" i="7"/>
  <c r="E2196" i="7"/>
  <c r="E2197" i="7"/>
  <c r="E2198" i="7"/>
  <c r="E2199" i="7"/>
  <c r="E2200" i="7"/>
  <c r="E2201" i="7"/>
  <c r="E2202" i="7"/>
  <c r="E2203" i="7"/>
  <c r="E2204" i="7"/>
  <c r="E2205" i="7"/>
  <c r="E2206" i="7"/>
  <c r="E2207" i="7"/>
  <c r="E2208" i="7"/>
  <c r="E2209" i="7"/>
  <c r="E2210" i="7"/>
  <c r="E2211" i="7"/>
  <c r="E2212" i="7"/>
  <c r="E2213" i="7"/>
  <c r="E2214" i="7"/>
  <c r="E2215" i="7"/>
  <c r="E2216" i="7"/>
  <c r="E2217" i="7"/>
  <c r="E2218" i="7"/>
  <c r="E2219" i="7"/>
  <c r="E2220" i="7"/>
  <c r="E2221" i="7"/>
  <c r="E2222" i="7"/>
  <c r="E2223" i="7"/>
  <c r="E2224" i="7"/>
  <c r="E2225" i="7"/>
  <c r="E2226" i="7"/>
  <c r="E2227" i="7"/>
  <c r="E2228" i="7"/>
  <c r="E2229" i="7"/>
  <c r="E2230" i="7"/>
  <c r="E2231" i="7"/>
  <c r="E2232" i="7"/>
  <c r="E2233" i="7"/>
  <c r="E2234" i="7"/>
  <c r="E2235" i="7"/>
  <c r="E2236" i="7"/>
  <c r="E2237" i="7"/>
  <c r="E2238" i="7"/>
  <c r="E2239" i="7"/>
  <c r="E2240" i="7"/>
  <c r="E2241" i="7"/>
  <c r="E2242" i="7"/>
  <c r="E2243" i="7"/>
  <c r="E2244" i="7"/>
  <c r="E2245" i="7"/>
  <c r="E2246" i="7"/>
  <c r="E2247" i="7"/>
  <c r="E2248" i="7"/>
  <c r="E2249" i="7"/>
  <c r="E2250" i="7"/>
  <c r="E2251" i="7"/>
  <c r="E2252" i="7"/>
  <c r="E2253" i="7"/>
  <c r="E2254" i="7"/>
  <c r="E2255" i="7"/>
  <c r="E2256" i="7"/>
  <c r="E2257" i="7"/>
  <c r="E2258" i="7"/>
  <c r="E2259" i="7"/>
  <c r="E2260" i="7"/>
  <c r="E2261" i="7"/>
  <c r="E2262" i="7"/>
  <c r="E2263" i="7"/>
  <c r="E2264" i="7"/>
  <c r="E2265" i="7"/>
  <c r="E2266" i="7"/>
  <c r="E2267" i="7"/>
  <c r="E2268" i="7"/>
  <c r="E2269" i="7"/>
  <c r="E2270" i="7"/>
  <c r="E2271" i="7"/>
  <c r="E2272" i="7"/>
  <c r="E2273" i="7"/>
  <c r="E2274" i="7"/>
  <c r="E2275" i="7"/>
  <c r="E2276" i="7"/>
  <c r="E2277" i="7"/>
  <c r="E2278" i="7"/>
  <c r="E2279" i="7"/>
  <c r="E2280" i="7"/>
  <c r="E2281" i="7"/>
  <c r="E2282" i="7"/>
  <c r="E2283" i="7"/>
  <c r="E2284" i="7"/>
  <c r="E2285" i="7"/>
  <c r="E2286" i="7"/>
  <c r="E2287" i="7"/>
  <c r="E2288" i="7"/>
  <c r="E2289" i="7"/>
  <c r="E2290" i="7"/>
  <c r="E2291" i="7"/>
  <c r="E2292" i="7"/>
  <c r="E2293" i="7"/>
  <c r="E2294" i="7"/>
  <c r="E2295" i="7"/>
  <c r="E2296" i="7"/>
  <c r="E2297" i="7"/>
  <c r="E2298" i="7"/>
  <c r="E2299" i="7"/>
  <c r="E2300" i="7"/>
  <c r="E2301" i="7"/>
  <c r="E2302" i="7"/>
  <c r="E2303" i="7"/>
  <c r="E2304" i="7"/>
  <c r="E2305" i="7"/>
  <c r="E2306" i="7"/>
  <c r="E2307" i="7"/>
  <c r="E2308" i="7"/>
  <c r="E2309" i="7"/>
  <c r="E2310" i="7"/>
  <c r="E2311" i="7"/>
  <c r="E2312" i="7"/>
  <c r="E2313" i="7"/>
  <c r="E2314" i="7"/>
  <c r="E2315" i="7"/>
  <c r="E2316" i="7"/>
  <c r="E2317" i="7"/>
  <c r="E2318" i="7"/>
  <c r="E2319" i="7"/>
  <c r="E2320" i="7"/>
  <c r="E2321" i="7"/>
  <c r="E2322" i="7"/>
  <c r="E2323" i="7"/>
  <c r="E2324" i="7"/>
  <c r="E2325" i="7"/>
  <c r="E2326" i="7"/>
  <c r="E2327" i="7"/>
  <c r="E2328" i="7"/>
  <c r="E2329" i="7"/>
  <c r="E2330" i="7"/>
  <c r="E2331" i="7"/>
  <c r="E2332" i="7"/>
  <c r="E2333" i="7"/>
  <c r="E2334" i="7"/>
  <c r="E2335" i="7"/>
  <c r="E2336" i="7"/>
  <c r="E2337" i="7"/>
  <c r="E2338" i="7"/>
  <c r="E2339" i="7"/>
  <c r="E2340" i="7"/>
  <c r="E2341" i="7"/>
  <c r="E2342" i="7"/>
  <c r="E2343" i="7"/>
  <c r="E2344" i="7"/>
  <c r="E2345" i="7"/>
  <c r="E2346" i="7"/>
  <c r="E2347" i="7"/>
  <c r="E2348" i="7"/>
  <c r="E2349" i="7"/>
  <c r="E2350" i="7"/>
  <c r="E2351" i="7"/>
  <c r="E2352" i="7"/>
  <c r="E2353" i="7"/>
  <c r="E2354" i="7"/>
  <c r="E2355" i="7"/>
  <c r="E2356" i="7"/>
  <c r="E2357" i="7"/>
  <c r="E2358" i="7"/>
  <c r="E2359" i="7"/>
  <c r="E2360" i="7"/>
  <c r="E2361" i="7"/>
  <c r="E2362" i="7"/>
  <c r="E2363" i="7"/>
  <c r="E2364" i="7"/>
  <c r="E2365" i="7"/>
  <c r="E2366" i="7"/>
  <c r="E2367" i="7"/>
  <c r="E2368" i="7"/>
  <c r="E2369" i="7"/>
  <c r="E2370" i="7"/>
  <c r="E2371" i="7"/>
  <c r="E2372" i="7"/>
  <c r="E2373" i="7"/>
  <c r="E2374" i="7"/>
  <c r="E2375" i="7"/>
  <c r="E2376" i="7"/>
  <c r="E2377" i="7"/>
  <c r="E2378" i="7"/>
  <c r="E2379" i="7"/>
  <c r="E2380" i="7"/>
  <c r="E2381" i="7"/>
  <c r="E2382" i="7"/>
  <c r="E2383" i="7"/>
  <c r="E2384" i="7"/>
  <c r="E2385" i="7"/>
  <c r="E2386" i="7"/>
  <c r="E2387" i="7"/>
  <c r="E2388" i="7"/>
  <c r="E2389" i="7"/>
  <c r="E2390" i="7"/>
  <c r="E2391" i="7"/>
  <c r="E2392" i="7"/>
  <c r="E2393" i="7"/>
  <c r="E2394" i="7"/>
  <c r="E2395" i="7"/>
  <c r="E2396" i="7"/>
  <c r="E2397" i="7"/>
  <c r="E2398" i="7"/>
  <c r="E2399" i="7"/>
  <c r="E2400" i="7"/>
  <c r="E2401" i="7"/>
  <c r="E2402" i="7"/>
  <c r="E2403" i="7"/>
  <c r="E2404" i="7"/>
  <c r="E2405" i="7"/>
  <c r="E2406" i="7"/>
  <c r="E2407" i="7"/>
  <c r="E2408" i="7"/>
  <c r="E2409" i="7"/>
  <c r="E2410" i="7"/>
  <c r="E2411" i="7"/>
  <c r="E2412" i="7"/>
  <c r="E2413" i="7"/>
  <c r="E2414" i="7"/>
  <c r="E2415" i="7"/>
  <c r="E2416" i="7"/>
  <c r="E2417" i="7"/>
  <c r="E2418" i="7"/>
  <c r="E2419" i="7"/>
  <c r="E2420" i="7"/>
  <c r="E2421" i="7"/>
  <c r="E2422" i="7"/>
  <c r="E2423" i="7"/>
  <c r="E2424" i="7"/>
  <c r="E2425" i="7"/>
  <c r="E2426" i="7"/>
  <c r="E2427" i="7"/>
  <c r="E2428" i="7"/>
  <c r="E2429" i="7"/>
  <c r="E2430" i="7"/>
  <c r="E2431" i="7"/>
  <c r="E2432" i="7"/>
  <c r="E2433" i="7"/>
  <c r="E2434" i="7"/>
  <c r="E2435" i="7"/>
  <c r="E2436" i="7"/>
  <c r="E2437" i="7"/>
  <c r="E2438" i="7"/>
  <c r="E2439" i="7"/>
  <c r="E2440" i="7"/>
  <c r="E2441" i="7"/>
  <c r="E2442" i="7"/>
  <c r="E2443" i="7"/>
  <c r="E2444" i="7"/>
  <c r="E2445" i="7"/>
  <c r="E2446" i="7"/>
  <c r="E2447" i="7"/>
  <c r="E2448" i="7"/>
  <c r="E2449" i="7"/>
  <c r="E2450" i="7"/>
  <c r="E2451" i="7"/>
  <c r="E2452" i="7"/>
  <c r="E2453" i="7"/>
  <c r="E2454" i="7"/>
  <c r="E2455" i="7"/>
  <c r="E2456" i="7"/>
  <c r="E2457" i="7"/>
  <c r="E2458" i="7"/>
  <c r="E2459" i="7"/>
  <c r="E2460" i="7"/>
  <c r="E2461" i="7"/>
  <c r="E2462" i="7"/>
  <c r="E2463" i="7"/>
  <c r="E2464" i="7"/>
  <c r="E2465" i="7"/>
  <c r="E2466" i="7"/>
  <c r="E2467" i="7"/>
  <c r="E2468" i="7"/>
  <c r="E2469" i="7"/>
  <c r="E2470" i="7"/>
  <c r="E2471" i="7"/>
  <c r="E2472" i="7"/>
  <c r="E2473" i="7"/>
  <c r="E2474" i="7"/>
  <c r="E2475" i="7"/>
  <c r="E2476" i="7"/>
  <c r="E2477" i="7"/>
  <c r="E2478" i="7"/>
  <c r="E2479" i="7"/>
  <c r="E2480" i="7"/>
  <c r="E2481" i="7"/>
  <c r="E2482" i="7"/>
  <c r="E2483" i="7"/>
  <c r="E2484" i="7"/>
  <c r="E2485" i="7"/>
  <c r="E2486" i="7"/>
  <c r="E2487" i="7"/>
  <c r="E2488" i="7"/>
  <c r="E2489" i="7"/>
  <c r="E2490" i="7"/>
  <c r="E2491" i="7"/>
  <c r="E2492" i="7"/>
  <c r="E2493" i="7"/>
  <c r="E2494" i="7"/>
  <c r="E2495" i="7"/>
  <c r="E2496" i="7"/>
  <c r="E2497" i="7"/>
  <c r="E2498" i="7"/>
  <c r="E2499" i="7"/>
  <c r="E2500" i="7"/>
  <c r="E2501" i="7"/>
  <c r="E2502" i="7"/>
  <c r="E2503" i="7"/>
  <c r="E2504" i="7"/>
  <c r="E2505" i="7"/>
  <c r="E2506" i="7"/>
  <c r="E2507" i="7"/>
  <c r="E2508" i="7"/>
  <c r="E2509" i="7"/>
  <c r="E2510" i="7"/>
  <c r="E2511" i="7"/>
  <c r="E2512" i="7"/>
  <c r="E2513" i="7"/>
  <c r="E2514" i="7"/>
  <c r="E2515" i="7"/>
  <c r="E2516" i="7"/>
  <c r="E2517" i="7"/>
  <c r="E2518" i="7"/>
  <c r="E2519" i="7"/>
  <c r="E2520" i="7"/>
  <c r="E2521" i="7"/>
  <c r="E2522" i="7"/>
  <c r="E2523" i="7"/>
  <c r="E2524" i="7"/>
  <c r="E2525" i="7"/>
  <c r="E2526" i="7"/>
  <c r="E2527" i="7"/>
  <c r="E2528" i="7"/>
  <c r="E2529" i="7"/>
  <c r="E2530" i="7"/>
  <c r="E2531" i="7"/>
  <c r="E2532" i="7"/>
  <c r="E2533" i="7"/>
  <c r="E2534" i="7"/>
  <c r="E2535" i="7"/>
  <c r="E2536" i="7"/>
  <c r="E2537" i="7"/>
  <c r="E2538" i="7"/>
  <c r="E2539" i="7"/>
  <c r="E2540" i="7"/>
  <c r="E2541" i="7"/>
  <c r="E2542" i="7"/>
  <c r="E2543" i="7"/>
  <c r="E2544" i="7"/>
  <c r="E2545" i="7"/>
  <c r="E2546" i="7"/>
  <c r="E2547" i="7"/>
  <c r="E2548" i="7"/>
  <c r="E2549" i="7"/>
  <c r="E2550" i="7"/>
  <c r="E2551" i="7"/>
  <c r="E2552" i="7"/>
  <c r="E2553" i="7"/>
  <c r="E2554" i="7"/>
  <c r="E2555" i="7"/>
  <c r="E2556" i="7"/>
  <c r="E2557" i="7"/>
  <c r="E2558" i="7"/>
  <c r="E2559" i="7"/>
  <c r="E2560" i="7"/>
  <c r="E2561" i="7"/>
  <c r="E2562" i="7"/>
  <c r="E2563" i="7"/>
  <c r="E2564" i="7"/>
  <c r="E2565" i="7"/>
  <c r="E2566" i="7"/>
  <c r="E2567" i="7"/>
  <c r="E2568" i="7"/>
  <c r="E2569" i="7"/>
  <c r="E2570" i="7"/>
  <c r="E2571" i="7"/>
  <c r="E2572" i="7"/>
  <c r="E2573" i="7"/>
  <c r="E2574" i="7"/>
  <c r="E2575" i="7"/>
  <c r="E2576" i="7"/>
  <c r="E2577" i="7"/>
  <c r="E2578" i="7"/>
  <c r="E2579" i="7"/>
  <c r="E2580" i="7"/>
  <c r="E2581" i="7"/>
  <c r="E2582" i="7"/>
  <c r="E2583" i="7"/>
  <c r="E2584" i="7"/>
  <c r="E2585" i="7"/>
  <c r="E2586" i="7"/>
  <c r="E2587" i="7"/>
  <c r="E2588" i="7"/>
  <c r="E2589" i="7"/>
  <c r="E2590" i="7"/>
  <c r="E2591" i="7"/>
  <c r="E2592" i="7"/>
  <c r="E2593" i="7"/>
  <c r="E2594" i="7"/>
  <c r="E2595" i="7"/>
  <c r="E2596" i="7"/>
  <c r="E2597" i="7"/>
  <c r="E2598" i="7"/>
  <c r="E2599" i="7"/>
  <c r="E2600" i="7"/>
  <c r="E2601" i="7"/>
  <c r="E2602" i="7"/>
  <c r="E2603" i="7"/>
  <c r="E2604" i="7"/>
  <c r="E2605" i="7"/>
  <c r="E2606" i="7"/>
  <c r="E2607" i="7"/>
  <c r="E2608" i="7"/>
  <c r="E2609" i="7"/>
  <c r="E2610" i="7"/>
  <c r="E2611" i="7"/>
  <c r="E2612" i="7"/>
  <c r="E2613" i="7"/>
  <c r="E2614" i="7"/>
  <c r="E2615" i="7"/>
  <c r="E2616" i="7"/>
  <c r="E2617" i="7"/>
  <c r="E2618" i="7"/>
  <c r="E2619" i="7"/>
  <c r="E2620" i="7"/>
  <c r="E2621" i="7"/>
  <c r="E2622" i="7"/>
  <c r="E2623" i="7"/>
  <c r="E2624" i="7"/>
  <c r="E2625" i="7"/>
  <c r="E2626" i="7"/>
  <c r="E2627" i="7"/>
  <c r="E2628" i="7"/>
  <c r="E2629" i="7"/>
  <c r="E2630" i="7"/>
  <c r="E2631" i="7"/>
  <c r="E2632" i="7"/>
  <c r="E2633" i="7"/>
  <c r="E2634" i="7"/>
  <c r="E2635" i="7"/>
  <c r="E2636" i="7"/>
  <c r="E2637" i="7"/>
  <c r="E2638" i="7"/>
  <c r="E2639" i="7"/>
  <c r="E2640" i="7"/>
  <c r="E2641" i="7"/>
  <c r="E2642" i="7"/>
  <c r="E2643" i="7"/>
  <c r="E2644" i="7"/>
  <c r="E2645" i="7"/>
  <c r="E2646" i="7"/>
  <c r="E2647" i="7"/>
  <c r="E2648" i="7"/>
  <c r="E2649" i="7"/>
  <c r="E2650" i="7"/>
  <c r="E2651" i="7"/>
  <c r="E2652" i="7"/>
  <c r="E2653" i="7"/>
  <c r="E2654" i="7"/>
  <c r="E2655" i="7"/>
  <c r="E2656" i="7"/>
  <c r="E2657" i="7"/>
  <c r="E2658" i="7"/>
  <c r="E2659" i="7"/>
  <c r="E2660" i="7"/>
  <c r="E2661" i="7"/>
  <c r="E2662" i="7"/>
  <c r="E2663" i="7"/>
  <c r="E2664" i="7"/>
  <c r="E2665" i="7"/>
  <c r="E2666" i="7"/>
  <c r="E2667" i="7"/>
  <c r="E2668" i="7"/>
  <c r="E2669" i="7"/>
  <c r="E2670" i="7"/>
  <c r="E2671" i="7"/>
  <c r="E2672" i="7"/>
  <c r="E2673" i="7"/>
  <c r="E2674" i="7"/>
  <c r="E2675" i="7"/>
  <c r="E2676" i="7"/>
  <c r="E2677" i="7"/>
  <c r="E2678" i="7"/>
  <c r="E2679" i="7"/>
  <c r="E2680" i="7"/>
  <c r="E2681" i="7"/>
  <c r="E2682" i="7"/>
  <c r="E2683" i="7"/>
  <c r="E2684" i="7"/>
  <c r="E2685" i="7"/>
  <c r="E2686" i="7"/>
  <c r="E2687" i="7"/>
  <c r="E2688" i="7"/>
  <c r="E2689" i="7"/>
  <c r="E2690" i="7"/>
  <c r="E2691" i="7"/>
  <c r="E2692" i="7"/>
  <c r="E2693" i="7"/>
  <c r="E2694" i="7"/>
  <c r="E2695" i="7"/>
  <c r="E2696" i="7"/>
  <c r="E2697" i="7"/>
  <c r="E2698" i="7"/>
  <c r="E2699" i="7"/>
  <c r="E2700" i="7"/>
  <c r="E2701" i="7"/>
  <c r="E2702" i="7"/>
  <c r="E2703" i="7"/>
  <c r="E2704" i="7"/>
  <c r="E2705" i="7"/>
  <c r="E2706" i="7"/>
  <c r="E2707" i="7"/>
  <c r="E2708" i="7"/>
  <c r="E2709" i="7"/>
  <c r="E2710" i="7"/>
  <c r="E2711" i="7"/>
  <c r="E2712" i="7"/>
  <c r="E2713" i="7"/>
  <c r="E2714" i="7"/>
  <c r="E2715" i="7"/>
  <c r="E2716" i="7"/>
  <c r="E2717" i="7"/>
  <c r="E2718" i="7"/>
  <c r="E2719" i="7"/>
  <c r="E2720" i="7"/>
  <c r="E2721" i="7"/>
  <c r="E2722" i="7"/>
  <c r="E2723" i="7"/>
  <c r="E2724" i="7"/>
  <c r="E2725" i="7"/>
  <c r="E2726" i="7"/>
  <c r="E2727" i="7"/>
  <c r="E2728" i="7"/>
  <c r="E2729" i="7"/>
  <c r="E2730" i="7"/>
  <c r="E2731" i="7"/>
  <c r="E2732" i="7"/>
  <c r="E2733" i="7"/>
  <c r="E2734" i="7"/>
  <c r="E2735" i="7"/>
  <c r="E2736" i="7"/>
  <c r="E2737" i="7"/>
  <c r="E2738" i="7"/>
  <c r="E2739" i="7"/>
  <c r="E2740" i="7"/>
  <c r="E2741" i="7"/>
  <c r="E2742" i="7"/>
  <c r="E2743" i="7"/>
  <c r="E2744" i="7"/>
  <c r="E2745" i="7"/>
  <c r="E2746" i="7"/>
  <c r="E2747" i="7"/>
  <c r="E2748" i="7"/>
  <c r="E2749" i="7"/>
  <c r="E2750" i="7"/>
  <c r="E2751" i="7"/>
  <c r="E2752" i="7"/>
  <c r="E2753" i="7"/>
  <c r="E2754" i="7"/>
  <c r="E2755" i="7"/>
  <c r="E2756" i="7"/>
  <c r="E2757" i="7"/>
  <c r="E2758" i="7"/>
  <c r="E2759" i="7"/>
  <c r="E2760" i="7"/>
  <c r="E2761" i="7"/>
  <c r="E2762" i="7"/>
  <c r="E2763" i="7"/>
  <c r="E2764" i="7"/>
  <c r="E2765" i="7"/>
  <c r="E2766" i="7"/>
  <c r="E2767" i="7"/>
  <c r="E2768" i="7"/>
  <c r="E2769" i="7"/>
  <c r="E2770" i="7"/>
  <c r="E2771" i="7"/>
  <c r="E2772" i="7"/>
  <c r="E2773" i="7"/>
  <c r="E2774" i="7"/>
  <c r="E2775" i="7"/>
  <c r="E2776" i="7"/>
  <c r="E2777" i="7"/>
  <c r="E2778" i="7"/>
  <c r="E2779" i="7"/>
  <c r="E2780" i="7"/>
  <c r="E2781" i="7"/>
  <c r="E2782" i="7"/>
  <c r="E2783" i="7"/>
  <c r="E2784" i="7"/>
  <c r="E2785" i="7"/>
  <c r="E2786" i="7"/>
  <c r="E2787" i="7"/>
  <c r="E2788" i="7"/>
  <c r="E2789" i="7"/>
  <c r="E2790" i="7"/>
  <c r="E2791" i="7"/>
  <c r="E2792" i="7"/>
  <c r="E2793" i="7"/>
  <c r="E2794" i="7"/>
  <c r="E2795" i="7"/>
  <c r="E2796" i="7"/>
  <c r="E2797" i="7"/>
  <c r="E2798" i="7"/>
  <c r="E2799" i="7"/>
  <c r="E2800" i="7"/>
  <c r="E2801" i="7"/>
  <c r="E2802" i="7"/>
  <c r="E2803" i="7"/>
  <c r="E2804" i="7"/>
  <c r="E2805" i="7"/>
  <c r="E2806" i="7"/>
  <c r="E2807" i="7"/>
  <c r="E2808" i="7"/>
  <c r="E2809" i="7"/>
  <c r="E2810" i="7"/>
  <c r="E2811" i="7"/>
  <c r="E2812" i="7"/>
  <c r="E2813" i="7"/>
  <c r="E2814" i="7"/>
  <c r="E2815" i="7"/>
  <c r="E2816" i="7"/>
  <c r="E2817" i="7"/>
  <c r="E2818" i="7"/>
  <c r="E2819" i="7"/>
  <c r="E2820" i="7"/>
  <c r="E2821" i="7"/>
  <c r="E2822" i="7"/>
  <c r="E2823" i="7"/>
  <c r="E2824" i="7"/>
  <c r="E2825" i="7"/>
  <c r="E2826" i="7"/>
  <c r="E2827" i="7"/>
  <c r="E2828" i="7"/>
  <c r="E2829" i="7"/>
  <c r="E2830" i="7"/>
  <c r="E2831" i="7"/>
  <c r="E2832" i="7"/>
  <c r="E2833" i="7"/>
  <c r="E2834" i="7"/>
  <c r="E2835" i="7"/>
  <c r="E2836" i="7"/>
  <c r="E2837" i="7"/>
  <c r="E2838" i="7"/>
  <c r="E2839" i="7"/>
  <c r="E2840" i="7"/>
  <c r="E2841" i="7"/>
  <c r="E2842" i="7"/>
  <c r="E2843" i="7"/>
  <c r="E2844" i="7"/>
  <c r="E2845" i="7"/>
  <c r="E2846" i="7"/>
  <c r="E2847" i="7"/>
  <c r="E2848" i="7"/>
  <c r="E2849" i="7"/>
  <c r="E2850" i="7"/>
  <c r="E2851" i="7"/>
  <c r="E2852" i="7"/>
  <c r="E2853" i="7"/>
  <c r="E2854" i="7"/>
  <c r="E2855" i="7"/>
  <c r="E2856" i="7"/>
  <c r="E2857" i="7"/>
  <c r="E2858" i="7"/>
  <c r="E2859" i="7"/>
  <c r="E2860" i="7"/>
  <c r="E2861" i="7"/>
  <c r="E2862" i="7"/>
  <c r="E2863" i="7"/>
  <c r="E2864" i="7"/>
  <c r="E2865" i="7"/>
  <c r="E2866" i="7"/>
  <c r="E2867" i="7"/>
  <c r="E2868" i="7"/>
  <c r="E2869" i="7"/>
  <c r="E2870" i="7"/>
  <c r="E2871" i="7"/>
  <c r="E2872" i="7"/>
  <c r="E2873" i="7"/>
  <c r="E2874" i="7"/>
  <c r="E2875" i="7"/>
  <c r="E2876" i="7"/>
  <c r="E2877" i="7"/>
  <c r="E2878" i="7"/>
  <c r="E2879" i="7"/>
  <c r="E2880" i="7"/>
  <c r="E2881" i="7"/>
  <c r="E2882" i="7"/>
  <c r="K4" i="7"/>
  <c r="K6" i="7"/>
  <c r="K7" i="7"/>
  <c r="K8" i="7"/>
  <c r="K9" i="7"/>
  <c r="K10" i="7"/>
  <c r="K15" i="7"/>
  <c r="K16" i="7"/>
  <c r="K22" i="7"/>
  <c r="K23" i="7"/>
  <c r="K24" i="7"/>
  <c r="K25" i="7"/>
  <c r="K26" i="7"/>
  <c r="K28" i="7"/>
  <c r="K31" i="7"/>
  <c r="K32" i="7"/>
  <c r="K38" i="7"/>
  <c r="K39" i="7"/>
  <c r="K40" i="7"/>
  <c r="K41" i="7"/>
  <c r="K42" i="7"/>
  <c r="K47" i="7"/>
  <c r="K48" i="7"/>
  <c r="K49" i="7"/>
  <c r="K54" i="7"/>
  <c r="K55" i="7"/>
  <c r="K56" i="7"/>
  <c r="K57" i="7"/>
  <c r="K58" i="7"/>
  <c r="K63" i="7"/>
  <c r="K64" i="7"/>
  <c r="K65" i="7"/>
  <c r="K68" i="7"/>
  <c r="K70" i="7"/>
  <c r="K71" i="7"/>
  <c r="K72" i="7"/>
  <c r="K73" i="7"/>
  <c r="K74" i="7"/>
  <c r="K79" i="7"/>
  <c r="K80" i="7"/>
  <c r="K84" i="7"/>
  <c r="K86" i="7"/>
  <c r="K87" i="7"/>
  <c r="K88" i="7"/>
  <c r="K89" i="7"/>
  <c r="K90" i="7"/>
  <c r="K95" i="7"/>
  <c r="K96" i="7"/>
  <c r="K97" i="7"/>
  <c r="K102" i="7"/>
  <c r="K104" i="7"/>
  <c r="K105" i="7"/>
  <c r="K106" i="7"/>
  <c r="K111" i="7"/>
  <c r="K112" i="7"/>
  <c r="K113" i="7"/>
  <c r="K117" i="7"/>
  <c r="K118" i="7"/>
  <c r="K120" i="7"/>
  <c r="K121" i="7"/>
  <c r="K122" i="7"/>
  <c r="K127" i="7"/>
  <c r="K128" i="7"/>
  <c r="K134" i="7"/>
  <c r="K136" i="7"/>
  <c r="K137" i="7"/>
  <c r="K138" i="7"/>
  <c r="K143" i="7"/>
  <c r="K144" i="7"/>
  <c r="K149" i="7"/>
  <c r="K150" i="7"/>
  <c r="K152" i="7"/>
  <c r="K153" i="7"/>
  <c r="K154" i="7"/>
  <c r="K159" i="7"/>
  <c r="K160" i="7"/>
  <c r="K164" i="7"/>
  <c r="K165" i="7"/>
  <c r="K166" i="7"/>
  <c r="K168" i="7"/>
  <c r="K169" i="7"/>
  <c r="K170" i="7"/>
  <c r="K172" i="7"/>
  <c r="K173" i="7"/>
  <c r="K174" i="7"/>
  <c r="K175" i="7"/>
  <c r="K176" i="7"/>
  <c r="K182" i="7"/>
  <c r="K184" i="7"/>
  <c r="K185" i="7"/>
  <c r="K186" i="7"/>
  <c r="K191" i="7"/>
  <c r="K192" i="7"/>
  <c r="K193" i="7"/>
  <c r="K197" i="7"/>
  <c r="K198" i="7"/>
  <c r="K200" i="7"/>
  <c r="K201" i="7"/>
  <c r="K202" i="7"/>
  <c r="K207" i="7"/>
  <c r="K208" i="7"/>
  <c r="K209" i="7"/>
  <c r="K213" i="7"/>
  <c r="K214" i="7"/>
  <c r="K216" i="7"/>
  <c r="K217" i="7"/>
  <c r="K218" i="7"/>
  <c r="K223" i="7"/>
  <c r="K224" i="7"/>
  <c r="K230" i="7"/>
  <c r="K231" i="7"/>
  <c r="K232" i="7"/>
  <c r="K233" i="7"/>
  <c r="K234" i="7"/>
  <c r="K239" i="7"/>
  <c r="K240" i="7"/>
  <c r="K245" i="7"/>
  <c r="K246" i="7"/>
  <c r="K248" i="7"/>
  <c r="K249" i="7"/>
  <c r="K250" i="7"/>
  <c r="K255" i="7"/>
  <c r="K256" i="7"/>
  <c r="K257" i="7"/>
  <c r="K261" i="7"/>
  <c r="K262" i="7"/>
  <c r="K264" i="7"/>
  <c r="K265" i="7"/>
  <c r="K266" i="7"/>
  <c r="K271" i="7"/>
  <c r="K272" i="7"/>
  <c r="K276" i="7"/>
  <c r="K278" i="7"/>
  <c r="K280" i="7"/>
  <c r="K281" i="7"/>
  <c r="K282" i="7"/>
  <c r="K287" i="7"/>
  <c r="K288" i="7"/>
  <c r="K289" i="7"/>
  <c r="K293" i="7"/>
  <c r="K294" i="7"/>
  <c r="K296" i="7"/>
  <c r="K297" i="7"/>
  <c r="K298" i="7"/>
  <c r="K303" i="7"/>
  <c r="K304" i="7"/>
  <c r="K305" i="7"/>
  <c r="K309" i="7"/>
  <c r="K310" i="7"/>
  <c r="K312" i="7"/>
  <c r="K313" i="7"/>
  <c r="K314" i="7"/>
  <c r="K319" i="7"/>
  <c r="K320" i="7"/>
  <c r="K321" i="7"/>
  <c r="K326" i="7"/>
  <c r="K328" i="7"/>
  <c r="K329" i="7"/>
  <c r="K330" i="7"/>
  <c r="K335" i="7"/>
  <c r="K336" i="7"/>
  <c r="K340" i="7"/>
  <c r="K342" i="7"/>
  <c r="K343" i="7"/>
  <c r="K344" i="7"/>
  <c r="K345" i="7"/>
  <c r="K346" i="7"/>
  <c r="K351" i="7"/>
  <c r="K352" i="7"/>
  <c r="K356" i="7"/>
  <c r="K357" i="7"/>
  <c r="K358" i="7"/>
  <c r="K360" i="7"/>
  <c r="K361" i="7"/>
  <c r="K362" i="7"/>
  <c r="K367" i="7"/>
  <c r="K368" i="7"/>
  <c r="K369" i="7"/>
  <c r="K374" i="7"/>
  <c r="K376" i="7"/>
  <c r="K377" i="7"/>
  <c r="K378" i="7"/>
  <c r="K383" i="7"/>
  <c r="K384" i="7"/>
  <c r="K390" i="7"/>
  <c r="K391" i="7"/>
  <c r="K392" i="7"/>
  <c r="K393" i="7"/>
  <c r="K394" i="7"/>
  <c r="K399" i="7"/>
  <c r="K400" i="7"/>
  <c r="K406" i="7"/>
  <c r="K407" i="7"/>
  <c r="K408" i="7"/>
  <c r="K409" i="7"/>
  <c r="K410" i="7"/>
  <c r="K415" i="7"/>
  <c r="K416" i="7"/>
  <c r="K422" i="7"/>
  <c r="K424" i="7"/>
  <c r="K425" i="7"/>
  <c r="K426" i="7"/>
  <c r="K431" i="7"/>
  <c r="K432" i="7"/>
  <c r="K436" i="7"/>
  <c r="K437" i="7"/>
  <c r="K438" i="7"/>
  <c r="K440" i="7"/>
  <c r="K441" i="7"/>
  <c r="K442" i="7"/>
  <c r="K447" i="7"/>
  <c r="K448" i="7"/>
  <c r="K454" i="7"/>
  <c r="K456" i="7"/>
  <c r="K457" i="7"/>
  <c r="K458" i="7"/>
  <c r="K463" i="7"/>
  <c r="K464" i="7"/>
  <c r="K465" i="7"/>
  <c r="K468" i="7"/>
  <c r="K470" i="7"/>
  <c r="K472" i="7"/>
  <c r="K473" i="7"/>
  <c r="K474" i="7"/>
  <c r="K479" i="7"/>
  <c r="K480" i="7"/>
  <c r="K485" i="7"/>
  <c r="K486" i="7"/>
  <c r="K488" i="7"/>
  <c r="K489" i="7"/>
  <c r="K490" i="7"/>
  <c r="K495" i="7"/>
  <c r="K496" i="7"/>
  <c r="K502" i="7"/>
  <c r="K504" i="7"/>
  <c r="K505" i="7"/>
  <c r="K506" i="7"/>
  <c r="K511" i="7"/>
  <c r="K512" i="7"/>
  <c r="K513" i="7"/>
  <c r="K516" i="7"/>
  <c r="K518" i="7"/>
  <c r="K520" i="7"/>
  <c r="K521" i="7"/>
  <c r="K522" i="7"/>
  <c r="K524" i="7"/>
  <c r="K527" i="7"/>
  <c r="K533" i="7"/>
  <c r="K534" i="7"/>
  <c r="K536" i="7"/>
  <c r="K537" i="7"/>
  <c r="K538" i="7"/>
  <c r="K543" i="7"/>
  <c r="K548" i="7"/>
  <c r="K550" i="7"/>
  <c r="K552" i="7"/>
  <c r="K553" i="7"/>
  <c r="K554" i="7"/>
  <c r="K559" i="7"/>
  <c r="K566" i="7"/>
  <c r="K568" i="7"/>
  <c r="K569" i="7"/>
  <c r="K570" i="7"/>
  <c r="K575" i="7"/>
  <c r="K577" i="7"/>
  <c r="K581" i="7"/>
  <c r="K582" i="7"/>
  <c r="K584" i="7"/>
  <c r="K585" i="7"/>
  <c r="K586" i="7"/>
  <c r="K591" i="7"/>
  <c r="K593" i="7"/>
  <c r="K598" i="7"/>
  <c r="K600" i="7"/>
  <c r="K601" i="7"/>
  <c r="K602" i="7"/>
  <c r="K607" i="7"/>
  <c r="K612" i="7"/>
  <c r="K614" i="7"/>
  <c r="K615" i="7"/>
  <c r="K616" i="7"/>
  <c r="K617" i="7"/>
  <c r="K618" i="7"/>
  <c r="K623" i="7"/>
  <c r="K628" i="7"/>
  <c r="K630" i="7"/>
  <c r="K631" i="7"/>
  <c r="K632" i="7"/>
  <c r="K633" i="7"/>
  <c r="K634" i="7"/>
  <c r="K639" i="7"/>
  <c r="K641" i="7"/>
  <c r="K646" i="7"/>
  <c r="K648" i="7"/>
  <c r="K649" i="7"/>
  <c r="K650" i="7"/>
  <c r="K655" i="7"/>
  <c r="K657" i="7"/>
  <c r="K661" i="7"/>
  <c r="K662" i="7"/>
  <c r="K663" i="7"/>
  <c r="K664" i="7"/>
  <c r="K665" i="7"/>
  <c r="K666" i="7"/>
  <c r="K668" i="7"/>
  <c r="K671" i="7"/>
  <c r="K677" i="7"/>
  <c r="K678" i="7"/>
  <c r="K680" i="7"/>
  <c r="K681" i="7"/>
  <c r="K682" i="7"/>
  <c r="K687" i="7"/>
  <c r="K694" i="7"/>
  <c r="K696" i="7"/>
  <c r="K697" i="7"/>
  <c r="K698" i="7"/>
  <c r="K703" i="7"/>
  <c r="K708" i="7"/>
  <c r="K710" i="7"/>
  <c r="K712" i="7"/>
  <c r="K713" i="7"/>
  <c r="K714" i="7"/>
  <c r="K719" i="7"/>
  <c r="K720" i="7"/>
  <c r="K724" i="7"/>
  <c r="K725" i="7"/>
  <c r="K726" i="7"/>
  <c r="K728" i="7"/>
  <c r="K729" i="7"/>
  <c r="K730" i="7"/>
  <c r="K735" i="7"/>
  <c r="K742" i="7"/>
  <c r="K744" i="7"/>
  <c r="K745" i="7"/>
  <c r="K746" i="7"/>
  <c r="K751" i="7"/>
  <c r="K753" i="7"/>
  <c r="K756" i="7"/>
  <c r="K758" i="7"/>
  <c r="K760" i="7"/>
  <c r="K761" i="7"/>
  <c r="K762" i="7"/>
  <c r="K767" i="7"/>
  <c r="K769" i="7"/>
  <c r="K772" i="7"/>
  <c r="K773" i="7"/>
  <c r="K774" i="7"/>
  <c r="K776" i="7"/>
  <c r="K777" i="7"/>
  <c r="K778" i="7"/>
  <c r="K783" i="7"/>
  <c r="K789" i="7"/>
  <c r="K790" i="7"/>
  <c r="K792" i="7"/>
  <c r="K793" i="7"/>
  <c r="K794" i="7"/>
  <c r="K799" i="7"/>
  <c r="K801" i="7"/>
  <c r="K804" i="7"/>
  <c r="K806" i="7"/>
  <c r="K808" i="7"/>
  <c r="K809" i="7"/>
  <c r="K810" i="7"/>
  <c r="K815" i="7"/>
  <c r="K820" i="7"/>
  <c r="K822" i="7"/>
  <c r="K824" i="7"/>
  <c r="K825" i="7"/>
  <c r="K826" i="7"/>
  <c r="K831" i="7"/>
  <c r="K837" i="7"/>
  <c r="K838" i="7"/>
  <c r="K840" i="7"/>
  <c r="K841" i="7"/>
  <c r="K842" i="7"/>
  <c r="K847" i="7"/>
  <c r="K848" i="7"/>
  <c r="K852" i="7"/>
  <c r="K854" i="7"/>
  <c r="K856" i="7"/>
  <c r="K857" i="7"/>
  <c r="K858" i="7"/>
  <c r="K863" i="7"/>
  <c r="K865" i="7"/>
  <c r="K870" i="7"/>
  <c r="K872" i="7"/>
  <c r="K873" i="7"/>
  <c r="K874" i="7"/>
  <c r="K879" i="7"/>
  <c r="K881" i="7"/>
  <c r="K885" i="7"/>
  <c r="K886" i="7"/>
  <c r="K888" i="7"/>
  <c r="K889" i="7"/>
  <c r="K890" i="7"/>
  <c r="K895" i="7"/>
  <c r="K900" i="7"/>
  <c r="K901" i="7"/>
  <c r="K902" i="7"/>
  <c r="K904" i="7"/>
  <c r="K905" i="7"/>
  <c r="K906" i="7"/>
  <c r="K911" i="7"/>
  <c r="K913" i="7"/>
  <c r="K916" i="7"/>
  <c r="K918" i="7"/>
  <c r="K920" i="7"/>
  <c r="K921" i="7"/>
  <c r="K922" i="7"/>
  <c r="K927" i="7"/>
  <c r="K929" i="7"/>
  <c r="K931" i="7"/>
  <c r="K934" i="7"/>
  <c r="K936" i="7"/>
  <c r="K937" i="7"/>
  <c r="K938" i="7"/>
  <c r="K943" i="7"/>
  <c r="K948" i="7"/>
  <c r="K950" i="7"/>
  <c r="K952" i="7"/>
  <c r="K953" i="7"/>
  <c r="K954" i="7"/>
  <c r="K959" i="7"/>
  <c r="K964" i="7"/>
  <c r="K966" i="7"/>
  <c r="K968" i="7"/>
  <c r="K969" i="7"/>
  <c r="K970" i="7"/>
  <c r="K975" i="7"/>
  <c r="K977" i="7"/>
  <c r="K982" i="7"/>
  <c r="K984" i="7"/>
  <c r="K985" i="7"/>
  <c r="K986" i="7"/>
  <c r="K991" i="7"/>
  <c r="K996" i="7"/>
  <c r="K997" i="7"/>
  <c r="K998" i="7"/>
  <c r="K1000" i="7"/>
  <c r="K1001" i="7"/>
  <c r="K1002" i="7"/>
  <c r="K1007" i="7"/>
  <c r="K1012" i="7"/>
  <c r="K1014" i="7"/>
  <c r="K1016" i="7"/>
  <c r="K1017" i="7"/>
  <c r="K1018" i="7"/>
  <c r="K1023" i="7"/>
  <c r="K1025" i="7"/>
  <c r="K1030" i="7"/>
  <c r="K1031" i="7"/>
  <c r="K1032" i="7"/>
  <c r="K1033" i="7"/>
  <c r="K1034" i="7"/>
  <c r="K1039" i="7"/>
  <c r="K1044" i="7"/>
  <c r="K1046" i="7"/>
  <c r="K1048" i="7"/>
  <c r="K1049" i="7"/>
  <c r="K1050" i="7"/>
  <c r="K1055" i="7"/>
  <c r="K1060" i="7"/>
  <c r="K1061" i="7"/>
  <c r="K1062" i="7"/>
  <c r="K1064" i="7"/>
  <c r="K1065" i="7"/>
  <c r="K1066" i="7"/>
  <c r="K1071" i="7"/>
  <c r="K1078" i="7"/>
  <c r="K1080" i="7"/>
  <c r="K1081" i="7"/>
  <c r="K1082" i="7"/>
  <c r="K1087" i="7"/>
  <c r="K1092" i="7"/>
  <c r="K1093" i="7"/>
  <c r="K1094" i="7"/>
  <c r="K1096" i="7"/>
  <c r="K1097" i="7"/>
  <c r="K1098" i="7"/>
  <c r="K1103" i="7"/>
  <c r="K1105" i="7"/>
  <c r="K1108" i="7"/>
  <c r="K1110" i="7"/>
  <c r="K1112" i="7"/>
  <c r="K1113" i="7"/>
  <c r="K1114" i="7"/>
  <c r="K1119" i="7"/>
  <c r="K1126" i="7"/>
  <c r="K1128" i="7"/>
  <c r="K1129" i="7"/>
  <c r="K1130" i="7"/>
  <c r="K1135" i="7"/>
  <c r="K1140" i="7"/>
  <c r="K1142" i="7"/>
  <c r="K1144" i="7"/>
  <c r="K1145" i="7"/>
  <c r="K1146" i="7"/>
  <c r="K1151" i="7"/>
  <c r="K1158" i="7"/>
  <c r="K1160" i="7"/>
  <c r="K1161" i="7"/>
  <c r="K1162" i="7"/>
  <c r="K1167" i="7"/>
  <c r="K1169" i="7"/>
  <c r="K1173" i="7"/>
  <c r="K1174" i="7"/>
  <c r="K1176" i="7"/>
  <c r="K1177" i="7"/>
  <c r="K1178" i="7"/>
  <c r="K1183" i="7"/>
  <c r="K1188" i="7"/>
  <c r="K1189" i="7"/>
  <c r="K1190" i="7"/>
  <c r="K1192" i="7"/>
  <c r="K1193" i="7"/>
  <c r="K1194" i="7"/>
  <c r="K1199" i="7"/>
  <c r="K1206" i="7"/>
  <c r="K1208" i="7"/>
  <c r="K1209" i="7"/>
  <c r="K1215" i="7"/>
  <c r="K1217" i="7"/>
  <c r="K1221" i="7"/>
  <c r="K1222" i="7"/>
  <c r="K1224" i="7"/>
  <c r="K1225" i="7"/>
  <c r="K1226" i="7"/>
  <c r="K1231" i="7"/>
  <c r="K1237" i="7"/>
  <c r="K1238" i="7"/>
  <c r="K1240" i="7"/>
  <c r="K1241" i="7"/>
  <c r="K1242" i="7"/>
  <c r="K1247" i="7"/>
  <c r="K1248" i="7"/>
  <c r="K1252" i="7"/>
  <c r="K1254" i="7"/>
  <c r="K1256" i="7"/>
  <c r="K1257" i="7"/>
  <c r="K1258" i="7"/>
  <c r="K1263" i="7"/>
  <c r="K1270" i="7"/>
  <c r="K1272" i="7"/>
  <c r="K1273" i="7"/>
  <c r="K1274" i="7"/>
  <c r="K1279" i="7"/>
  <c r="K1281" i="7"/>
  <c r="K1285" i="7"/>
  <c r="K1286" i="7"/>
  <c r="K1287" i="7"/>
  <c r="K1288" i="7"/>
  <c r="K1289" i="7"/>
  <c r="K1290" i="7"/>
  <c r="K1295" i="7"/>
  <c r="K1296" i="7"/>
  <c r="K1297" i="7"/>
  <c r="K1301" i="7"/>
  <c r="K1302" i="7"/>
  <c r="K1304" i="7"/>
  <c r="K1305" i="7"/>
  <c r="K1306" i="7"/>
  <c r="K1311" i="7"/>
  <c r="K1317" i="7"/>
  <c r="K1318" i="7"/>
  <c r="K1320" i="7"/>
  <c r="K1321" i="7"/>
  <c r="K1322" i="7"/>
  <c r="K1327" i="7"/>
  <c r="K1328" i="7"/>
  <c r="K1334" i="7"/>
  <c r="K1336" i="7"/>
  <c r="K1337" i="7"/>
  <c r="K1338" i="7"/>
  <c r="K1343" i="7"/>
  <c r="K1350" i="7"/>
  <c r="K1352" i="7"/>
  <c r="K1353" i="7"/>
  <c r="K1354" i="7"/>
  <c r="K1356" i="7"/>
  <c r="K1357" i="7"/>
  <c r="K1359" i="7"/>
  <c r="K1364" i="7"/>
  <c r="K1365" i="7"/>
  <c r="K1366" i="7"/>
  <c r="K1368" i="7"/>
  <c r="K1369" i="7"/>
  <c r="K1370" i="7"/>
  <c r="K1375" i="7"/>
  <c r="K1376" i="7"/>
  <c r="K1381" i="7"/>
  <c r="K1382" i="7"/>
  <c r="K1384" i="7"/>
  <c r="K1385" i="7"/>
  <c r="K1386" i="7"/>
  <c r="K1391" i="7"/>
  <c r="K1396" i="7"/>
  <c r="K1397" i="7"/>
  <c r="K1398" i="7"/>
  <c r="K1400" i="7"/>
  <c r="K1401" i="7"/>
  <c r="K1402" i="7"/>
  <c r="K1407" i="7"/>
  <c r="K1414" i="7"/>
  <c r="K1416" i="7"/>
  <c r="K1417" i="7"/>
  <c r="K1418" i="7"/>
  <c r="K1423" i="7"/>
  <c r="K1430" i="7"/>
  <c r="K1432" i="7"/>
  <c r="K1433" i="7"/>
  <c r="K1434" i="7"/>
  <c r="K1439" i="7"/>
  <c r="K1444" i="7"/>
  <c r="K1445" i="7"/>
  <c r="K1446" i="7"/>
  <c r="K1448" i="7"/>
  <c r="K1449" i="7"/>
  <c r="K1450" i="7"/>
  <c r="K1455" i="7"/>
  <c r="K1462" i="7"/>
  <c r="K1464" i="7"/>
  <c r="K1465" i="7"/>
  <c r="K1466" i="7"/>
  <c r="K1471" i="7"/>
  <c r="K1478" i="7"/>
  <c r="K1480" i="7"/>
  <c r="K1481" i="7"/>
  <c r="K1482" i="7"/>
  <c r="K1487" i="7"/>
  <c r="K1493" i="7"/>
  <c r="K1494" i="7"/>
  <c r="K1496" i="7"/>
  <c r="K1497" i="7"/>
  <c r="K1498" i="7"/>
  <c r="K1500" i="7"/>
  <c r="K1503" i="7"/>
  <c r="K1505" i="7"/>
  <c r="K1510" i="7"/>
  <c r="K1512" i="7"/>
  <c r="K1513" i="7"/>
  <c r="K1514" i="7"/>
  <c r="K1519" i="7"/>
  <c r="K1520" i="7"/>
  <c r="K1526" i="7"/>
  <c r="K1528" i="7"/>
  <c r="K1529" i="7"/>
  <c r="K1530" i="7"/>
  <c r="K1532" i="7"/>
  <c r="K1533" i="7"/>
  <c r="K1535" i="7"/>
  <c r="K1542" i="7"/>
  <c r="K1544" i="7"/>
  <c r="K1545" i="7"/>
  <c r="K1546" i="7"/>
  <c r="K1551" i="7"/>
  <c r="K1558" i="7"/>
  <c r="K1560" i="7"/>
  <c r="K1561" i="7"/>
  <c r="K1562" i="7"/>
  <c r="K1567" i="7"/>
  <c r="K1569" i="7"/>
  <c r="K1573" i="7"/>
  <c r="K1574" i="7"/>
  <c r="K1576" i="7"/>
  <c r="K1577" i="7"/>
  <c r="K1578" i="7"/>
  <c r="K1583" i="7"/>
  <c r="K1589" i="7"/>
  <c r="K1590" i="7"/>
  <c r="K1592" i="7"/>
  <c r="K1593" i="7"/>
  <c r="K1594" i="7"/>
  <c r="K1599" i="7"/>
  <c r="K1606" i="7"/>
  <c r="K1608" i="7"/>
  <c r="K1609" i="7"/>
  <c r="K1610" i="7"/>
  <c r="K1615" i="7"/>
  <c r="K1620" i="7"/>
  <c r="K1622" i="7"/>
  <c r="K1624" i="7"/>
  <c r="K1625" i="7"/>
  <c r="K1626" i="7"/>
  <c r="K1628" i="7"/>
  <c r="K1631" i="7"/>
  <c r="K1638" i="7"/>
  <c r="K1640" i="7"/>
  <c r="K1641" i="7"/>
  <c r="K1642" i="7"/>
  <c r="K1645" i="7"/>
  <c r="K1647" i="7"/>
  <c r="K1652" i="7"/>
  <c r="K1654" i="7"/>
  <c r="K1656" i="7"/>
  <c r="K1657" i="7"/>
  <c r="K1658" i="7"/>
  <c r="K1663" i="7"/>
  <c r="K1670" i="7"/>
  <c r="K1672" i="7"/>
  <c r="K1673" i="7"/>
  <c r="K1674" i="7"/>
  <c r="K1679" i="7"/>
  <c r="K1681" i="7"/>
  <c r="K1686" i="7"/>
  <c r="K1688" i="7"/>
  <c r="K1689" i="7"/>
  <c r="K1690" i="7"/>
  <c r="K1695" i="7"/>
  <c r="K1700" i="7"/>
  <c r="K1702" i="7"/>
  <c r="K1704" i="7"/>
  <c r="K1705" i="7"/>
  <c r="K1706" i="7"/>
  <c r="K1711" i="7"/>
  <c r="K1716" i="7"/>
  <c r="K1718" i="7"/>
  <c r="K1720" i="7"/>
  <c r="K1721" i="7"/>
  <c r="K1722" i="7"/>
  <c r="K1727" i="7"/>
  <c r="K1734" i="7"/>
  <c r="K1736" i="7"/>
  <c r="K1737" i="7"/>
  <c r="K1738" i="7"/>
  <c r="K1743" i="7"/>
  <c r="K1748" i="7"/>
  <c r="K1749" i="7"/>
  <c r="K1750" i="7"/>
  <c r="K1752" i="7"/>
  <c r="K1753" i="7"/>
  <c r="K1754" i="7"/>
  <c r="K1757" i="7"/>
  <c r="K1759" i="7"/>
  <c r="K1766" i="7"/>
  <c r="K1768" i="7"/>
  <c r="K1769" i="7"/>
  <c r="K1770" i="7"/>
  <c r="K1775" i="7"/>
  <c r="K1782" i="7"/>
  <c r="K1784" i="7"/>
  <c r="K1785" i="7"/>
  <c r="K1786" i="7"/>
  <c r="K1787" i="7"/>
  <c r="K1791" i="7"/>
  <c r="K1798" i="7"/>
  <c r="K1799" i="7"/>
  <c r="K1800" i="7"/>
  <c r="K1801" i="7"/>
  <c r="K1802" i="7"/>
  <c r="K1807" i="7"/>
  <c r="K1814" i="7"/>
  <c r="K1816" i="7"/>
  <c r="K1817" i="7"/>
  <c r="K1818" i="7"/>
  <c r="K1823" i="7"/>
  <c r="K1830" i="7"/>
  <c r="K1832" i="7"/>
  <c r="K1833" i="7"/>
  <c r="K1834" i="7"/>
  <c r="K1839" i="7"/>
  <c r="K1845" i="7"/>
  <c r="K1846" i="7"/>
  <c r="K1848" i="7"/>
  <c r="K1849" i="7"/>
  <c r="K1850" i="7"/>
  <c r="K1855" i="7"/>
  <c r="K1861" i="7"/>
  <c r="K1862" i="7"/>
  <c r="K1864" i="7"/>
  <c r="K1865" i="7"/>
  <c r="K1866" i="7"/>
  <c r="K1871" i="7"/>
  <c r="K1872" i="7"/>
  <c r="K1878" i="7"/>
  <c r="K1880" i="7"/>
  <c r="K1881" i="7"/>
  <c r="K1882" i="7"/>
  <c r="K1887" i="7"/>
  <c r="K1894" i="7"/>
  <c r="K1896" i="7"/>
  <c r="K1897" i="7"/>
  <c r="K1898" i="7"/>
  <c r="K1903" i="7"/>
  <c r="K1910" i="7"/>
  <c r="K1912" i="7"/>
  <c r="K1913" i="7"/>
  <c r="K1914" i="7"/>
  <c r="K1919" i="7"/>
  <c r="K1920" i="7"/>
  <c r="K1926" i="7"/>
  <c r="K1928" i="7"/>
  <c r="K1929" i="7"/>
  <c r="K1930" i="7"/>
  <c r="K1935" i="7"/>
  <c r="K1942" i="7"/>
  <c r="K1944" i="7"/>
  <c r="K1946" i="7"/>
  <c r="K1951" i="7"/>
  <c r="K1953" i="7"/>
  <c r="K1957" i="7"/>
  <c r="K1958" i="7"/>
  <c r="K1960" i="7"/>
  <c r="K1961" i="7"/>
  <c r="K1962" i="7"/>
  <c r="K1967" i="7"/>
  <c r="K1973" i="7"/>
  <c r="K1974" i="7"/>
  <c r="K1976" i="7"/>
  <c r="K1977" i="7"/>
  <c r="K1978" i="7"/>
  <c r="K1983" i="7"/>
  <c r="K1992" i="7"/>
  <c r="K1993" i="7"/>
  <c r="K1994" i="7"/>
  <c r="K1996" i="7"/>
  <c r="K1999" i="7"/>
  <c r="K2001" i="7"/>
  <c r="K2004" i="7"/>
  <c r="K2006" i="7"/>
  <c r="K2008" i="7"/>
  <c r="K2009" i="7"/>
  <c r="K2010" i="7"/>
  <c r="K2015" i="7"/>
  <c r="K2022" i="7"/>
  <c r="K2024" i="7"/>
  <c r="K2025" i="7"/>
  <c r="K2026" i="7"/>
  <c r="K2031" i="7"/>
  <c r="K2038" i="7"/>
  <c r="K2040" i="7"/>
  <c r="K2041" i="7"/>
  <c r="K2042" i="7"/>
  <c r="K2047" i="7"/>
  <c r="K2052" i="7"/>
  <c r="K2054" i="7"/>
  <c r="K2055" i="7"/>
  <c r="K2056" i="7"/>
  <c r="K2057" i="7"/>
  <c r="K2058" i="7"/>
  <c r="K2063" i="7"/>
  <c r="K2065" i="7"/>
  <c r="K2069" i="7"/>
  <c r="K2070" i="7"/>
  <c r="K2072" i="7"/>
  <c r="K2073" i="7"/>
  <c r="K2074" i="7"/>
  <c r="K2079" i="7"/>
  <c r="K2085" i="7"/>
  <c r="K2086" i="7"/>
  <c r="K2088" i="7"/>
  <c r="K2089" i="7"/>
  <c r="K2090" i="7"/>
  <c r="K2095" i="7"/>
  <c r="K2100" i="7"/>
  <c r="K2102" i="7"/>
  <c r="K2104" i="7"/>
  <c r="K2105" i="7"/>
  <c r="K2106" i="7"/>
  <c r="K2111" i="7"/>
  <c r="K2118" i="7"/>
  <c r="K2120" i="7"/>
  <c r="K2121" i="7"/>
  <c r="K2122" i="7"/>
  <c r="K2127" i="7"/>
  <c r="K2134" i="7"/>
  <c r="K2136" i="7"/>
  <c r="K2137" i="7"/>
  <c r="K2138" i="7"/>
  <c r="K2143" i="7"/>
  <c r="K2150" i="7"/>
  <c r="K2152" i="7"/>
  <c r="K2153" i="7"/>
  <c r="K2159" i="7"/>
  <c r="K2166" i="7"/>
  <c r="K2168" i="7"/>
  <c r="K2169" i="7"/>
  <c r="K2170" i="7"/>
  <c r="K2172" i="7"/>
  <c r="K2175" i="7"/>
  <c r="K2182" i="7"/>
  <c r="K2184" i="7"/>
  <c r="K2185" i="7"/>
  <c r="K2186" i="7"/>
  <c r="K2191" i="7"/>
  <c r="K2193" i="7"/>
  <c r="K2198" i="7"/>
  <c r="K2200" i="7"/>
  <c r="K2202" i="7"/>
  <c r="K2207" i="7"/>
  <c r="K2212" i="7"/>
  <c r="K2213" i="7"/>
  <c r="K2214" i="7"/>
  <c r="K2216" i="7"/>
  <c r="K2217" i="7"/>
  <c r="K2218" i="7"/>
  <c r="K2223" i="7"/>
  <c r="K2229" i="7"/>
  <c r="K2230" i="7"/>
  <c r="K2232" i="7"/>
  <c r="K2233" i="7"/>
  <c r="K2234" i="7"/>
  <c r="K2239" i="7"/>
  <c r="K2248" i="7"/>
  <c r="K2249" i="7"/>
  <c r="K2250" i="7"/>
  <c r="K2255" i="7"/>
  <c r="K2256" i="7"/>
  <c r="K2260" i="7"/>
  <c r="K2262" i="7"/>
  <c r="K2264" i="7"/>
  <c r="K2265" i="7"/>
  <c r="K2266" i="7"/>
  <c r="K2271" i="7"/>
  <c r="K2278" i="7"/>
  <c r="K2280" i="7"/>
  <c r="K2281" i="7"/>
  <c r="K2282" i="7"/>
  <c r="K2287" i="7"/>
  <c r="K2294" i="7"/>
  <c r="K2296" i="7"/>
  <c r="K2297" i="7"/>
  <c r="K2298" i="7"/>
  <c r="K2303" i="7"/>
  <c r="K2305" i="7"/>
  <c r="K2310" i="7"/>
  <c r="K2311" i="7"/>
  <c r="K2312" i="7"/>
  <c r="K2313" i="7"/>
  <c r="K2314" i="7"/>
  <c r="K2319" i="7"/>
  <c r="K2325" i="7"/>
  <c r="K2328" i="7"/>
  <c r="K2329" i="7"/>
  <c r="K2330" i="7"/>
  <c r="K2335" i="7"/>
  <c r="K2341" i="7"/>
  <c r="K2342" i="7"/>
  <c r="K2344" i="7"/>
  <c r="K2345" i="7"/>
  <c r="K2351" i="7"/>
  <c r="K2357" i="7"/>
  <c r="K2358" i="7"/>
  <c r="K2360" i="7"/>
  <c r="K2361" i="7"/>
  <c r="K2362" i="7"/>
  <c r="K2367" i="7"/>
  <c r="K2373" i="7"/>
  <c r="K2374" i="7"/>
  <c r="K2376" i="7"/>
  <c r="K2377" i="7"/>
  <c r="K2378" i="7"/>
  <c r="K2383" i="7"/>
  <c r="K2384" i="7"/>
  <c r="K2388" i="7"/>
  <c r="K2390" i="7"/>
  <c r="K2392" i="7"/>
  <c r="K2393" i="7"/>
  <c r="K2394" i="7"/>
  <c r="K2406" i="7"/>
  <c r="K2408" i="7"/>
  <c r="K2409" i="7"/>
  <c r="K2410" i="7"/>
  <c r="K2415" i="7"/>
  <c r="K2421" i="7"/>
  <c r="K2422" i="7"/>
  <c r="K2424" i="7"/>
  <c r="K2425" i="7"/>
  <c r="K2426" i="7"/>
  <c r="K2431" i="7"/>
  <c r="K2432" i="7"/>
  <c r="K2436" i="7"/>
  <c r="K2437" i="7"/>
  <c r="K2438" i="7"/>
  <c r="K2440" i="7"/>
  <c r="K2441" i="7"/>
  <c r="K2442" i="7"/>
  <c r="K2447" i="7"/>
  <c r="K2454" i="7"/>
  <c r="K2455" i="7"/>
  <c r="K2456" i="7"/>
  <c r="K2457" i="7"/>
  <c r="K2458" i="7"/>
  <c r="K2463" i="7"/>
  <c r="K2470" i="7"/>
  <c r="K2472" i="7"/>
  <c r="K2473" i="7"/>
  <c r="K2474" i="7"/>
  <c r="K2479" i="7"/>
  <c r="K2486" i="7"/>
  <c r="K2488" i="7"/>
  <c r="K2489" i="7"/>
  <c r="K2490" i="7"/>
  <c r="K2495" i="7"/>
  <c r="K2496" i="7"/>
  <c r="K2500" i="7"/>
  <c r="K2502" i="7"/>
  <c r="K2504" i="7"/>
  <c r="K2505" i="7"/>
  <c r="K2506" i="7"/>
  <c r="K2511" i="7"/>
  <c r="K2520" i="7"/>
  <c r="K2521" i="7"/>
  <c r="K2522" i="7"/>
  <c r="K2527" i="7"/>
  <c r="K2534" i="7"/>
  <c r="K2537" i="7"/>
  <c r="K2538" i="7"/>
  <c r="K2540" i="7"/>
  <c r="K2543" i="7"/>
  <c r="K2544" i="7"/>
  <c r="K2549" i="7"/>
  <c r="K2550" i="7"/>
  <c r="K2552" i="7"/>
  <c r="K2554" i="7"/>
  <c r="K2559" i="7"/>
  <c r="K2565" i="7"/>
  <c r="K2566" i="7"/>
  <c r="K2568" i="7"/>
  <c r="K2569" i="7"/>
  <c r="K2575" i="7"/>
  <c r="K2582" i="7"/>
  <c r="K2584" i="7"/>
  <c r="K2585" i="7"/>
  <c r="K2586" i="7"/>
  <c r="K2591" i="7"/>
  <c r="K2598" i="7"/>
  <c r="K2600" i="7"/>
  <c r="K2601" i="7"/>
  <c r="K2602" i="7"/>
  <c r="K2607" i="7"/>
  <c r="K2614" i="7"/>
  <c r="K2616" i="7"/>
  <c r="K2617" i="7"/>
  <c r="K2618" i="7"/>
  <c r="K2620" i="7"/>
  <c r="K2623" i="7"/>
  <c r="K2630" i="7"/>
  <c r="K2632" i="7"/>
  <c r="K2633" i="7"/>
  <c r="K2634" i="7"/>
  <c r="K2639" i="7"/>
  <c r="K2646" i="7"/>
  <c r="K2648" i="7"/>
  <c r="K2649" i="7"/>
  <c r="K2650" i="7"/>
  <c r="K2655" i="7"/>
  <c r="K2662" i="7"/>
  <c r="K2664" i="7"/>
  <c r="K2665" i="7"/>
  <c r="K2666" i="7"/>
  <c r="K2669" i="7"/>
  <c r="K2671" i="7"/>
  <c r="K2676" i="7"/>
  <c r="K2678" i="7"/>
  <c r="K2679" i="7"/>
  <c r="K2680" i="7"/>
  <c r="K2681" i="7"/>
  <c r="K2682" i="7"/>
  <c r="K2687" i="7"/>
  <c r="K2693" i="7"/>
  <c r="K2694" i="7"/>
  <c r="K2696" i="7"/>
  <c r="K2697" i="7"/>
  <c r="K2698" i="7"/>
  <c r="K2703" i="7"/>
  <c r="K2710" i="7"/>
  <c r="K2712" i="7"/>
  <c r="K2713" i="7"/>
  <c r="K2714" i="7"/>
  <c r="K2719" i="7"/>
  <c r="K2720" i="7"/>
  <c r="K2726" i="7"/>
  <c r="K2728" i="7"/>
  <c r="K2729" i="7"/>
  <c r="K2730" i="7"/>
  <c r="K2735" i="7"/>
  <c r="K2742" i="7"/>
  <c r="K2744" i="7"/>
  <c r="K2745" i="7"/>
  <c r="K2746" i="7"/>
  <c r="K2751" i="7"/>
  <c r="K2757" i="7"/>
  <c r="K2758" i="7"/>
  <c r="K2760" i="7"/>
  <c r="K2761" i="7"/>
  <c r="K2762" i="7"/>
  <c r="K2767" i="7"/>
  <c r="K2774" i="7"/>
  <c r="K2776" i="7"/>
  <c r="K2777" i="7"/>
  <c r="K2778" i="7"/>
  <c r="K2783" i="7"/>
  <c r="K2784" i="7"/>
  <c r="K2790" i="7"/>
  <c r="K2792" i="7"/>
  <c r="K2793" i="7"/>
  <c r="K2794" i="7"/>
  <c r="K2799" i="7"/>
  <c r="K2806" i="7"/>
  <c r="K2808" i="7"/>
  <c r="K2809" i="7"/>
  <c r="K2810" i="7"/>
  <c r="K2815" i="7"/>
  <c r="K2822" i="7"/>
  <c r="K2824" i="7"/>
  <c r="K2825" i="7"/>
  <c r="K2826" i="7"/>
  <c r="K2831" i="7"/>
  <c r="K2838" i="7"/>
  <c r="K2840" i="7"/>
  <c r="K2841" i="7"/>
  <c r="K2842" i="7"/>
  <c r="K2847" i="7"/>
  <c r="K2848" i="7"/>
  <c r="K2849" i="7"/>
  <c r="K2850" i="7"/>
  <c r="K2854" i="7"/>
  <c r="K2856" i="7"/>
  <c r="K2857" i="7"/>
  <c r="K2858" i="7"/>
  <c r="K2863" i="7"/>
  <c r="K2869" i="7"/>
  <c r="K2870" i="7"/>
  <c r="K2872" i="7"/>
  <c r="K2873" i="7"/>
  <c r="K2874" i="7"/>
  <c r="K2879" i="7"/>
  <c r="K2881" i="7"/>
  <c r="F43" i="1"/>
  <c r="F44" i="1"/>
  <c r="F31" i="1"/>
  <c r="F23" i="1"/>
  <c r="F62" i="1"/>
  <c r="L2879" i="7" l="1"/>
  <c r="L2847" i="7"/>
  <c r="L2799" i="7"/>
  <c r="L2767" i="7"/>
  <c r="L2719" i="7"/>
  <c r="L2639" i="7"/>
  <c r="L2399" i="7"/>
  <c r="L2863" i="7"/>
  <c r="M2863" i="7" s="1"/>
  <c r="L2831" i="7"/>
  <c r="L2815" i="7"/>
  <c r="L2783" i="7"/>
  <c r="L2751" i="7"/>
  <c r="L2735" i="7"/>
  <c r="L2703" i="7"/>
  <c r="L2687" i="7"/>
  <c r="M2687" i="7" s="1"/>
  <c r="L2671" i="7"/>
  <c r="L2655" i="7"/>
  <c r="L2623" i="7"/>
  <c r="L2607" i="7"/>
  <c r="L2591" i="7"/>
  <c r="L2575" i="7"/>
  <c r="L2559" i="7"/>
  <c r="L2543" i="7"/>
  <c r="L2527" i="7"/>
  <c r="M2527" i="7" s="1"/>
  <c r="L2511" i="7"/>
  <c r="L2495" i="7"/>
  <c r="L2479" i="7"/>
  <c r="L2463" i="7"/>
  <c r="L2447" i="7"/>
  <c r="L2431" i="7"/>
  <c r="L2415" i="7"/>
  <c r="M2415" i="7" s="1"/>
  <c r="L2383" i="7"/>
  <c r="L2367" i="7"/>
  <c r="L2351" i="7"/>
  <c r="L2335" i="7"/>
  <c r="L2319" i="7"/>
  <c r="L2303" i="7"/>
  <c r="L2287" i="7"/>
  <c r="L2271" i="7"/>
  <c r="L2210" i="7"/>
  <c r="L2881" i="7"/>
  <c r="L2865" i="7"/>
  <c r="L2849" i="7"/>
  <c r="L2833" i="7"/>
  <c r="L2817" i="7"/>
  <c r="L2801" i="7"/>
  <c r="M2801" i="7" s="1"/>
  <c r="L2785" i="7"/>
  <c r="M2785" i="7" s="1"/>
  <c r="L2769" i="7"/>
  <c r="L2753" i="7"/>
  <c r="L2737" i="7"/>
  <c r="L2721" i="7"/>
  <c r="L2705" i="7"/>
  <c r="L2689" i="7"/>
  <c r="L2673" i="7"/>
  <c r="L2657" i="7"/>
  <c r="M2657" i="7" s="1"/>
  <c r="L2641" i="7"/>
  <c r="L2625" i="7"/>
  <c r="L2609" i="7"/>
  <c r="L2593" i="7"/>
  <c r="L2577" i="7"/>
  <c r="L2561" i="7"/>
  <c r="L2545" i="7"/>
  <c r="M2545" i="7" s="1"/>
  <c r="L2529" i="7"/>
  <c r="M2529" i="7" s="1"/>
  <c r="L2513" i="7"/>
  <c r="L2497" i="7"/>
  <c r="L2481" i="7"/>
  <c r="L2465" i="7"/>
  <c r="L2449" i="7"/>
  <c r="L2433" i="7"/>
  <c r="L2417" i="7"/>
  <c r="L2401" i="7"/>
  <c r="M2401" i="7" s="1"/>
  <c r="L2385" i="7"/>
  <c r="L2369" i="7"/>
  <c r="L2353" i="7"/>
  <c r="L2337" i="7"/>
  <c r="L2321" i="7"/>
  <c r="L2305" i="7"/>
  <c r="L2289" i="7"/>
  <c r="L2273" i="7"/>
  <c r="M2273" i="7" s="1"/>
  <c r="L2257" i="7"/>
  <c r="L2241" i="7"/>
  <c r="L2225" i="7"/>
  <c r="L2209" i="7"/>
  <c r="L2193" i="7"/>
  <c r="L2177" i="7"/>
  <c r="L2161" i="7"/>
  <c r="L2145" i="7"/>
  <c r="M2145" i="7" s="1"/>
  <c r="L2129" i="7"/>
  <c r="L2113" i="7"/>
  <c r="L2097" i="7"/>
  <c r="L2081" i="7"/>
  <c r="L2065" i="7"/>
  <c r="L2049" i="7"/>
  <c r="L2033" i="7"/>
  <c r="L2017" i="7"/>
  <c r="L2001" i="7"/>
  <c r="L1985" i="7"/>
  <c r="L1969" i="7"/>
  <c r="L1953" i="7"/>
  <c r="L1937" i="7"/>
  <c r="L1921" i="7"/>
  <c r="L1905" i="7"/>
  <c r="L1889" i="7"/>
  <c r="M1889" i="7" s="1"/>
  <c r="L1873" i="7"/>
  <c r="L1857" i="7"/>
  <c r="L1841" i="7"/>
  <c r="L1825" i="7"/>
  <c r="L1809" i="7"/>
  <c r="L1793" i="7"/>
  <c r="L1777" i="7"/>
  <c r="M1777" i="7" s="1"/>
  <c r="L1761" i="7"/>
  <c r="M1761" i="7" s="1"/>
  <c r="L1745" i="7"/>
  <c r="L1729" i="7"/>
  <c r="L1713" i="7"/>
  <c r="L1697" i="7"/>
  <c r="L1681" i="7"/>
  <c r="L1665" i="7"/>
  <c r="L1649" i="7"/>
  <c r="L1633" i="7"/>
  <c r="M1633" i="7" s="1"/>
  <c r="L1617" i="7"/>
  <c r="L1601" i="7"/>
  <c r="L1585" i="7"/>
  <c r="L1569" i="7"/>
  <c r="L1553" i="7"/>
  <c r="L1537" i="7"/>
  <c r="L1521" i="7"/>
  <c r="M1521" i="7" s="1"/>
  <c r="L1505" i="7"/>
  <c r="L1489" i="7"/>
  <c r="L1473" i="7"/>
  <c r="L1457" i="7"/>
  <c r="L1441" i="7"/>
  <c r="L1425" i="7"/>
  <c r="L1409" i="7"/>
  <c r="L1393" i="7"/>
  <c r="L1377" i="7"/>
  <c r="M1377" i="7" s="1"/>
  <c r="L1361" i="7"/>
  <c r="L1345" i="7"/>
  <c r="L1329" i="7"/>
  <c r="L1313" i="7"/>
  <c r="L2880" i="7"/>
  <c r="L2864" i="7"/>
  <c r="L2848" i="7"/>
  <c r="M2848" i="7" s="1"/>
  <c r="L2832" i="7"/>
  <c r="M2832" i="7" s="1"/>
  <c r="L2816" i="7"/>
  <c r="L2800" i="7"/>
  <c r="L2784" i="7"/>
  <c r="L2768" i="7"/>
  <c r="L2752" i="7"/>
  <c r="L2736" i="7"/>
  <c r="L2720" i="7"/>
  <c r="L2704" i="7"/>
  <c r="M2704" i="7" s="1"/>
  <c r="L2688" i="7"/>
  <c r="L2672" i="7"/>
  <c r="L2656" i="7"/>
  <c r="L2640" i="7"/>
  <c r="L2624" i="7"/>
  <c r="L2608" i="7"/>
  <c r="L2592" i="7"/>
  <c r="L2576" i="7"/>
  <c r="M2576" i="7" s="1"/>
  <c r="L2560" i="7"/>
  <c r="L2544" i="7"/>
  <c r="L2528" i="7"/>
  <c r="L2512" i="7"/>
  <c r="L2496" i="7"/>
  <c r="L2480" i="7"/>
  <c r="L2464" i="7"/>
  <c r="L2448" i="7"/>
  <c r="M2448" i="7" s="1"/>
  <c r="L2432" i="7"/>
  <c r="L2416" i="7"/>
  <c r="L2400" i="7"/>
  <c r="L2384" i="7"/>
  <c r="L2368" i="7"/>
  <c r="L2352" i="7"/>
  <c r="L2336" i="7"/>
  <c r="L2320" i="7"/>
  <c r="L2304" i="7"/>
  <c r="L2288" i="7"/>
  <c r="L2272" i="7"/>
  <c r="L2256" i="7"/>
  <c r="L2240" i="7"/>
  <c r="L2224" i="7"/>
  <c r="L2255" i="7"/>
  <c r="L2239" i="7"/>
  <c r="M2239" i="7" s="1"/>
  <c r="L2223" i="7"/>
  <c r="L2207" i="7"/>
  <c r="L2191" i="7"/>
  <c r="L2175" i="7"/>
  <c r="L2159" i="7"/>
  <c r="L2143" i="7"/>
  <c r="L2127" i="7"/>
  <c r="L2111" i="7"/>
  <c r="L2095" i="7"/>
  <c r="L2079" i="7"/>
  <c r="L2063" i="7"/>
  <c r="L2047" i="7"/>
  <c r="L2031" i="7"/>
  <c r="L2015" i="7"/>
  <c r="L1999" i="7"/>
  <c r="L1983" i="7"/>
  <c r="M1983" i="7" s="1"/>
  <c r="L1967" i="7"/>
  <c r="L1951" i="7"/>
  <c r="L1935" i="7"/>
  <c r="L1919" i="7"/>
  <c r="L1903" i="7"/>
  <c r="L1887" i="7"/>
  <c r="L1871" i="7"/>
  <c r="M1871" i="7" s="1"/>
  <c r="L1855" i="7"/>
  <c r="M1855" i="7" s="1"/>
  <c r="L1839" i="7"/>
  <c r="L1823" i="7"/>
  <c r="L1807" i="7"/>
  <c r="L1791" i="7"/>
  <c r="L1775" i="7"/>
  <c r="L1759" i="7"/>
  <c r="L1743" i="7"/>
  <c r="L1727" i="7"/>
  <c r="M1727" i="7" s="1"/>
  <c r="L1711" i="7"/>
  <c r="L1695" i="7"/>
  <c r="L1679" i="7"/>
  <c r="L1663" i="7"/>
  <c r="L1647" i="7"/>
  <c r="L1631" i="7"/>
  <c r="L1615" i="7"/>
  <c r="M1615" i="7" s="1"/>
  <c r="L1599" i="7"/>
  <c r="M1599" i="7" s="1"/>
  <c r="L1583" i="7"/>
  <c r="L1567" i="7"/>
  <c r="L1551" i="7"/>
  <c r="L1535" i="7"/>
  <c r="L1519" i="7"/>
  <c r="L1503" i="7"/>
  <c r="L1487" i="7"/>
  <c r="L1471" i="7"/>
  <c r="M1471" i="7" s="1"/>
  <c r="L1455" i="7"/>
  <c r="L1439" i="7"/>
  <c r="L1423" i="7"/>
  <c r="L1407" i="7"/>
  <c r="L1391" i="7"/>
  <c r="L1375" i="7"/>
  <c r="L1359" i="7"/>
  <c r="L1343" i="7"/>
  <c r="M1343" i="7" s="1"/>
  <c r="L1327" i="7"/>
  <c r="L1311" i="7"/>
  <c r="L1295" i="7"/>
  <c r="L1279" i="7"/>
  <c r="L1263" i="7"/>
  <c r="L1247" i="7"/>
  <c r="L1231" i="7"/>
  <c r="L1215" i="7"/>
  <c r="M1215" i="7" s="1"/>
  <c r="L1199" i="7"/>
  <c r="L1183" i="7"/>
  <c r="L1167" i="7"/>
  <c r="L1151" i="7"/>
  <c r="L1135" i="7"/>
  <c r="L1119" i="7"/>
  <c r="L1103" i="7"/>
  <c r="L1087" i="7"/>
  <c r="L1071" i="7"/>
  <c r="L1055" i="7"/>
  <c r="L1039" i="7"/>
  <c r="L1023" i="7"/>
  <c r="L1007" i="7"/>
  <c r="L991" i="7"/>
  <c r="L975" i="7"/>
  <c r="L959" i="7"/>
  <c r="M959" i="7" s="1"/>
  <c r="L943" i="7"/>
  <c r="L927" i="7"/>
  <c r="L911" i="7"/>
  <c r="L2878" i="7"/>
  <c r="L2862" i="7"/>
  <c r="L2846" i="7"/>
  <c r="L2830" i="7"/>
  <c r="L2814" i="7"/>
  <c r="M2814" i="7" s="1"/>
  <c r="L2798" i="7"/>
  <c r="L2782" i="7"/>
  <c r="L2766" i="7"/>
  <c r="L2750" i="7"/>
  <c r="L2734" i="7"/>
  <c r="L2718" i="7"/>
  <c r="L2702" i="7"/>
  <c r="L2686" i="7"/>
  <c r="M2686" i="7" s="1"/>
  <c r="L2670" i="7"/>
  <c r="L2654" i="7"/>
  <c r="L2638" i="7"/>
  <c r="L2622" i="7"/>
  <c r="L2606" i="7"/>
  <c r="L2590" i="7"/>
  <c r="L2574" i="7"/>
  <c r="L2558" i="7"/>
  <c r="L2542" i="7"/>
  <c r="L2526" i="7"/>
  <c r="L2510" i="7"/>
  <c r="L2494" i="7"/>
  <c r="L2478" i="7"/>
  <c r="L2462" i="7"/>
  <c r="L2446" i="7"/>
  <c r="L2430" i="7"/>
  <c r="M2430" i="7" s="1"/>
  <c r="L2414" i="7"/>
  <c r="L2398" i="7"/>
  <c r="L2382" i="7"/>
  <c r="L2366" i="7"/>
  <c r="L2350" i="7"/>
  <c r="L2334" i="7"/>
  <c r="L2318" i="7"/>
  <c r="M2318" i="7" s="1"/>
  <c r="L2302" i="7"/>
  <c r="M2302" i="7" s="1"/>
  <c r="L2286" i="7"/>
  <c r="L2877" i="7"/>
  <c r="L2861" i="7"/>
  <c r="L2845" i="7"/>
  <c r="L2829" i="7"/>
  <c r="L2813" i="7"/>
  <c r="L2797" i="7"/>
  <c r="L2781" i="7"/>
  <c r="M2781" i="7" s="1"/>
  <c r="L2765" i="7"/>
  <c r="L2749" i="7"/>
  <c r="L2733" i="7"/>
  <c r="L2717" i="7"/>
  <c r="L2701" i="7"/>
  <c r="L2685" i="7"/>
  <c r="L2669" i="7"/>
  <c r="M2669" i="7" s="1"/>
  <c r="L2653" i="7"/>
  <c r="M2653" i="7" s="1"/>
  <c r="L2637" i="7"/>
  <c r="L2621" i="7"/>
  <c r="L2605" i="7"/>
  <c r="L2589" i="7"/>
  <c r="L2573" i="7"/>
  <c r="L2557" i="7"/>
  <c r="L2541" i="7"/>
  <c r="L2525" i="7"/>
  <c r="M2525" i="7" s="1"/>
  <c r="L2509" i="7"/>
  <c r="L2493" i="7"/>
  <c r="L2477" i="7"/>
  <c r="L2876" i="7"/>
  <c r="L2860" i="7"/>
  <c r="L2844" i="7"/>
  <c r="L2828" i="7"/>
  <c r="M2828" i="7" s="1"/>
  <c r="L2812" i="7"/>
  <c r="M2812" i="7" s="1"/>
  <c r="L2796" i="7"/>
  <c r="L2780" i="7"/>
  <c r="L2764" i="7"/>
  <c r="L2748" i="7"/>
  <c r="L2732" i="7"/>
  <c r="L2716" i="7"/>
  <c r="L2700" i="7"/>
  <c r="L2684" i="7"/>
  <c r="M2684" i="7" s="1"/>
  <c r="L2668" i="7"/>
  <c r="L2652" i="7"/>
  <c r="L2636" i="7"/>
  <c r="L2620" i="7"/>
  <c r="L2604" i="7"/>
  <c r="L2588" i="7"/>
  <c r="L2572" i="7"/>
  <c r="M2572" i="7" s="1"/>
  <c r="L2556" i="7"/>
  <c r="M2556" i="7" s="1"/>
  <c r="L2540" i="7"/>
  <c r="L2524" i="7"/>
  <c r="L2508" i="7"/>
  <c r="L2492" i="7"/>
  <c r="L2476" i="7"/>
  <c r="L2460" i="7"/>
  <c r="L2444" i="7"/>
  <c r="L2428" i="7"/>
  <c r="M2428" i="7" s="1"/>
  <c r="L2412" i="7"/>
  <c r="L2396" i="7"/>
  <c r="L2380" i="7"/>
  <c r="L2364" i="7"/>
  <c r="L2875" i="7"/>
  <c r="L2859" i="7"/>
  <c r="L2843" i="7"/>
  <c r="L2827" i="7"/>
  <c r="M2827" i="7" s="1"/>
  <c r="L2811" i="7"/>
  <c r="L2795" i="7"/>
  <c r="L2779" i="7"/>
  <c r="L2763" i="7"/>
  <c r="L2747" i="7"/>
  <c r="L2731" i="7"/>
  <c r="L2715" i="7"/>
  <c r="L2699" i="7"/>
  <c r="M2699" i="7" s="1"/>
  <c r="L2683" i="7"/>
  <c r="L2667" i="7"/>
  <c r="L2651" i="7"/>
  <c r="L2635" i="7"/>
  <c r="L2619" i="7"/>
  <c r="L2603" i="7"/>
  <c r="L2587" i="7"/>
  <c r="M2587" i="7" s="1"/>
  <c r="L2571" i="7"/>
  <c r="M2571" i="7" s="1"/>
  <c r="L2555" i="7"/>
  <c r="L2539" i="7"/>
  <c r="L2523" i="7"/>
  <c r="L2507" i="7"/>
  <c r="L2491" i="7"/>
  <c r="L2475" i="7"/>
  <c r="L2459" i="7"/>
  <c r="L2443" i="7"/>
  <c r="M2443" i="7" s="1"/>
  <c r="L2427" i="7"/>
  <c r="L2411" i="7"/>
  <c r="L2395" i="7"/>
  <c r="L2874" i="7"/>
  <c r="M2874" i="7" s="1"/>
  <c r="L2858" i="7"/>
  <c r="L2842" i="7"/>
  <c r="L2826" i="7"/>
  <c r="L2810" i="7"/>
  <c r="M2810" i="7" s="1"/>
  <c r="L2794" i="7"/>
  <c r="L2778" i="7"/>
  <c r="L2762" i="7"/>
  <c r="L2746" i="7"/>
  <c r="L2730" i="7"/>
  <c r="L2714" i="7"/>
  <c r="L2698" i="7"/>
  <c r="L2682" i="7"/>
  <c r="M2682" i="7" s="1"/>
  <c r="L2873" i="7"/>
  <c r="L2857" i="7"/>
  <c r="L2841" i="7"/>
  <c r="L2825" i="7"/>
  <c r="M2825" i="7" s="1"/>
  <c r="L2809" i="7"/>
  <c r="L2793" i="7"/>
  <c r="L2777" i="7"/>
  <c r="M2777" i="7" s="1"/>
  <c r="L2761" i="7"/>
  <c r="M2761" i="7" s="1"/>
  <c r="L2745" i="7"/>
  <c r="L2729" i="7"/>
  <c r="L2713" i="7"/>
  <c r="L2697" i="7"/>
  <c r="L2872" i="7"/>
  <c r="L2856" i="7"/>
  <c r="L2840" i="7"/>
  <c r="L2824" i="7"/>
  <c r="M2824" i="7" s="1"/>
  <c r="L2808" i="7"/>
  <c r="L2792" i="7"/>
  <c r="L2776" i="7"/>
  <c r="L2760" i="7"/>
  <c r="M2760" i="7" s="1"/>
  <c r="L2744" i="7"/>
  <c r="L2728" i="7"/>
  <c r="L2712" i="7"/>
  <c r="M2712" i="7" s="1"/>
  <c r="L2696" i="7"/>
  <c r="M2696" i="7" s="1"/>
  <c r="L2680" i="7"/>
  <c r="L2664" i="7"/>
  <c r="L2648" i="7"/>
  <c r="L2632" i="7"/>
  <c r="L2616" i="7"/>
  <c r="L2600" i="7"/>
  <c r="L2584" i="7"/>
  <c r="L2568" i="7"/>
  <c r="M2568" i="7" s="1"/>
  <c r="L2552" i="7"/>
  <c r="L2536" i="7"/>
  <c r="L2520" i="7"/>
  <c r="L2504" i="7"/>
  <c r="M2504" i="7" s="1"/>
  <c r="L2488" i="7"/>
  <c r="L2472" i="7"/>
  <c r="L2456" i="7"/>
  <c r="L2440" i="7"/>
  <c r="M2440" i="7" s="1"/>
  <c r="L2424" i="7"/>
  <c r="L2408" i="7"/>
  <c r="L2392" i="7"/>
  <c r="L2376" i="7"/>
  <c r="L2360" i="7"/>
  <c r="L2344" i="7"/>
  <c r="L2328" i="7"/>
  <c r="L2312" i="7"/>
  <c r="M2312" i="7" s="1"/>
  <c r="L2296" i="7"/>
  <c r="L2280" i="7"/>
  <c r="L2264" i="7"/>
  <c r="L2248" i="7"/>
  <c r="M2248" i="7" s="1"/>
  <c r="L2232" i="7"/>
  <c r="L2216" i="7"/>
  <c r="J3" i="7"/>
  <c r="K3" i="7" s="1"/>
  <c r="L3" i="7" s="1"/>
  <c r="M3" i="7" s="1"/>
  <c r="L2871" i="7"/>
  <c r="M2871" i="7" s="1"/>
  <c r="L2855" i="7"/>
  <c r="L2839" i="7"/>
  <c r="L2823" i="7"/>
  <c r="L2807" i="7"/>
  <c r="L2791" i="7"/>
  <c r="L2775" i="7"/>
  <c r="L2759" i="7"/>
  <c r="M2759" i="7" s="1"/>
  <c r="L2743" i="7"/>
  <c r="M2743" i="7" s="1"/>
  <c r="L2727" i="7"/>
  <c r="L2711" i="7"/>
  <c r="L2695" i="7"/>
  <c r="L2679" i="7"/>
  <c r="M2679" i="7" s="1"/>
  <c r="L2663" i="7"/>
  <c r="L2647" i="7"/>
  <c r="L2631" i="7"/>
  <c r="L2615" i="7"/>
  <c r="M2615" i="7" s="1"/>
  <c r="L2599" i="7"/>
  <c r="L2583" i="7"/>
  <c r="L2567" i="7"/>
  <c r="L2551" i="7"/>
  <c r="L2535" i="7"/>
  <c r="L2519" i="7"/>
  <c r="L2503" i="7"/>
  <c r="M2503" i="7" s="1"/>
  <c r="L2487" i="7"/>
  <c r="L2471" i="7"/>
  <c r="L2455" i="7"/>
  <c r="L2439" i="7"/>
  <c r="L2423" i="7"/>
  <c r="M2423" i="7" s="1"/>
  <c r="L2407" i="7"/>
  <c r="L2391" i="7"/>
  <c r="L2375" i="7"/>
  <c r="M2375" i="7" s="1"/>
  <c r="L2359" i="7"/>
  <c r="M2359" i="7" s="1"/>
  <c r="L2343" i="7"/>
  <c r="L2327" i="7"/>
  <c r="L2311" i="7"/>
  <c r="L2295" i="7"/>
  <c r="L2279" i="7"/>
  <c r="L2263" i="7"/>
  <c r="L2247" i="7"/>
  <c r="M2247" i="7" s="1"/>
  <c r="L2231" i="7"/>
  <c r="L2215" i="7"/>
  <c r="L2199" i="7"/>
  <c r="L2183" i="7"/>
  <c r="L2167" i="7"/>
  <c r="M2167" i="7" s="1"/>
  <c r="L2151" i="7"/>
  <c r="L2135" i="7"/>
  <c r="L2119" i="7"/>
  <c r="M2119" i="7" s="1"/>
  <c r="L2103" i="7"/>
  <c r="M2103" i="7" s="1"/>
  <c r="L2087" i="7"/>
  <c r="L2071" i="7"/>
  <c r="L2055" i="7"/>
  <c r="L2039" i="7"/>
  <c r="L2023" i="7"/>
  <c r="L2007" i="7"/>
  <c r="L1991" i="7"/>
  <c r="M1991" i="7" s="1"/>
  <c r="L1975" i="7"/>
  <c r="M1975" i="7" s="1"/>
  <c r="L1959" i="7"/>
  <c r="L1943" i="7"/>
  <c r="L1927" i="7"/>
  <c r="L1911" i="7"/>
  <c r="M1911" i="7" s="1"/>
  <c r="L1895" i="7"/>
  <c r="L2870" i="7"/>
  <c r="L2854" i="7"/>
  <c r="M2854" i="7" s="1"/>
  <c r="L2838" i="7"/>
  <c r="M2838" i="7" s="1"/>
  <c r="L2822" i="7"/>
  <c r="L2806" i="7"/>
  <c r="L2790" i="7"/>
  <c r="L2774" i="7"/>
  <c r="L2758" i="7"/>
  <c r="L2742" i="7"/>
  <c r="L2726" i="7"/>
  <c r="M2726" i="7" s="1"/>
  <c r="L2710" i="7"/>
  <c r="M2710" i="7" s="1"/>
  <c r="L2694" i="7"/>
  <c r="L2678" i="7"/>
  <c r="L2662" i="7"/>
  <c r="L2646" i="7"/>
  <c r="L2630" i="7"/>
  <c r="L2614" i="7"/>
  <c r="L2598" i="7"/>
  <c r="M2598" i="7" s="1"/>
  <c r="L2582" i="7"/>
  <c r="M2582" i="7" s="1"/>
  <c r="L2566" i="7"/>
  <c r="L2550" i="7"/>
  <c r="L2534" i="7"/>
  <c r="L2518" i="7"/>
  <c r="L2502" i="7"/>
  <c r="L2486" i="7"/>
  <c r="L2470" i="7"/>
  <c r="M2470" i="7" s="1"/>
  <c r="L2454" i="7"/>
  <c r="M2454" i="7" s="1"/>
  <c r="L2438" i="7"/>
  <c r="L2422" i="7"/>
  <c r="L2406" i="7"/>
  <c r="L2390" i="7"/>
  <c r="M2390" i="7" s="1"/>
  <c r="L2374" i="7"/>
  <c r="L2358" i="7"/>
  <c r="L2342" i="7"/>
  <c r="M2342" i="7" s="1"/>
  <c r="L2326" i="7"/>
  <c r="M2326" i="7" s="1"/>
  <c r="L2310" i="7"/>
  <c r="L2294" i="7"/>
  <c r="L2278" i="7"/>
  <c r="L2262" i="7"/>
  <c r="L2246" i="7"/>
  <c r="L2230" i="7"/>
  <c r="L2214" i="7"/>
  <c r="M2214" i="7" s="1"/>
  <c r="L2198" i="7"/>
  <c r="M2198" i="7" s="1"/>
  <c r="L2182" i="7"/>
  <c r="L2166" i="7"/>
  <c r="L2150" i="7"/>
  <c r="L2869" i="7"/>
  <c r="L2853" i="7"/>
  <c r="L2837" i="7"/>
  <c r="L2821" i="7"/>
  <c r="M2821" i="7" s="1"/>
  <c r="L2805" i="7"/>
  <c r="M2805" i="7" s="1"/>
  <c r="L2789" i="7"/>
  <c r="L2773" i="7"/>
  <c r="L2757" i="7"/>
  <c r="L2741" i="7"/>
  <c r="L2725" i="7"/>
  <c r="L2709" i="7"/>
  <c r="L2693" i="7"/>
  <c r="M2693" i="7" s="1"/>
  <c r="L2677" i="7"/>
  <c r="M2677" i="7" s="1"/>
  <c r="L2661" i="7"/>
  <c r="L2645" i="7"/>
  <c r="L2629" i="7"/>
  <c r="L2613" i="7"/>
  <c r="L2597" i="7"/>
  <c r="L2581" i="7"/>
  <c r="L2565" i="7"/>
  <c r="M2565" i="7" s="1"/>
  <c r="L2549" i="7"/>
  <c r="M2549" i="7" s="1"/>
  <c r="L2533" i="7"/>
  <c r="L2517" i="7"/>
  <c r="L2501" i="7"/>
  <c r="L2868" i="7"/>
  <c r="L2852" i="7"/>
  <c r="L2836" i="7"/>
  <c r="L2820" i="7"/>
  <c r="M2820" i="7" s="1"/>
  <c r="L2804" i="7"/>
  <c r="L2788" i="7"/>
  <c r="L2772" i="7"/>
  <c r="L2756" i="7"/>
  <c r="L2740" i="7"/>
  <c r="L2724" i="7"/>
  <c r="L1297" i="7"/>
  <c r="L1281" i="7"/>
  <c r="L1265" i="7"/>
  <c r="L1249" i="7"/>
  <c r="L1233" i="7"/>
  <c r="L1217" i="7"/>
  <c r="L1201" i="7"/>
  <c r="L1185" i="7"/>
  <c r="M1185" i="7" s="1"/>
  <c r="L1169" i="7"/>
  <c r="L1153" i="7"/>
  <c r="L1137" i="7"/>
  <c r="L1121" i="7"/>
  <c r="M1121" i="7" s="1"/>
  <c r="L1105" i="7"/>
  <c r="L1089" i="7"/>
  <c r="L1073" i="7"/>
  <c r="M1073" i="7" s="1"/>
  <c r="L1057" i="7"/>
  <c r="M1057" i="7" s="1"/>
  <c r="L1041" i="7"/>
  <c r="L1025" i="7"/>
  <c r="L1009" i="7"/>
  <c r="L993" i="7"/>
  <c r="L977" i="7"/>
  <c r="L961" i="7"/>
  <c r="L945" i="7"/>
  <c r="L929" i="7"/>
  <c r="M929" i="7" s="1"/>
  <c r="L913" i="7"/>
  <c r="L897" i="7"/>
  <c r="L881" i="7"/>
  <c r="L865" i="7"/>
  <c r="M865" i="7" s="1"/>
  <c r="L849" i="7"/>
  <c r="L833" i="7"/>
  <c r="L817" i="7"/>
  <c r="L801" i="7"/>
  <c r="L785" i="7"/>
  <c r="L769" i="7"/>
  <c r="L753" i="7"/>
  <c r="L737" i="7"/>
  <c r="L721" i="7"/>
  <c r="L705" i="7"/>
  <c r="L689" i="7"/>
  <c r="L673" i="7"/>
  <c r="M673" i="7" s="1"/>
  <c r="L657" i="7"/>
  <c r="L641" i="7"/>
  <c r="L625" i="7"/>
  <c r="L609" i="7"/>
  <c r="L593" i="7"/>
  <c r="L577" i="7"/>
  <c r="L561" i="7"/>
  <c r="L545" i="7"/>
  <c r="M545" i="7" s="1"/>
  <c r="L529" i="7"/>
  <c r="L513" i="7"/>
  <c r="L497" i="7"/>
  <c r="L481" i="7"/>
  <c r="L465" i="7"/>
  <c r="L449" i="7"/>
  <c r="L433" i="7"/>
  <c r="L417" i="7"/>
  <c r="M417" i="7" s="1"/>
  <c r="L401" i="7"/>
  <c r="L385" i="7"/>
  <c r="L369" i="7"/>
  <c r="L353" i="7"/>
  <c r="M353" i="7" s="1"/>
  <c r="L337" i="7"/>
  <c r="L321" i="7"/>
  <c r="L305" i="7"/>
  <c r="M305" i="7" s="1"/>
  <c r="L289" i="7"/>
  <c r="M289" i="7" s="1"/>
  <c r="L273" i="7"/>
  <c r="L257" i="7"/>
  <c r="L241" i="7"/>
  <c r="L225" i="7"/>
  <c r="L209" i="7"/>
  <c r="L193" i="7"/>
  <c r="L177" i="7"/>
  <c r="L161" i="7"/>
  <c r="M161" i="7" s="1"/>
  <c r="L145" i="7"/>
  <c r="L129" i="7"/>
  <c r="L113" i="7"/>
  <c r="L97" i="7"/>
  <c r="M97" i="7" s="1"/>
  <c r="L81" i="7"/>
  <c r="L65" i="7"/>
  <c r="L49" i="7"/>
  <c r="M49" i="7" s="1"/>
  <c r="L33" i="7"/>
  <c r="M33" i="7" s="1"/>
  <c r="L17" i="7"/>
  <c r="L2208" i="7"/>
  <c r="L2192" i="7"/>
  <c r="L2176" i="7"/>
  <c r="L2160" i="7"/>
  <c r="L2144" i="7"/>
  <c r="L2128" i="7"/>
  <c r="L2112" i="7"/>
  <c r="M2112" i="7" s="1"/>
  <c r="L2096" i="7"/>
  <c r="L2080" i="7"/>
  <c r="L2064" i="7"/>
  <c r="L2048" i="7"/>
  <c r="M2048" i="7" s="1"/>
  <c r="L2032" i="7"/>
  <c r="L2016" i="7"/>
  <c r="L2000" i="7"/>
  <c r="M2000" i="7" s="1"/>
  <c r="L1984" i="7"/>
  <c r="M1984" i="7" s="1"/>
  <c r="L1968" i="7"/>
  <c r="L1952" i="7"/>
  <c r="L1936" i="7"/>
  <c r="L1920" i="7"/>
  <c r="L1904" i="7"/>
  <c r="L1888" i="7"/>
  <c r="L1872" i="7"/>
  <c r="L1856" i="7"/>
  <c r="M1856" i="7" s="1"/>
  <c r="L1840" i="7"/>
  <c r="L1824" i="7"/>
  <c r="L1808" i="7"/>
  <c r="L1792" i="7"/>
  <c r="M1792" i="7" s="1"/>
  <c r="L1776" i="7"/>
  <c r="L1760" i="7"/>
  <c r="L1744" i="7"/>
  <c r="L1728" i="7"/>
  <c r="M1728" i="7" s="1"/>
  <c r="L1712" i="7"/>
  <c r="L1696" i="7"/>
  <c r="L1680" i="7"/>
  <c r="L1664" i="7"/>
  <c r="L1648" i="7"/>
  <c r="L1632" i="7"/>
  <c r="L1616" i="7"/>
  <c r="L1600" i="7"/>
  <c r="M1600" i="7" s="1"/>
  <c r="L1584" i="7"/>
  <c r="L1568" i="7"/>
  <c r="L1552" i="7"/>
  <c r="L1536" i="7"/>
  <c r="M1536" i="7" s="1"/>
  <c r="L1520" i="7"/>
  <c r="L1504" i="7"/>
  <c r="L1488" i="7"/>
  <c r="M1488" i="7" s="1"/>
  <c r="L1472" i="7"/>
  <c r="M1472" i="7" s="1"/>
  <c r="L1456" i="7"/>
  <c r="L1440" i="7"/>
  <c r="L1424" i="7"/>
  <c r="L1408" i="7"/>
  <c r="L1392" i="7"/>
  <c r="L1376" i="7"/>
  <c r="L1360" i="7"/>
  <c r="L1344" i="7"/>
  <c r="L1328" i="7"/>
  <c r="L1312" i="7"/>
  <c r="L1296" i="7"/>
  <c r="L1280" i="7"/>
  <c r="M1280" i="7" s="1"/>
  <c r="L1264" i="7"/>
  <c r="L1248" i="7"/>
  <c r="L1232" i="7"/>
  <c r="M1232" i="7" s="1"/>
  <c r="L2270" i="7"/>
  <c r="M2270" i="7" s="1"/>
  <c r="L2254" i="7"/>
  <c r="L2238" i="7"/>
  <c r="L2222" i="7"/>
  <c r="L2206" i="7"/>
  <c r="L2190" i="7"/>
  <c r="L2174" i="7"/>
  <c r="L2158" i="7"/>
  <c r="L2142" i="7"/>
  <c r="L2126" i="7"/>
  <c r="L2110" i="7"/>
  <c r="L2094" i="7"/>
  <c r="L2078" i="7"/>
  <c r="M2078" i="7" s="1"/>
  <c r="L2062" i="7"/>
  <c r="L2046" i="7"/>
  <c r="L2030" i="7"/>
  <c r="L2014" i="7"/>
  <c r="M2014" i="7" s="1"/>
  <c r="L1998" i="7"/>
  <c r="L1982" i="7"/>
  <c r="L1966" i="7"/>
  <c r="L1950" i="7"/>
  <c r="L1934" i="7"/>
  <c r="L1918" i="7"/>
  <c r="L1902" i="7"/>
  <c r="L1886" i="7"/>
  <c r="M1886" i="7" s="1"/>
  <c r="L1870" i="7"/>
  <c r="L1854" i="7"/>
  <c r="L1838" i="7"/>
  <c r="L1822" i="7"/>
  <c r="M1822" i="7" s="1"/>
  <c r="L1806" i="7"/>
  <c r="L1790" i="7"/>
  <c r="L1774" i="7"/>
  <c r="M1774" i="7" s="1"/>
  <c r="L1758" i="7"/>
  <c r="M1758" i="7" s="1"/>
  <c r="L1742" i="7"/>
  <c r="L1726" i="7"/>
  <c r="L1710" i="7"/>
  <c r="L1694" i="7"/>
  <c r="L1678" i="7"/>
  <c r="L1662" i="7"/>
  <c r="L1646" i="7"/>
  <c r="L1630" i="7"/>
  <c r="L1614" i="7"/>
  <c r="L1598" i="7"/>
  <c r="L1582" i="7"/>
  <c r="L1566" i="7"/>
  <c r="M1566" i="7" s="1"/>
  <c r="L1550" i="7"/>
  <c r="L1534" i="7"/>
  <c r="L1518" i="7"/>
  <c r="M1518" i="7" s="1"/>
  <c r="L1502" i="7"/>
  <c r="M1502" i="7" s="1"/>
  <c r="L1486" i="7"/>
  <c r="L1470" i="7"/>
  <c r="L1454" i="7"/>
  <c r="L1438" i="7"/>
  <c r="L1422" i="7"/>
  <c r="L1406" i="7"/>
  <c r="L1390" i="7"/>
  <c r="L1374" i="7"/>
  <c r="L1358" i="7"/>
  <c r="L1342" i="7"/>
  <c r="L1326" i="7"/>
  <c r="L1310" i="7"/>
  <c r="M1310" i="7" s="1"/>
  <c r="L1294" i="7"/>
  <c r="L1278" i="7"/>
  <c r="L1262" i="7"/>
  <c r="M1262" i="7" s="1"/>
  <c r="L1246" i="7"/>
  <c r="M1246" i="7" s="1"/>
  <c r="L1230" i="7"/>
  <c r="L1214" i="7"/>
  <c r="L1198" i="7"/>
  <c r="L1182" i="7"/>
  <c r="L1166" i="7"/>
  <c r="L1150" i="7"/>
  <c r="L1134" i="7"/>
  <c r="L1118" i="7"/>
  <c r="M1118" i="7" s="1"/>
  <c r="L1102" i="7"/>
  <c r="L1086" i="7"/>
  <c r="L1070" i="7"/>
  <c r="L1054" i="7"/>
  <c r="M1054" i="7" s="1"/>
  <c r="L1038" i="7"/>
  <c r="L1022" i="7"/>
  <c r="L1006" i="7"/>
  <c r="M1006" i="7" s="1"/>
  <c r="L990" i="7"/>
  <c r="M990" i="7" s="1"/>
  <c r="L2461" i="7"/>
  <c r="L2445" i="7"/>
  <c r="L2429" i="7"/>
  <c r="L2413" i="7"/>
  <c r="L2397" i="7"/>
  <c r="L2381" i="7"/>
  <c r="L2365" i="7"/>
  <c r="L2349" i="7"/>
  <c r="M2349" i="7" s="1"/>
  <c r="L2333" i="7"/>
  <c r="L2317" i="7"/>
  <c r="L2301" i="7"/>
  <c r="L2285" i="7"/>
  <c r="M2285" i="7" s="1"/>
  <c r="L2269" i="7"/>
  <c r="L2253" i="7"/>
  <c r="L2237" i="7"/>
  <c r="M2237" i="7" s="1"/>
  <c r="L2221" i="7"/>
  <c r="M2221" i="7" s="1"/>
  <c r="L2205" i="7"/>
  <c r="L2189" i="7"/>
  <c r="L2173" i="7"/>
  <c r="L2157" i="7"/>
  <c r="L2141" i="7"/>
  <c r="L2125" i="7"/>
  <c r="L2109" i="7"/>
  <c r="L2093" i="7"/>
  <c r="L2077" i="7"/>
  <c r="L2061" i="7"/>
  <c r="L2045" i="7"/>
  <c r="L2029" i="7"/>
  <c r="M2029" i="7" s="1"/>
  <c r="L2013" i="7"/>
  <c r="L1997" i="7"/>
  <c r="L1981" i="7"/>
  <c r="M1981" i="7" s="1"/>
  <c r="L1965" i="7"/>
  <c r="M1965" i="7" s="1"/>
  <c r="L1949" i="7"/>
  <c r="L1933" i="7"/>
  <c r="L1917" i="7"/>
  <c r="L1901" i="7"/>
  <c r="L1885" i="7"/>
  <c r="L1869" i="7"/>
  <c r="L1853" i="7"/>
  <c r="L1837" i="7"/>
  <c r="L1821" i="7"/>
  <c r="L1805" i="7"/>
  <c r="L1789" i="7"/>
  <c r="L1773" i="7"/>
  <c r="M1773" i="7" s="1"/>
  <c r="L1757" i="7"/>
  <c r="L1741" i="7"/>
  <c r="L1725" i="7"/>
  <c r="M1725" i="7" s="1"/>
  <c r="L1709" i="7"/>
  <c r="M1709" i="7" s="1"/>
  <c r="L1693" i="7"/>
  <c r="L1677" i="7"/>
  <c r="L1661" i="7"/>
  <c r="L1645" i="7"/>
  <c r="L1629" i="7"/>
  <c r="L1613" i="7"/>
  <c r="L1597" i="7"/>
  <c r="L1581" i="7"/>
  <c r="M1581" i="7" s="1"/>
  <c r="L1565" i="7"/>
  <c r="L1549" i="7"/>
  <c r="L1533" i="7"/>
  <c r="L1517" i="7"/>
  <c r="M1517" i="7" s="1"/>
  <c r="L1501" i="7"/>
  <c r="L1485" i="7"/>
  <c r="L1469" i="7"/>
  <c r="M1469" i="7" s="1"/>
  <c r="L1453" i="7"/>
  <c r="M1453" i="7" s="1"/>
  <c r="L1437" i="7"/>
  <c r="L1421" i="7"/>
  <c r="L1405" i="7"/>
  <c r="L1389" i="7"/>
  <c r="L1373" i="7"/>
  <c r="L1357" i="7"/>
  <c r="L1341" i="7"/>
  <c r="L1325" i="7"/>
  <c r="M1325" i="7" s="1"/>
  <c r="L1309" i="7"/>
  <c r="L1293" i="7"/>
  <c r="L1277" i="7"/>
  <c r="L1261" i="7"/>
  <c r="M1261" i="7" s="1"/>
  <c r="L2348" i="7"/>
  <c r="L2332" i="7"/>
  <c r="L2316" i="7"/>
  <c r="M2316" i="7" s="1"/>
  <c r="L2300" i="7"/>
  <c r="M2300" i="7" s="1"/>
  <c r="L2284" i="7"/>
  <c r="L2268" i="7"/>
  <c r="L2252" i="7"/>
  <c r="L2236" i="7"/>
  <c r="L2220" i="7"/>
  <c r="L2204" i="7"/>
  <c r="L2188" i="7"/>
  <c r="L2172" i="7"/>
  <c r="M2172" i="7" s="1"/>
  <c r="L2156" i="7"/>
  <c r="L2140" i="7"/>
  <c r="L2124" i="7"/>
  <c r="L2108" i="7"/>
  <c r="L2092" i="7"/>
  <c r="L2076" i="7"/>
  <c r="L2060" i="7"/>
  <c r="M2060" i="7" s="1"/>
  <c r="L2044" i="7"/>
  <c r="M2044" i="7" s="1"/>
  <c r="L2028" i="7"/>
  <c r="L2012" i="7"/>
  <c r="L1996" i="7"/>
  <c r="L1980" i="7"/>
  <c r="L1964" i="7"/>
  <c r="L1948" i="7"/>
  <c r="L1932" i="7"/>
  <c r="L1916" i="7"/>
  <c r="M1916" i="7" s="1"/>
  <c r="L1900" i="7"/>
  <c r="L1884" i="7"/>
  <c r="L1868" i="7"/>
  <c r="L1852" i="7"/>
  <c r="M1852" i="7" s="1"/>
  <c r="L1836" i="7"/>
  <c r="L1820" i="7"/>
  <c r="L1804" i="7"/>
  <c r="L1788" i="7"/>
  <c r="M1788" i="7" s="1"/>
  <c r="L1772" i="7"/>
  <c r="L1756" i="7"/>
  <c r="L1740" i="7"/>
  <c r="L1724" i="7"/>
  <c r="L1708" i="7"/>
  <c r="L1692" i="7"/>
  <c r="L1676" i="7"/>
  <c r="L1660" i="7"/>
  <c r="M1660" i="7" s="1"/>
  <c r="L1644" i="7"/>
  <c r="L1628" i="7"/>
  <c r="L1612" i="7"/>
  <c r="L1596" i="7"/>
  <c r="M1596" i="7" s="1"/>
  <c r="L1580" i="7"/>
  <c r="L1564" i="7"/>
  <c r="L1548" i="7"/>
  <c r="L1532" i="7"/>
  <c r="L1516" i="7"/>
  <c r="L1500" i="7"/>
  <c r="L1484" i="7"/>
  <c r="L1468" i="7"/>
  <c r="L1452" i="7"/>
  <c r="L1436" i="7"/>
  <c r="L1420" i="7"/>
  <c r="L1404" i="7"/>
  <c r="L1388" i="7"/>
  <c r="L1372" i="7"/>
  <c r="L1356" i="7"/>
  <c r="L1340" i="7"/>
  <c r="M1340" i="7" s="1"/>
  <c r="L1324" i="7"/>
  <c r="L1308" i="7"/>
  <c r="L1292" i="7"/>
  <c r="M1292" i="7" s="1"/>
  <c r="L124" i="7"/>
  <c r="M124" i="7" s="1"/>
  <c r="L2379" i="7"/>
  <c r="L2363" i="7"/>
  <c r="L2347" i="7"/>
  <c r="L2331" i="7"/>
  <c r="L2315" i="7"/>
  <c r="L2299" i="7"/>
  <c r="L2283" i="7"/>
  <c r="L2267" i="7"/>
  <c r="L2251" i="7"/>
  <c r="L2235" i="7"/>
  <c r="L2219" i="7"/>
  <c r="L2203" i="7"/>
  <c r="M2203" i="7" s="1"/>
  <c r="L2187" i="7"/>
  <c r="L2171" i="7"/>
  <c r="L2155" i="7"/>
  <c r="M2155" i="7" s="1"/>
  <c r="L2139" i="7"/>
  <c r="M2139" i="7" s="1"/>
  <c r="L2123" i="7"/>
  <c r="L2107" i="7"/>
  <c r="L2091" i="7"/>
  <c r="L2075" i="7"/>
  <c r="L2059" i="7"/>
  <c r="L2043" i="7"/>
  <c r="L2027" i="7"/>
  <c r="L2011" i="7"/>
  <c r="L1995" i="7"/>
  <c r="L1979" i="7"/>
  <c r="L1963" i="7"/>
  <c r="L1947" i="7"/>
  <c r="M1947" i="7" s="1"/>
  <c r="L1931" i="7"/>
  <c r="L1915" i="7"/>
  <c r="L1899" i="7"/>
  <c r="M1899" i="7" s="1"/>
  <c r="L1883" i="7"/>
  <c r="M1883" i="7" s="1"/>
  <c r="L1867" i="7"/>
  <c r="L1851" i="7"/>
  <c r="L1835" i="7"/>
  <c r="L1819" i="7"/>
  <c r="L1803" i="7"/>
  <c r="L1787" i="7"/>
  <c r="L1771" i="7"/>
  <c r="L1755" i="7"/>
  <c r="M1755" i="7" s="1"/>
  <c r="L1739" i="7"/>
  <c r="L1723" i="7"/>
  <c r="L1707" i="7"/>
  <c r="L1691" i="7"/>
  <c r="M1691" i="7" s="1"/>
  <c r="L1675" i="7"/>
  <c r="L1659" i="7"/>
  <c r="L1643" i="7"/>
  <c r="M1643" i="7" s="1"/>
  <c r="L1627" i="7"/>
  <c r="M1627" i="7" s="1"/>
  <c r="L1611" i="7"/>
  <c r="L1595" i="7"/>
  <c r="L1579" i="7"/>
  <c r="L1563" i="7"/>
  <c r="L1547" i="7"/>
  <c r="L1531" i="7"/>
  <c r="L1515" i="7"/>
  <c r="L1499" i="7"/>
  <c r="M1499" i="7" s="1"/>
  <c r="L1483" i="7"/>
  <c r="L1467" i="7"/>
  <c r="L1451" i="7"/>
  <c r="L1435" i="7"/>
  <c r="M1435" i="7" s="1"/>
  <c r="L1419" i="7"/>
  <c r="L1403" i="7"/>
  <c r="L1387" i="7"/>
  <c r="M1387" i="7" s="1"/>
  <c r="L1371" i="7"/>
  <c r="M1371" i="7" s="1"/>
  <c r="L1355" i="7"/>
  <c r="L1339" i="7"/>
  <c r="L1323" i="7"/>
  <c r="L1307" i="7"/>
  <c r="L1291" i="7"/>
  <c r="L1275" i="7"/>
  <c r="L1259" i="7"/>
  <c r="L1243" i="7"/>
  <c r="M1243" i="7" s="1"/>
  <c r="L1227" i="7"/>
  <c r="L1211" i="7"/>
  <c r="L1195" i="7"/>
  <c r="L1179" i="7"/>
  <c r="M1179" i="7" s="1"/>
  <c r="L1163" i="7"/>
  <c r="L1147" i="7"/>
  <c r="L1131" i="7"/>
  <c r="M1131" i="7" s="1"/>
  <c r="L1115" i="7"/>
  <c r="M1115" i="7" s="1"/>
  <c r="L1099" i="7"/>
  <c r="L1083" i="7"/>
  <c r="L1067" i="7"/>
  <c r="L1051" i="7"/>
  <c r="L1035" i="7"/>
  <c r="L2666" i="7"/>
  <c r="L2650" i="7"/>
  <c r="L2634" i="7"/>
  <c r="L2618" i="7"/>
  <c r="L2602" i="7"/>
  <c r="L2586" i="7"/>
  <c r="L2570" i="7"/>
  <c r="M2570" i="7" s="1"/>
  <c r="L2554" i="7"/>
  <c r="L2538" i="7"/>
  <c r="L2522" i="7"/>
  <c r="M2522" i="7" s="1"/>
  <c r="L2506" i="7"/>
  <c r="M2506" i="7" s="1"/>
  <c r="L2490" i="7"/>
  <c r="L2474" i="7"/>
  <c r="L2458" i="7"/>
  <c r="L2442" i="7"/>
  <c r="L2426" i="7"/>
  <c r="L2410" i="7"/>
  <c r="L2394" i="7"/>
  <c r="L2378" i="7"/>
  <c r="L2362" i="7"/>
  <c r="L2346" i="7"/>
  <c r="L2330" i="7"/>
  <c r="L2314" i="7"/>
  <c r="M2314" i="7" s="1"/>
  <c r="L2298" i="7"/>
  <c r="L2282" i="7"/>
  <c r="L2266" i="7"/>
  <c r="M2266" i="7" s="1"/>
  <c r="L2250" i="7"/>
  <c r="M2250" i="7" s="1"/>
  <c r="L2234" i="7"/>
  <c r="L2218" i="7"/>
  <c r="L2202" i="7"/>
  <c r="L2186" i="7"/>
  <c r="L2170" i="7"/>
  <c r="L2154" i="7"/>
  <c r="L2138" i="7"/>
  <c r="L2122" i="7"/>
  <c r="M2122" i="7" s="1"/>
  <c r="L2106" i="7"/>
  <c r="L2090" i="7"/>
  <c r="L2074" i="7"/>
  <c r="L2058" i="7"/>
  <c r="M2058" i="7" s="1"/>
  <c r="L2042" i="7"/>
  <c r="L2026" i="7"/>
  <c r="L2010" i="7"/>
  <c r="M2010" i="7" s="1"/>
  <c r="L1994" i="7"/>
  <c r="M1994" i="7" s="1"/>
  <c r="L1978" i="7"/>
  <c r="L1962" i="7"/>
  <c r="L1946" i="7"/>
  <c r="L1930" i="7"/>
  <c r="L1914" i="7"/>
  <c r="L1898" i="7"/>
  <c r="L1882" i="7"/>
  <c r="L1866" i="7"/>
  <c r="M1866" i="7" s="1"/>
  <c r="L1850" i="7"/>
  <c r="L1834" i="7"/>
  <c r="L1818" i="7"/>
  <c r="L1802" i="7"/>
  <c r="M1802" i="7" s="1"/>
  <c r="L1786" i="7"/>
  <c r="L1770" i="7"/>
  <c r="L1754" i="7"/>
  <c r="M1754" i="7" s="1"/>
  <c r="L1738" i="7"/>
  <c r="M1738" i="7" s="1"/>
  <c r="L1722" i="7"/>
  <c r="L1706" i="7"/>
  <c r="L1690" i="7"/>
  <c r="L1674" i="7"/>
  <c r="L1658" i="7"/>
  <c r="L1642" i="7"/>
  <c r="L1626" i="7"/>
  <c r="L1610" i="7"/>
  <c r="M1610" i="7" s="1"/>
  <c r="L1594" i="7"/>
  <c r="L1578" i="7"/>
  <c r="L1562" i="7"/>
  <c r="L1546" i="7"/>
  <c r="M1546" i="7" s="1"/>
  <c r="L1530" i="7"/>
  <c r="L1514" i="7"/>
  <c r="L1498" i="7"/>
  <c r="M1498" i="7" s="1"/>
  <c r="L1482" i="7"/>
  <c r="M1482" i="7" s="1"/>
  <c r="L1466" i="7"/>
  <c r="L1450" i="7"/>
  <c r="L1434" i="7"/>
  <c r="L1418" i="7"/>
  <c r="L1402" i="7"/>
  <c r="L1386" i="7"/>
  <c r="L1370" i="7"/>
  <c r="L1354" i="7"/>
  <c r="M1354" i="7" s="1"/>
  <c r="L1338" i="7"/>
  <c r="L2681" i="7"/>
  <c r="L2665" i="7"/>
  <c r="L2649" i="7"/>
  <c r="L2633" i="7"/>
  <c r="L2617" i="7"/>
  <c r="L2601" i="7"/>
  <c r="M2601" i="7" s="1"/>
  <c r="L2585" i="7"/>
  <c r="M2585" i="7" s="1"/>
  <c r="L2569" i="7"/>
  <c r="L2553" i="7"/>
  <c r="M2553" i="7" s="1"/>
  <c r="L2537" i="7"/>
  <c r="L2521" i="7"/>
  <c r="L2505" i="7"/>
  <c r="L2489" i="7"/>
  <c r="L2473" i="7"/>
  <c r="L2457" i="7"/>
  <c r="M2457" i="7" s="1"/>
  <c r="L2441" i="7"/>
  <c r="L2425" i="7"/>
  <c r="L2409" i="7"/>
  <c r="M2409" i="7" s="1"/>
  <c r="L2393" i="7"/>
  <c r="M2393" i="7" s="1"/>
  <c r="L2377" i="7"/>
  <c r="L2361" i="7"/>
  <c r="L2345" i="7"/>
  <c r="M2345" i="7" s="1"/>
  <c r="L2329" i="7"/>
  <c r="M2329" i="7" s="1"/>
  <c r="L2313" i="7"/>
  <c r="L2297" i="7"/>
  <c r="L2281" i="7"/>
  <c r="L2265" i="7"/>
  <c r="L2249" i="7"/>
  <c r="L2233" i="7"/>
  <c r="L2217" i="7"/>
  <c r="L2201" i="7"/>
  <c r="M2201" i="7" s="1"/>
  <c r="L2185" i="7"/>
  <c r="L2169" i="7"/>
  <c r="M2169" i="7" s="1"/>
  <c r="L2153" i="7"/>
  <c r="M2153" i="7" s="1"/>
  <c r="L2137" i="7"/>
  <c r="M2137" i="7" s="1"/>
  <c r="L2121" i="7"/>
  <c r="L2105" i="7"/>
  <c r="L2089" i="7"/>
  <c r="L2073" i="7"/>
  <c r="M2073" i="7" s="1"/>
  <c r="L2057" i="7"/>
  <c r="L2041" i="7"/>
  <c r="L2025" i="7"/>
  <c r="L2009" i="7"/>
  <c r="L1993" i="7"/>
  <c r="L1977" i="7"/>
  <c r="L1961" i="7"/>
  <c r="M1945" i="7"/>
  <c r="L1945" i="7"/>
  <c r="L1929" i="7"/>
  <c r="M1929" i="7" s="1"/>
  <c r="L1913" i="7"/>
  <c r="M1913" i="7" s="1"/>
  <c r="L1897" i="7"/>
  <c r="M1897" i="7" s="1"/>
  <c r="L1881" i="7"/>
  <c r="L1865" i="7"/>
  <c r="L1849" i="7"/>
  <c r="M1849" i="7" s="1"/>
  <c r="L1833" i="7"/>
  <c r="M1833" i="7" s="1"/>
  <c r="L1817" i="7"/>
  <c r="L1801" i="7"/>
  <c r="L1785" i="7"/>
  <c r="L1769" i="7"/>
  <c r="L1753" i="7"/>
  <c r="L1737" i="7"/>
  <c r="L1721" i="7"/>
  <c r="L1705" i="7"/>
  <c r="M1705" i="7" s="1"/>
  <c r="L1689" i="7"/>
  <c r="L1673" i="7"/>
  <c r="M1673" i="7" s="1"/>
  <c r="L1657" i="7"/>
  <c r="L1641" i="7"/>
  <c r="M1641" i="7" s="1"/>
  <c r="L1625" i="7"/>
  <c r="L1609" i="7"/>
  <c r="L1593" i="7"/>
  <c r="M1593" i="7" s="1"/>
  <c r="L1577" i="7"/>
  <c r="M1577" i="7" s="1"/>
  <c r="L1561" i="7"/>
  <c r="L1545" i="7"/>
  <c r="L1529" i="7"/>
  <c r="L1513" i="7"/>
  <c r="L1497" i="7"/>
  <c r="L1481" i="7"/>
  <c r="L1465" i="7"/>
  <c r="L1449" i="7"/>
  <c r="M1449" i="7" s="1"/>
  <c r="L1433" i="7"/>
  <c r="L1417" i="7"/>
  <c r="M1417" i="7" s="1"/>
  <c r="L1401" i="7"/>
  <c r="L1385" i="7"/>
  <c r="L1369" i="7"/>
  <c r="L2200" i="7"/>
  <c r="L2184" i="7"/>
  <c r="L2168" i="7"/>
  <c r="M2168" i="7" s="1"/>
  <c r="L2152" i="7"/>
  <c r="L2136" i="7"/>
  <c r="L2120" i="7"/>
  <c r="L2104" i="7"/>
  <c r="L2088" i="7"/>
  <c r="L2072" i="7"/>
  <c r="L2056" i="7"/>
  <c r="L2040" i="7"/>
  <c r="M2040" i="7" s="1"/>
  <c r="L2024" i="7"/>
  <c r="L2008" i="7"/>
  <c r="M2008" i="7" s="1"/>
  <c r="L1992" i="7"/>
  <c r="M1992" i="7" s="1"/>
  <c r="L1976" i="7"/>
  <c r="M1976" i="7" s="1"/>
  <c r="L1960" i="7"/>
  <c r="L1944" i="7"/>
  <c r="L1928" i="7"/>
  <c r="L1912" i="7"/>
  <c r="M1912" i="7" s="1"/>
  <c r="L1896" i="7"/>
  <c r="L1880" i="7"/>
  <c r="L1864" i="7"/>
  <c r="L1848" i="7"/>
  <c r="L1832" i="7"/>
  <c r="L1816" i="7"/>
  <c r="L1800" i="7"/>
  <c r="L1784" i="7"/>
  <c r="L1768" i="7"/>
  <c r="L1752" i="7"/>
  <c r="M1752" i="7" s="1"/>
  <c r="L1736" i="7"/>
  <c r="M1736" i="7" s="1"/>
  <c r="L1720" i="7"/>
  <c r="M1720" i="7" s="1"/>
  <c r="L1704" i="7"/>
  <c r="L1688" i="7"/>
  <c r="L1672" i="7"/>
  <c r="M1672" i="7" s="1"/>
  <c r="L1656" i="7"/>
  <c r="M1656" i="7" s="1"/>
  <c r="L1640" i="7"/>
  <c r="L1624" i="7"/>
  <c r="L1608" i="7"/>
  <c r="L1592" i="7"/>
  <c r="L1576" i="7"/>
  <c r="L1560" i="7"/>
  <c r="L1544" i="7"/>
  <c r="L1528" i="7"/>
  <c r="L1512" i="7"/>
  <c r="L1496" i="7"/>
  <c r="M1496" i="7" s="1"/>
  <c r="L1480" i="7"/>
  <c r="M1480" i="7" s="1"/>
  <c r="L1464" i="7"/>
  <c r="M1464" i="7" s="1"/>
  <c r="L1448" i="7"/>
  <c r="L1432" i="7"/>
  <c r="L1416" i="7"/>
  <c r="M1416" i="7" s="1"/>
  <c r="L1400" i="7"/>
  <c r="M1400" i="7" s="1"/>
  <c r="L1384" i="7"/>
  <c r="L1368" i="7"/>
  <c r="L1352" i="7"/>
  <c r="L1336" i="7"/>
  <c r="L1320" i="7"/>
  <c r="L1304" i="7"/>
  <c r="L1879" i="7"/>
  <c r="L1863" i="7"/>
  <c r="M1863" i="7" s="1"/>
  <c r="L1847" i="7"/>
  <c r="L1831" i="7"/>
  <c r="M1831" i="7" s="1"/>
  <c r="L1815" i="7"/>
  <c r="M1815" i="7" s="1"/>
  <c r="L1799" i="7"/>
  <c r="L1783" i="7"/>
  <c r="L1767" i="7"/>
  <c r="L1751" i="7"/>
  <c r="M1751" i="7" s="1"/>
  <c r="L1735" i="7"/>
  <c r="M1735" i="7" s="1"/>
  <c r="L1719" i="7"/>
  <c r="L1703" i="7"/>
  <c r="L1687" i="7"/>
  <c r="L1671" i="7"/>
  <c r="L1655" i="7"/>
  <c r="L1639" i="7"/>
  <c r="L1623" i="7"/>
  <c r="L1607" i="7"/>
  <c r="M1607" i="7" s="1"/>
  <c r="L1591" i="7"/>
  <c r="L1575" i="7"/>
  <c r="M1575" i="7" s="1"/>
  <c r="L1559" i="7"/>
  <c r="M1559" i="7" s="1"/>
  <c r="L1543" i="7"/>
  <c r="M1543" i="7" s="1"/>
  <c r="L1527" i="7"/>
  <c r="L1511" i="7"/>
  <c r="L1495" i="7"/>
  <c r="M1495" i="7" s="1"/>
  <c r="L1479" i="7"/>
  <c r="M1479" i="7" s="1"/>
  <c r="L1463" i="7"/>
  <c r="L1447" i="7"/>
  <c r="L1431" i="7"/>
  <c r="L1415" i="7"/>
  <c r="L1399" i="7"/>
  <c r="L1383" i="7"/>
  <c r="L1367" i="7"/>
  <c r="L1351" i="7"/>
  <c r="M1351" i="7" s="1"/>
  <c r="L1335" i="7"/>
  <c r="L1319" i="7"/>
  <c r="M1319" i="7" s="1"/>
  <c r="L1303" i="7"/>
  <c r="L1287" i="7"/>
  <c r="M1287" i="7" s="1"/>
  <c r="L1271" i="7"/>
  <c r="L1255" i="7"/>
  <c r="L1239" i="7"/>
  <c r="M1239" i="7" s="1"/>
  <c r="L1223" i="7"/>
  <c r="M1223" i="7" s="1"/>
  <c r="L1207" i="7"/>
  <c r="L1191" i="7"/>
  <c r="L1175" i="7"/>
  <c r="L1159" i="7"/>
  <c r="L1143" i="7"/>
  <c r="L1127" i="7"/>
  <c r="L1111" i="7"/>
  <c r="L1095" i="7"/>
  <c r="L1079" i="7"/>
  <c r="L1063" i="7"/>
  <c r="L1047" i="7"/>
  <c r="L1031" i="7"/>
  <c r="M1031" i="7" s="1"/>
  <c r="L1015" i="7"/>
  <c r="L999" i="7"/>
  <c r="L983" i="7"/>
  <c r="M983" i="7" s="1"/>
  <c r="L967" i="7"/>
  <c r="M967" i="7" s="1"/>
  <c r="L951" i="7"/>
  <c r="L935" i="7"/>
  <c r="L919" i="7"/>
  <c r="L903" i="7"/>
  <c r="L2134" i="7"/>
  <c r="L2118" i="7"/>
  <c r="L2102" i="7"/>
  <c r="L2086" i="7"/>
  <c r="L2070" i="7"/>
  <c r="L2054" i="7"/>
  <c r="M2054" i="7" s="1"/>
  <c r="L2038" i="7"/>
  <c r="L2022" i="7"/>
  <c r="L2006" i="7"/>
  <c r="L1990" i="7"/>
  <c r="L1974" i="7"/>
  <c r="L1958" i="7"/>
  <c r="L1942" i="7"/>
  <c r="L1926" i="7"/>
  <c r="L1910" i="7"/>
  <c r="L1894" i="7"/>
  <c r="L1878" i="7"/>
  <c r="L1862" i="7"/>
  <c r="L1846" i="7"/>
  <c r="L1830" i="7"/>
  <c r="L1814" i="7"/>
  <c r="L1798" i="7"/>
  <c r="M1798" i="7" s="1"/>
  <c r="L1782" i="7"/>
  <c r="M1782" i="7" s="1"/>
  <c r="L1766" i="7"/>
  <c r="L1750" i="7"/>
  <c r="L1734" i="7"/>
  <c r="L1718" i="7"/>
  <c r="M1718" i="7" s="1"/>
  <c r="L1702" i="7"/>
  <c r="M1702" i="7" s="1"/>
  <c r="L1686" i="7"/>
  <c r="L1670" i="7"/>
  <c r="L1654" i="7"/>
  <c r="L1638" i="7"/>
  <c r="L1622" i="7"/>
  <c r="L1606" i="7"/>
  <c r="L1590" i="7"/>
  <c r="L1574" i="7"/>
  <c r="M1574" i="7" s="1"/>
  <c r="L1558" i="7"/>
  <c r="L1542" i="7"/>
  <c r="M1542" i="7" s="1"/>
  <c r="L1526" i="7"/>
  <c r="L1510" i="7"/>
  <c r="M1510" i="7" s="1"/>
  <c r="L1494" i="7"/>
  <c r="L1478" i="7"/>
  <c r="L1462" i="7"/>
  <c r="M1462" i="7" s="1"/>
  <c r="L1446" i="7"/>
  <c r="M1446" i="7" s="1"/>
  <c r="L1430" i="7"/>
  <c r="L1414" i="7"/>
  <c r="L1398" i="7"/>
  <c r="L1382" i="7"/>
  <c r="L1366" i="7"/>
  <c r="L1350" i="7"/>
  <c r="L1334" i="7"/>
  <c r="L1318" i="7"/>
  <c r="M1318" i="7" s="1"/>
  <c r="L1302" i="7"/>
  <c r="L1286" i="7"/>
  <c r="M1286" i="7" s="1"/>
  <c r="L1270" i="7"/>
  <c r="L1254" i="7"/>
  <c r="M1254" i="7" s="1"/>
  <c r="L1238" i="7"/>
  <c r="L1222" i="7"/>
  <c r="L1206" i="7"/>
  <c r="M1206" i="7" s="1"/>
  <c r="L1190" i="7"/>
  <c r="M1190" i="7" s="1"/>
  <c r="L1174" i="7"/>
  <c r="L1158" i="7"/>
  <c r="L1142" i="7"/>
  <c r="L1126" i="7"/>
  <c r="L1110" i="7"/>
  <c r="L1094" i="7"/>
  <c r="L1078" i="7"/>
  <c r="L1062" i="7"/>
  <c r="L1046" i="7"/>
  <c r="L1030" i="7"/>
  <c r="M1030" i="7" s="1"/>
  <c r="L1014" i="7"/>
  <c r="L998" i="7"/>
  <c r="L982" i="7"/>
  <c r="L2485" i="7"/>
  <c r="L2469" i="7"/>
  <c r="M2469" i="7" s="1"/>
  <c r="L2453" i="7"/>
  <c r="M2453" i="7" s="1"/>
  <c r="L2437" i="7"/>
  <c r="L2421" i="7"/>
  <c r="L2405" i="7"/>
  <c r="L2389" i="7"/>
  <c r="L2373" i="7"/>
  <c r="L2357" i="7"/>
  <c r="L2341" i="7"/>
  <c r="L2325" i="7"/>
  <c r="M2325" i="7" s="1"/>
  <c r="L2309" i="7"/>
  <c r="L2293" i="7"/>
  <c r="M2293" i="7" s="1"/>
  <c r="L2277" i="7"/>
  <c r="M2277" i="7" s="1"/>
  <c r="L2261" i="7"/>
  <c r="M2261" i="7" s="1"/>
  <c r="L2245" i="7"/>
  <c r="L2229" i="7"/>
  <c r="L2213" i="7"/>
  <c r="M2213" i="7" s="1"/>
  <c r="L2197" i="7"/>
  <c r="M2197" i="7" s="1"/>
  <c r="L2181" i="7"/>
  <c r="L2165" i="7"/>
  <c r="L2149" i="7"/>
  <c r="L2133" i="7"/>
  <c r="L2117" i="7"/>
  <c r="L2101" i="7"/>
  <c r="L2085" i="7"/>
  <c r="L2069" i="7"/>
  <c r="M2069" i="7" s="1"/>
  <c r="L2053" i="7"/>
  <c r="L2037" i="7"/>
  <c r="M2037" i="7" s="1"/>
  <c r="L2021" i="7"/>
  <c r="M2021" i="7" s="1"/>
  <c r="L2005" i="7"/>
  <c r="M2005" i="7" s="1"/>
  <c r="L1989" i="7"/>
  <c r="L1973" i="7"/>
  <c r="L1957" i="7"/>
  <c r="L1941" i="7"/>
  <c r="M1941" i="7" s="1"/>
  <c r="L1925" i="7"/>
  <c r="L1909" i="7"/>
  <c r="L1893" i="7"/>
  <c r="L1877" i="7"/>
  <c r="L1861" i="7"/>
  <c r="L1845" i="7"/>
  <c r="L1829" i="7"/>
  <c r="L1813" i="7"/>
  <c r="M1813" i="7" s="1"/>
  <c r="L1797" i="7"/>
  <c r="L1781" i="7"/>
  <c r="M1781" i="7" s="1"/>
  <c r="L1765" i="7"/>
  <c r="L1749" i="7"/>
  <c r="L1733" i="7"/>
  <c r="L1717" i="7"/>
  <c r="L1701" i="7"/>
  <c r="M1701" i="7" s="1"/>
  <c r="L1685" i="7"/>
  <c r="M1685" i="7" s="1"/>
  <c r="L1669" i="7"/>
  <c r="L1653" i="7"/>
  <c r="L1637" i="7"/>
  <c r="L1621" i="7"/>
  <c r="L1605" i="7"/>
  <c r="L1589" i="7"/>
  <c r="L1573" i="7"/>
  <c r="L1557" i="7"/>
  <c r="M1557" i="7" s="1"/>
  <c r="L1541" i="7"/>
  <c r="L1525" i="7"/>
  <c r="M1525" i="7" s="1"/>
  <c r="L1509" i="7"/>
  <c r="L1493" i="7"/>
  <c r="L1477" i="7"/>
  <c r="L1461" i="7"/>
  <c r="L1445" i="7"/>
  <c r="M1445" i="7" s="1"/>
  <c r="L1429" i="7"/>
  <c r="M1429" i="7" s="1"/>
  <c r="L1413" i="7"/>
  <c r="L1397" i="7"/>
  <c r="L1381" i="7"/>
  <c r="L1365" i="7"/>
  <c r="L1349" i="7"/>
  <c r="L1333" i="7"/>
  <c r="L1317" i="7"/>
  <c r="L1301" i="7"/>
  <c r="M1301" i="7" s="1"/>
  <c r="L1285" i="7"/>
  <c r="L1269" i="7"/>
  <c r="M1269" i="7" s="1"/>
  <c r="L1253" i="7"/>
  <c r="L1237" i="7"/>
  <c r="M1237" i="7" s="1"/>
  <c r="L1221" i="7"/>
  <c r="L1205" i="7"/>
  <c r="L1189" i="7"/>
  <c r="L1173" i="7"/>
  <c r="M1173" i="7" s="1"/>
  <c r="L1157" i="7"/>
  <c r="L1141" i="7"/>
  <c r="L1125" i="7"/>
  <c r="L1109" i="7"/>
  <c r="L1093" i="7"/>
  <c r="L1077" i="7"/>
  <c r="L1061" i="7"/>
  <c r="L1045" i="7"/>
  <c r="M1045" i="7" s="1"/>
  <c r="L1029" i="7"/>
  <c r="L2708" i="7"/>
  <c r="M2708" i="7" s="1"/>
  <c r="L2692" i="7"/>
  <c r="L2676" i="7"/>
  <c r="M2676" i="7" s="1"/>
  <c r="L2660" i="7"/>
  <c r="L2644" i="7"/>
  <c r="L2628" i="7"/>
  <c r="M2628" i="7" s="1"/>
  <c r="L2612" i="7"/>
  <c r="M2612" i="7" s="1"/>
  <c r="L2596" i="7"/>
  <c r="L2580" i="7"/>
  <c r="L2564" i="7"/>
  <c r="L2548" i="7"/>
  <c r="L2532" i="7"/>
  <c r="L2516" i="7"/>
  <c r="L2500" i="7"/>
  <c r="L2484" i="7"/>
  <c r="M2484" i="7" s="1"/>
  <c r="L2468" i="7"/>
  <c r="L2452" i="7"/>
  <c r="M2452" i="7" s="1"/>
  <c r="L2436" i="7"/>
  <c r="M2436" i="7" s="1"/>
  <c r="L2420" i="7"/>
  <c r="M2420" i="7" s="1"/>
  <c r="L2404" i="7"/>
  <c r="L2388" i="7"/>
  <c r="L2372" i="7"/>
  <c r="M2372" i="7" s="1"/>
  <c r="L2356" i="7"/>
  <c r="M2356" i="7" s="1"/>
  <c r="L2340" i="7"/>
  <c r="L2324" i="7"/>
  <c r="L2308" i="7"/>
  <c r="L2292" i="7"/>
  <c r="L2276" i="7"/>
  <c r="L2260" i="7"/>
  <c r="L2244" i="7"/>
  <c r="L2228" i="7"/>
  <c r="M2228" i="7" s="1"/>
  <c r="L2212" i="7"/>
  <c r="L2196" i="7"/>
  <c r="M2196" i="7" s="1"/>
  <c r="L2180" i="7"/>
  <c r="L2164" i="7"/>
  <c r="M2164" i="7" s="1"/>
  <c r="L2148" i="7"/>
  <c r="L2132" i="7"/>
  <c r="L2116" i="7"/>
  <c r="L2100" i="7"/>
  <c r="M2100" i="7" s="1"/>
  <c r="L2084" i="7"/>
  <c r="L2068" i="7"/>
  <c r="L2052" i="7"/>
  <c r="L2036" i="7"/>
  <c r="L2020" i="7"/>
  <c r="L2004" i="7"/>
  <c r="L1988" i="7"/>
  <c r="L1972" i="7"/>
  <c r="L1956" i="7"/>
  <c r="L1940" i="7"/>
  <c r="M1940" i="7" s="1"/>
  <c r="L1924" i="7"/>
  <c r="L1908" i="7"/>
  <c r="L1892" i="7"/>
  <c r="L1876" i="7"/>
  <c r="L1860" i="7"/>
  <c r="L1844" i="7"/>
  <c r="L1828" i="7"/>
  <c r="L1812" i="7"/>
  <c r="L1796" i="7"/>
  <c r="L1780" i="7"/>
  <c r="L1764" i="7"/>
  <c r="L1748" i="7"/>
  <c r="L1732" i="7"/>
  <c r="L1716" i="7"/>
  <c r="M1716" i="7" s="1"/>
  <c r="L1700" i="7"/>
  <c r="L1684" i="7"/>
  <c r="M1684" i="7" s="1"/>
  <c r="L1668" i="7"/>
  <c r="L1652" i="7"/>
  <c r="M1652" i="7" s="1"/>
  <c r="L1636" i="7"/>
  <c r="L1620" i="7"/>
  <c r="L1604" i="7"/>
  <c r="M1604" i="7" s="1"/>
  <c r="L1588" i="7"/>
  <c r="M1588" i="7" s="1"/>
  <c r="L1572" i="7"/>
  <c r="L1556" i="7"/>
  <c r="L1540" i="7"/>
  <c r="L1524" i="7"/>
  <c r="L1508" i="7"/>
  <c r="L1492" i="7"/>
  <c r="L1476" i="7"/>
  <c r="L1460" i="7"/>
  <c r="L1444" i="7"/>
  <c r="L1428" i="7"/>
  <c r="M1428" i="7" s="1"/>
  <c r="L1412" i="7"/>
  <c r="L1396" i="7"/>
  <c r="L1380" i="7"/>
  <c r="L1364" i="7"/>
  <c r="L2291" i="7"/>
  <c r="L1216" i="7"/>
  <c r="L1200" i="7"/>
  <c r="L1184" i="7"/>
  <c r="L1168" i="7"/>
  <c r="L1152" i="7"/>
  <c r="M1152" i="7" s="1"/>
  <c r="L1136" i="7"/>
  <c r="M1136" i="7" s="1"/>
  <c r="L1120" i="7"/>
  <c r="L1104" i="7"/>
  <c r="L1088" i="7"/>
  <c r="L1072" i="7"/>
  <c r="L1056" i="7"/>
  <c r="L1040" i="7"/>
  <c r="L1024" i="7"/>
  <c r="M1024" i="7" s="1"/>
  <c r="L1008" i="7"/>
  <c r="L992" i="7"/>
  <c r="L976" i="7"/>
  <c r="L960" i="7"/>
  <c r="L944" i="7"/>
  <c r="L928" i="7"/>
  <c r="L912" i="7"/>
  <c r="L896" i="7"/>
  <c r="L880" i="7"/>
  <c r="M880" i="7" s="1"/>
  <c r="L864" i="7"/>
  <c r="L848" i="7"/>
  <c r="L832" i="7"/>
  <c r="L816" i="7"/>
  <c r="L800" i="7"/>
  <c r="L784" i="7"/>
  <c r="L768" i="7"/>
  <c r="L752" i="7"/>
  <c r="L736" i="7"/>
  <c r="L720" i="7"/>
  <c r="L704" i="7"/>
  <c r="L688" i="7"/>
  <c r="L672" i="7"/>
  <c r="L656" i="7"/>
  <c r="L640" i="7"/>
  <c r="L624" i="7"/>
  <c r="M624" i="7" s="1"/>
  <c r="L608" i="7"/>
  <c r="L592" i="7"/>
  <c r="L576" i="7"/>
  <c r="L560" i="7"/>
  <c r="L544" i="7"/>
  <c r="L528" i="7"/>
  <c r="M528" i="7" s="1"/>
  <c r="L512" i="7"/>
  <c r="M512" i="7" s="1"/>
  <c r="L496" i="7"/>
  <c r="L480" i="7"/>
  <c r="L464" i="7"/>
  <c r="L448" i="7"/>
  <c r="L432" i="7"/>
  <c r="L416" i="7"/>
  <c r="L400" i="7"/>
  <c r="L384" i="7"/>
  <c r="M384" i="7" s="1"/>
  <c r="L368" i="7"/>
  <c r="M368" i="7" s="1"/>
  <c r="L352" i="7"/>
  <c r="L336" i="7"/>
  <c r="L320" i="7"/>
  <c r="L304" i="7"/>
  <c r="L288" i="7"/>
  <c r="L272" i="7"/>
  <c r="M272" i="7" s="1"/>
  <c r="L256" i="7"/>
  <c r="M256" i="7" s="1"/>
  <c r="L240" i="7"/>
  <c r="L224" i="7"/>
  <c r="L208" i="7"/>
  <c r="L192" i="7"/>
  <c r="L176" i="7"/>
  <c r="L160" i="7"/>
  <c r="L144" i="7"/>
  <c r="L128" i="7"/>
  <c r="M128" i="7" s="1"/>
  <c r="L112" i="7"/>
  <c r="M112" i="7" s="1"/>
  <c r="L96" i="7"/>
  <c r="L80" i="7"/>
  <c r="L64" i="7"/>
  <c r="L48" i="7"/>
  <c r="L32" i="7"/>
  <c r="L16" i="7"/>
  <c r="M16" i="7" s="1"/>
  <c r="L895" i="7"/>
  <c r="M895" i="7" s="1"/>
  <c r="L879" i="7"/>
  <c r="L863" i="7"/>
  <c r="L847" i="7"/>
  <c r="L831" i="7"/>
  <c r="L815" i="7"/>
  <c r="L799" i="7"/>
  <c r="L783" i="7"/>
  <c r="L767" i="7"/>
  <c r="M767" i="7" s="1"/>
  <c r="L751" i="7"/>
  <c r="M751" i="7" s="1"/>
  <c r="L735" i="7"/>
  <c r="L719" i="7"/>
  <c r="L703" i="7"/>
  <c r="L687" i="7"/>
  <c r="L671" i="7"/>
  <c r="L655" i="7"/>
  <c r="L639" i="7"/>
  <c r="M639" i="7" s="1"/>
  <c r="L623" i="7"/>
  <c r="L607" i="7"/>
  <c r="L591" i="7"/>
  <c r="L575" i="7"/>
  <c r="L559" i="7"/>
  <c r="L543" i="7"/>
  <c r="L527" i="7"/>
  <c r="L511" i="7"/>
  <c r="M511" i="7" s="1"/>
  <c r="L495" i="7"/>
  <c r="M495" i="7" s="1"/>
  <c r="L479" i="7"/>
  <c r="L463" i="7"/>
  <c r="L447" i="7"/>
  <c r="L431" i="7"/>
  <c r="L415" i="7"/>
  <c r="L399" i="7"/>
  <c r="M399" i="7" s="1"/>
  <c r="L383" i="7"/>
  <c r="M383" i="7" s="1"/>
  <c r="L367" i="7"/>
  <c r="L351" i="7"/>
  <c r="L335" i="7"/>
  <c r="L319" i="7"/>
  <c r="L303" i="7"/>
  <c r="L287" i="7"/>
  <c r="L271" i="7"/>
  <c r="L255" i="7"/>
  <c r="M255" i="7" s="1"/>
  <c r="L239" i="7"/>
  <c r="M239" i="7" s="1"/>
  <c r="L223" i="7"/>
  <c r="L207" i="7"/>
  <c r="L191" i="7"/>
  <c r="L175" i="7"/>
  <c r="L159" i="7"/>
  <c r="L143" i="7"/>
  <c r="M143" i="7" s="1"/>
  <c r="L127" i="7"/>
  <c r="M127" i="7" s="1"/>
  <c r="L111" i="7"/>
  <c r="L95" i="7"/>
  <c r="L79" i="7"/>
  <c r="L63" i="7"/>
  <c r="L47" i="7"/>
  <c r="L31" i="7"/>
  <c r="L15" i="7"/>
  <c r="L974" i="7"/>
  <c r="M974" i="7" s="1"/>
  <c r="L958" i="7"/>
  <c r="M958" i="7" s="1"/>
  <c r="L942" i="7"/>
  <c r="L926" i="7"/>
  <c r="L910" i="7"/>
  <c r="L894" i="7"/>
  <c r="L878" i="7"/>
  <c r="L862" i="7"/>
  <c r="M862" i="7" s="1"/>
  <c r="L846" i="7"/>
  <c r="M846" i="7" s="1"/>
  <c r="L830" i="7"/>
  <c r="L814" i="7"/>
  <c r="L798" i="7"/>
  <c r="L782" i="7"/>
  <c r="L766" i="7"/>
  <c r="L750" i="7"/>
  <c r="L734" i="7"/>
  <c r="L718" i="7"/>
  <c r="M718" i="7" s="1"/>
  <c r="L702" i="7"/>
  <c r="M702" i="7" s="1"/>
  <c r="L686" i="7"/>
  <c r="L670" i="7"/>
  <c r="L654" i="7"/>
  <c r="L638" i="7"/>
  <c r="L622" i="7"/>
  <c r="L606" i="7"/>
  <c r="M606" i="7" s="1"/>
  <c r="L590" i="7"/>
  <c r="M590" i="7" s="1"/>
  <c r="L574" i="7"/>
  <c r="L558" i="7"/>
  <c r="L542" i="7"/>
  <c r="L526" i="7"/>
  <c r="L510" i="7"/>
  <c r="L494" i="7"/>
  <c r="L478" i="7"/>
  <c r="L462" i="7"/>
  <c r="M462" i="7" s="1"/>
  <c r="L446" i="7"/>
  <c r="M446" i="7" s="1"/>
  <c r="L430" i="7"/>
  <c r="L414" i="7"/>
  <c r="L398" i="7"/>
  <c r="L382" i="7"/>
  <c r="L366" i="7"/>
  <c r="L350" i="7"/>
  <c r="L334" i="7"/>
  <c r="M334" i="7" s="1"/>
  <c r="L318" i="7"/>
  <c r="L302" i="7"/>
  <c r="L286" i="7"/>
  <c r="L270" i="7"/>
  <c r="L254" i="7"/>
  <c r="L238" i="7"/>
  <c r="L222" i="7"/>
  <c r="L206" i="7"/>
  <c r="L190" i="7"/>
  <c r="L174" i="7"/>
  <c r="L158" i="7"/>
  <c r="L142" i="7"/>
  <c r="L126" i="7"/>
  <c r="L110" i="7"/>
  <c r="L94" i="7"/>
  <c r="M94" i="7" s="1"/>
  <c r="L78" i="7"/>
  <c r="M78" i="7" s="1"/>
  <c r="L62" i="7"/>
  <c r="L46" i="7"/>
  <c r="L30" i="7"/>
  <c r="L14" i="7"/>
  <c r="L1245" i="7"/>
  <c r="L1229" i="7"/>
  <c r="L1213" i="7"/>
  <c r="L1197" i="7"/>
  <c r="M1197" i="7" s="1"/>
  <c r="L1181" i="7"/>
  <c r="M1181" i="7" s="1"/>
  <c r="L1165" i="7"/>
  <c r="L1149" i="7"/>
  <c r="L1133" i="7"/>
  <c r="L1117" i="7"/>
  <c r="L1101" i="7"/>
  <c r="L1085" i="7"/>
  <c r="L1069" i="7"/>
  <c r="M1069" i="7" s="1"/>
  <c r="L1053" i="7"/>
  <c r="L1037" i="7"/>
  <c r="L1021" i="7"/>
  <c r="L1005" i="7"/>
  <c r="L989" i="7"/>
  <c r="L973" i="7"/>
  <c r="L957" i="7"/>
  <c r="L941" i="7"/>
  <c r="M941" i="7" s="1"/>
  <c r="L925" i="7"/>
  <c r="M925" i="7" s="1"/>
  <c r="L909" i="7"/>
  <c r="L893" i="7"/>
  <c r="L877" i="7"/>
  <c r="L861" i="7"/>
  <c r="L845" i="7"/>
  <c r="L829" i="7"/>
  <c r="M829" i="7" s="1"/>
  <c r="L813" i="7"/>
  <c r="M813" i="7" s="1"/>
  <c r="L797" i="7"/>
  <c r="L781" i="7"/>
  <c r="L765" i="7"/>
  <c r="L749" i="7"/>
  <c r="L733" i="7"/>
  <c r="L717" i="7"/>
  <c r="L701" i="7"/>
  <c r="L685" i="7"/>
  <c r="L669" i="7"/>
  <c r="M669" i="7" s="1"/>
  <c r="L653" i="7"/>
  <c r="L637" i="7"/>
  <c r="L621" i="7"/>
  <c r="L605" i="7"/>
  <c r="L589" i="7"/>
  <c r="L573" i="7"/>
  <c r="M573" i="7" s="1"/>
  <c r="L557" i="7"/>
  <c r="M557" i="7" s="1"/>
  <c r="L541" i="7"/>
  <c r="L525" i="7"/>
  <c r="L509" i="7"/>
  <c r="L493" i="7"/>
  <c r="L477" i="7"/>
  <c r="L461" i="7"/>
  <c r="L445" i="7"/>
  <c r="L429" i="7"/>
  <c r="M429" i="7" s="1"/>
  <c r="L413" i="7"/>
  <c r="M413" i="7" s="1"/>
  <c r="L397" i="7"/>
  <c r="L381" i="7"/>
  <c r="L365" i="7"/>
  <c r="L349" i="7"/>
  <c r="L333" i="7"/>
  <c r="L317" i="7"/>
  <c r="M317" i="7" s="1"/>
  <c r="L301" i="7"/>
  <c r="M301" i="7" s="1"/>
  <c r="L285" i="7"/>
  <c r="L269" i="7"/>
  <c r="L253" i="7"/>
  <c r="L237" i="7"/>
  <c r="L221" i="7"/>
  <c r="L205" i="7"/>
  <c r="L189" i="7"/>
  <c r="L173" i="7"/>
  <c r="M173" i="7" s="1"/>
  <c r="L157" i="7"/>
  <c r="M157" i="7" s="1"/>
  <c r="L141" i="7"/>
  <c r="L125" i="7"/>
  <c r="L109" i="7"/>
  <c r="L93" i="7"/>
  <c r="L77" i="7"/>
  <c r="L61" i="7"/>
  <c r="M61" i="7" s="1"/>
  <c r="L45" i="7"/>
  <c r="M45" i="7" s="1"/>
  <c r="L29" i="7"/>
  <c r="L13" i="7"/>
  <c r="L1276" i="7"/>
  <c r="L1260" i="7"/>
  <c r="L1244" i="7"/>
  <c r="L1228" i="7"/>
  <c r="L1212" i="7"/>
  <c r="L1196" i="7"/>
  <c r="M1196" i="7" s="1"/>
  <c r="L1180" i="7"/>
  <c r="M1180" i="7" s="1"/>
  <c r="L1164" i="7"/>
  <c r="L1148" i="7"/>
  <c r="L1132" i="7"/>
  <c r="L1116" i="7"/>
  <c r="L1100" i="7"/>
  <c r="L1084" i="7"/>
  <c r="M1084" i="7" s="1"/>
  <c r="L1068" i="7"/>
  <c r="M1068" i="7" s="1"/>
  <c r="L1052" i="7"/>
  <c r="L1036" i="7"/>
  <c r="L1020" i="7"/>
  <c r="L1004" i="7"/>
  <c r="L988" i="7"/>
  <c r="L972" i="7"/>
  <c r="L956" i="7"/>
  <c r="L940" i="7"/>
  <c r="M940" i="7" s="1"/>
  <c r="L924" i="7"/>
  <c r="M924" i="7" s="1"/>
  <c r="L908" i="7"/>
  <c r="L892" i="7"/>
  <c r="L876" i="7"/>
  <c r="L860" i="7"/>
  <c r="L844" i="7"/>
  <c r="L828" i="7"/>
  <c r="L812" i="7"/>
  <c r="M812" i="7" s="1"/>
  <c r="L796" i="7"/>
  <c r="L780" i="7"/>
  <c r="L764" i="7"/>
  <c r="L748" i="7"/>
  <c r="L732" i="7"/>
  <c r="L716" i="7"/>
  <c r="L700" i="7"/>
  <c r="L684" i="7"/>
  <c r="L668" i="7"/>
  <c r="M668" i="7" s="1"/>
  <c r="L652" i="7"/>
  <c r="L636" i="7"/>
  <c r="L620" i="7"/>
  <c r="L604" i="7"/>
  <c r="L588" i="7"/>
  <c r="L572" i="7"/>
  <c r="L556" i="7"/>
  <c r="L540" i="7"/>
  <c r="L524" i="7"/>
  <c r="L508" i="7"/>
  <c r="L492" i="7"/>
  <c r="L476" i="7"/>
  <c r="L460" i="7"/>
  <c r="L444" i="7"/>
  <c r="L428" i="7"/>
  <c r="L412" i="7"/>
  <c r="M412" i="7" s="1"/>
  <c r="L396" i="7"/>
  <c r="L380" i="7"/>
  <c r="L364" i="7"/>
  <c r="L348" i="7"/>
  <c r="L332" i="7"/>
  <c r="L316" i="7"/>
  <c r="M316" i="7" s="1"/>
  <c r="L300" i="7"/>
  <c r="M300" i="7" s="1"/>
  <c r="L284" i="7"/>
  <c r="L268" i="7"/>
  <c r="L252" i="7"/>
  <c r="L236" i="7"/>
  <c r="L220" i="7"/>
  <c r="L204" i="7"/>
  <c r="L188" i="7"/>
  <c r="L172" i="7"/>
  <c r="M172" i="7" s="1"/>
  <c r="L156" i="7"/>
  <c r="M156" i="7" s="1"/>
  <c r="L140" i="7"/>
  <c r="L108" i="7"/>
  <c r="L92" i="7"/>
  <c r="L76" i="7"/>
  <c r="L60" i="7"/>
  <c r="L44" i="7"/>
  <c r="M44" i="7" s="1"/>
  <c r="L28" i="7"/>
  <c r="M28" i="7" s="1"/>
  <c r="L12" i="7"/>
  <c r="L1019" i="7"/>
  <c r="L1003" i="7"/>
  <c r="L987" i="7"/>
  <c r="L971" i="7"/>
  <c r="L955" i="7"/>
  <c r="L939" i="7"/>
  <c r="L923" i="7"/>
  <c r="L907" i="7"/>
  <c r="M907" i="7" s="1"/>
  <c r="L891" i="7"/>
  <c r="L875" i="7"/>
  <c r="M875" i="7" s="1"/>
  <c r="L859" i="7"/>
  <c r="L843" i="7"/>
  <c r="L827" i="7"/>
  <c r="L811" i="7"/>
  <c r="M811" i="7" s="1"/>
  <c r="L795" i="7"/>
  <c r="M795" i="7" s="1"/>
  <c r="L779" i="7"/>
  <c r="L763" i="7"/>
  <c r="L747" i="7"/>
  <c r="L731" i="7"/>
  <c r="L715" i="7"/>
  <c r="L699" i="7"/>
  <c r="L683" i="7"/>
  <c r="L667" i="7"/>
  <c r="M667" i="7" s="1"/>
  <c r="L651" i="7"/>
  <c r="M651" i="7" s="1"/>
  <c r="L635" i="7"/>
  <c r="L619" i="7"/>
  <c r="L603" i="7"/>
  <c r="L587" i="7"/>
  <c r="L571" i="7"/>
  <c r="L555" i="7"/>
  <c r="M555" i="7" s="1"/>
  <c r="L539" i="7"/>
  <c r="M539" i="7" s="1"/>
  <c r="L523" i="7"/>
  <c r="L507" i="7"/>
  <c r="L491" i="7"/>
  <c r="L475" i="7"/>
  <c r="L459" i="7"/>
  <c r="L443" i="7"/>
  <c r="L427" i="7"/>
  <c r="L411" i="7"/>
  <c r="M411" i="7" s="1"/>
  <c r="L395" i="7"/>
  <c r="M395" i="7" s="1"/>
  <c r="L379" i="7"/>
  <c r="L363" i="7"/>
  <c r="L347" i="7"/>
  <c r="L331" i="7"/>
  <c r="L315" i="7"/>
  <c r="L299" i="7"/>
  <c r="M299" i="7" s="1"/>
  <c r="L283" i="7"/>
  <c r="M283" i="7" s="1"/>
  <c r="L267" i="7"/>
  <c r="L251" i="7"/>
  <c r="L235" i="7"/>
  <c r="L219" i="7"/>
  <c r="L203" i="7"/>
  <c r="L187" i="7"/>
  <c r="L171" i="7"/>
  <c r="L155" i="7"/>
  <c r="M155" i="7" s="1"/>
  <c r="L139" i="7"/>
  <c r="M139" i="7" s="1"/>
  <c r="L123" i="7"/>
  <c r="L107" i="7"/>
  <c r="M107" i="7" s="1"/>
  <c r="L91" i="7"/>
  <c r="L75" i="7"/>
  <c r="L59" i="7"/>
  <c r="L43" i="7"/>
  <c r="M43" i="7" s="1"/>
  <c r="L27" i="7"/>
  <c r="M27" i="7" s="1"/>
  <c r="L11" i="7"/>
  <c r="L1322" i="7"/>
  <c r="L1306" i="7"/>
  <c r="L1290" i="7"/>
  <c r="L1274" i="7"/>
  <c r="L1258" i="7"/>
  <c r="L1242" i="7"/>
  <c r="L1226" i="7"/>
  <c r="M1226" i="7" s="1"/>
  <c r="L1210" i="7"/>
  <c r="M1210" i="7" s="1"/>
  <c r="L1194" i="7"/>
  <c r="L1178" i="7"/>
  <c r="M1178" i="7" s="1"/>
  <c r="L1162" i="7"/>
  <c r="M1162" i="7" s="1"/>
  <c r="L1146" i="7"/>
  <c r="L1130" i="7"/>
  <c r="L1114" i="7"/>
  <c r="L1098" i="7"/>
  <c r="M1098" i="7" s="1"/>
  <c r="L1082" i="7"/>
  <c r="L1066" i="7"/>
  <c r="L1050" i="7"/>
  <c r="L1034" i="7"/>
  <c r="L1018" i="7"/>
  <c r="L1002" i="7"/>
  <c r="L986" i="7"/>
  <c r="L970" i="7"/>
  <c r="M970" i="7" s="1"/>
  <c r="L954" i="7"/>
  <c r="M954" i="7" s="1"/>
  <c r="L938" i="7"/>
  <c r="L922" i="7"/>
  <c r="L906" i="7"/>
  <c r="M906" i="7" s="1"/>
  <c r="L890" i="7"/>
  <c r="L874" i="7"/>
  <c r="L858" i="7"/>
  <c r="M858" i="7" s="1"/>
  <c r="L842" i="7"/>
  <c r="M842" i="7" s="1"/>
  <c r="L826" i="7"/>
  <c r="L810" i="7"/>
  <c r="L794" i="7"/>
  <c r="L778" i="7"/>
  <c r="L762" i="7"/>
  <c r="L746" i="7"/>
  <c r="L730" i="7"/>
  <c r="L714" i="7"/>
  <c r="L698" i="7"/>
  <c r="M698" i="7" s="1"/>
  <c r="L682" i="7"/>
  <c r="L666" i="7"/>
  <c r="M666" i="7" s="1"/>
  <c r="L650" i="7"/>
  <c r="M650" i="7" s="1"/>
  <c r="L634" i="7"/>
  <c r="L618" i="7"/>
  <c r="L602" i="7"/>
  <c r="M602" i="7" s="1"/>
  <c r="L586" i="7"/>
  <c r="M586" i="7" s="1"/>
  <c r="L570" i="7"/>
  <c r="L554" i="7"/>
  <c r="L538" i="7"/>
  <c r="L522" i="7"/>
  <c r="L506" i="7"/>
  <c r="L490" i="7"/>
  <c r="L474" i="7"/>
  <c r="L458" i="7"/>
  <c r="M458" i="7" s="1"/>
  <c r="L442" i="7"/>
  <c r="M442" i="7" s="1"/>
  <c r="L426" i="7"/>
  <c r="L410" i="7"/>
  <c r="L394" i="7"/>
  <c r="M394" i="7" s="1"/>
  <c r="L378" i="7"/>
  <c r="L362" i="7"/>
  <c r="L346" i="7"/>
  <c r="M346" i="7" s="1"/>
  <c r="L330" i="7"/>
  <c r="M330" i="7" s="1"/>
  <c r="L314" i="7"/>
  <c r="L298" i="7"/>
  <c r="L282" i="7"/>
  <c r="L266" i="7"/>
  <c r="L250" i="7"/>
  <c r="L234" i="7"/>
  <c r="L218" i="7"/>
  <c r="L202" i="7"/>
  <c r="M202" i="7" s="1"/>
  <c r="L186" i="7"/>
  <c r="M186" i="7" s="1"/>
  <c r="L170" i="7"/>
  <c r="L154" i="7"/>
  <c r="L138" i="7"/>
  <c r="L122" i="7"/>
  <c r="L106" i="7"/>
  <c r="L90" i="7"/>
  <c r="M90" i="7" s="1"/>
  <c r="L74" i="7"/>
  <c r="M74" i="7" s="1"/>
  <c r="L58" i="7"/>
  <c r="L42" i="7"/>
  <c r="L26" i="7"/>
  <c r="L10" i="7"/>
  <c r="L1353" i="7"/>
  <c r="L1337" i="7"/>
  <c r="L1321" i="7"/>
  <c r="L1305" i="7"/>
  <c r="M1305" i="7" s="1"/>
  <c r="L1289" i="7"/>
  <c r="M1289" i="7" s="1"/>
  <c r="L1273" i="7"/>
  <c r="L1257" i="7"/>
  <c r="M1257" i="7" s="1"/>
  <c r="L1241" i="7"/>
  <c r="L1225" i="7"/>
  <c r="L1209" i="7"/>
  <c r="L1193" i="7"/>
  <c r="M1193" i="7" s="1"/>
  <c r="L1177" i="7"/>
  <c r="M1177" i="7" s="1"/>
  <c r="L1161" i="7"/>
  <c r="L1145" i="7"/>
  <c r="L1129" i="7"/>
  <c r="L1113" i="7"/>
  <c r="L1097" i="7"/>
  <c r="L1081" i="7"/>
  <c r="L1065" i="7"/>
  <c r="L1049" i="7"/>
  <c r="M1049" i="7" s="1"/>
  <c r="L1033" i="7"/>
  <c r="M1033" i="7" s="1"/>
  <c r="L1017" i="7"/>
  <c r="L1001" i="7"/>
  <c r="M1001" i="7" s="1"/>
  <c r="L985" i="7"/>
  <c r="M985" i="7" s="1"/>
  <c r="L969" i="7"/>
  <c r="L953" i="7"/>
  <c r="L937" i="7"/>
  <c r="M937" i="7" s="1"/>
  <c r="L921" i="7"/>
  <c r="M921" i="7" s="1"/>
  <c r="L905" i="7"/>
  <c r="L889" i="7"/>
  <c r="L873" i="7"/>
  <c r="L857" i="7"/>
  <c r="L841" i="7"/>
  <c r="L825" i="7"/>
  <c r="L809" i="7"/>
  <c r="L793" i="7"/>
  <c r="M793" i="7" s="1"/>
  <c r="L777" i="7"/>
  <c r="M777" i="7" s="1"/>
  <c r="L761" i="7"/>
  <c r="L745" i="7"/>
  <c r="M745" i="7" s="1"/>
  <c r="L729" i="7"/>
  <c r="M729" i="7" s="1"/>
  <c r="L713" i="7"/>
  <c r="L697" i="7"/>
  <c r="L681" i="7"/>
  <c r="L665" i="7"/>
  <c r="M665" i="7" s="1"/>
  <c r="L649" i="7"/>
  <c r="L633" i="7"/>
  <c r="L617" i="7"/>
  <c r="L601" i="7"/>
  <c r="L585" i="7"/>
  <c r="L569" i="7"/>
  <c r="L553" i="7"/>
  <c r="L537" i="7"/>
  <c r="M537" i="7" s="1"/>
  <c r="L521" i="7"/>
  <c r="M521" i="7" s="1"/>
  <c r="L505" i="7"/>
  <c r="L489" i="7"/>
  <c r="M489" i="7" s="1"/>
  <c r="L473" i="7"/>
  <c r="M473" i="7" s="1"/>
  <c r="L457" i="7"/>
  <c r="L441" i="7"/>
  <c r="L425" i="7"/>
  <c r="L409" i="7"/>
  <c r="M409" i="7" s="1"/>
  <c r="L393" i="7"/>
  <c r="L377" i="7"/>
  <c r="L361" i="7"/>
  <c r="L345" i="7"/>
  <c r="L329" i="7"/>
  <c r="L313" i="7"/>
  <c r="L297" i="7"/>
  <c r="L281" i="7"/>
  <c r="M281" i="7" s="1"/>
  <c r="L265" i="7"/>
  <c r="M265" i="7" s="1"/>
  <c r="L249" i="7"/>
  <c r="L233" i="7"/>
  <c r="M233" i="7" s="1"/>
  <c r="L217" i="7"/>
  <c r="M217" i="7" s="1"/>
  <c r="L201" i="7"/>
  <c r="L185" i="7"/>
  <c r="L169" i="7"/>
  <c r="M169" i="7" s="1"/>
  <c r="L153" i="7"/>
  <c r="M153" i="7" s="1"/>
  <c r="L137" i="7"/>
  <c r="L121" i="7"/>
  <c r="L105" i="7"/>
  <c r="L89" i="7"/>
  <c r="L73" i="7"/>
  <c r="L57" i="7"/>
  <c r="L41" i="7"/>
  <c r="L25" i="7"/>
  <c r="L9" i="7"/>
  <c r="M9" i="7" s="1"/>
  <c r="L1288" i="7"/>
  <c r="L1272" i="7"/>
  <c r="M1272" i="7" s="1"/>
  <c r="L1256" i="7"/>
  <c r="M1256" i="7" s="1"/>
  <c r="L1240" i="7"/>
  <c r="L1224" i="7"/>
  <c r="L1208" i="7"/>
  <c r="M1208" i="7" s="1"/>
  <c r="L1192" i="7"/>
  <c r="M1192" i="7" s="1"/>
  <c r="L1176" i="7"/>
  <c r="L1160" i="7"/>
  <c r="L1144" i="7"/>
  <c r="L1128" i="7"/>
  <c r="L1112" i="7"/>
  <c r="L1096" i="7"/>
  <c r="L1080" i="7"/>
  <c r="L1064" i="7"/>
  <c r="L1048" i="7"/>
  <c r="M1048" i="7" s="1"/>
  <c r="L1032" i="7"/>
  <c r="L1016" i="7"/>
  <c r="M1016" i="7" s="1"/>
  <c r="L1000" i="7"/>
  <c r="M1000" i="7" s="1"/>
  <c r="L984" i="7"/>
  <c r="L968" i="7"/>
  <c r="L952" i="7"/>
  <c r="M952" i="7" s="1"/>
  <c r="L936" i="7"/>
  <c r="M936" i="7" s="1"/>
  <c r="L920" i="7"/>
  <c r="L904" i="7"/>
  <c r="L888" i="7"/>
  <c r="L872" i="7"/>
  <c r="L856" i="7"/>
  <c r="L840" i="7"/>
  <c r="L824" i="7"/>
  <c r="L808" i="7"/>
  <c r="L792" i="7"/>
  <c r="M792" i="7" s="1"/>
  <c r="L776" i="7"/>
  <c r="L760" i="7"/>
  <c r="M760" i="7" s="1"/>
  <c r="L744" i="7"/>
  <c r="M744" i="7" s="1"/>
  <c r="L728" i="7"/>
  <c r="L712" i="7"/>
  <c r="L696" i="7"/>
  <c r="M696" i="7" s="1"/>
  <c r="L680" i="7"/>
  <c r="M680" i="7" s="1"/>
  <c r="L664" i="7"/>
  <c r="L648" i="7"/>
  <c r="L632" i="7"/>
  <c r="L616" i="7"/>
  <c r="L600" i="7"/>
  <c r="L584" i="7"/>
  <c r="L568" i="7"/>
  <c r="L552" i="7"/>
  <c r="L536" i="7"/>
  <c r="M536" i="7" s="1"/>
  <c r="L520" i="7"/>
  <c r="L504" i="7"/>
  <c r="M504" i="7" s="1"/>
  <c r="L488" i="7"/>
  <c r="M488" i="7" s="1"/>
  <c r="L472" i="7"/>
  <c r="L456" i="7"/>
  <c r="L440" i="7"/>
  <c r="M440" i="7" s="1"/>
  <c r="L424" i="7"/>
  <c r="M424" i="7" s="1"/>
  <c r="L408" i="7"/>
  <c r="L392" i="7"/>
  <c r="L376" i="7"/>
  <c r="L360" i="7"/>
  <c r="L344" i="7"/>
  <c r="L328" i="7"/>
  <c r="L312" i="7"/>
  <c r="L296" i="7"/>
  <c r="L280" i="7"/>
  <c r="M280" i="7" s="1"/>
  <c r="L264" i="7"/>
  <c r="L248" i="7"/>
  <c r="M248" i="7" s="1"/>
  <c r="L232" i="7"/>
  <c r="M232" i="7" s="1"/>
  <c r="L216" i="7"/>
  <c r="L200" i="7"/>
  <c r="L184" i="7"/>
  <c r="M184" i="7" s="1"/>
  <c r="L168" i="7"/>
  <c r="M168" i="7" s="1"/>
  <c r="L152" i="7"/>
  <c r="L136" i="7"/>
  <c r="L120" i="7"/>
  <c r="L104" i="7"/>
  <c r="L88" i="7"/>
  <c r="L72" i="7"/>
  <c r="L56" i="7"/>
  <c r="L40" i="7"/>
  <c r="L24" i="7"/>
  <c r="M24" i="7" s="1"/>
  <c r="L8" i="7"/>
  <c r="L887" i="7"/>
  <c r="M887" i="7" s="1"/>
  <c r="L871" i="7"/>
  <c r="M871" i="7" s="1"/>
  <c r="L855" i="7"/>
  <c r="L839" i="7"/>
  <c r="L823" i="7"/>
  <c r="M823" i="7" s="1"/>
  <c r="L807" i="7"/>
  <c r="M807" i="7" s="1"/>
  <c r="L791" i="7"/>
  <c r="L775" i="7"/>
  <c r="L759" i="7"/>
  <c r="L743" i="7"/>
  <c r="L727" i="7"/>
  <c r="L711" i="7"/>
  <c r="L695" i="7"/>
  <c r="L679" i="7"/>
  <c r="M679" i="7" s="1"/>
  <c r="L663" i="7"/>
  <c r="M663" i="7" s="1"/>
  <c r="L647" i="7"/>
  <c r="L631" i="7"/>
  <c r="L615" i="7"/>
  <c r="M615" i="7" s="1"/>
  <c r="L599" i="7"/>
  <c r="L583" i="7"/>
  <c r="L567" i="7"/>
  <c r="L551" i="7"/>
  <c r="M551" i="7" s="1"/>
  <c r="L535" i="7"/>
  <c r="L519" i="7"/>
  <c r="L503" i="7"/>
  <c r="L487" i="7"/>
  <c r="L471" i="7"/>
  <c r="L455" i="7"/>
  <c r="L439" i="7"/>
  <c r="L423" i="7"/>
  <c r="L407" i="7"/>
  <c r="M407" i="7" s="1"/>
  <c r="L391" i="7"/>
  <c r="L375" i="7"/>
  <c r="L359" i="7"/>
  <c r="L343" i="7"/>
  <c r="L327" i="7"/>
  <c r="L311" i="7"/>
  <c r="L295" i="7"/>
  <c r="L279" i="7"/>
  <c r="L263" i="7"/>
  <c r="L247" i="7"/>
  <c r="L231" i="7"/>
  <c r="L215" i="7"/>
  <c r="L199" i="7"/>
  <c r="L183" i="7"/>
  <c r="L167" i="7"/>
  <c r="M167" i="7" s="1"/>
  <c r="L151" i="7"/>
  <c r="M151" i="7" s="1"/>
  <c r="L135" i="7"/>
  <c r="L119" i="7"/>
  <c r="L103" i="7"/>
  <c r="L87" i="7"/>
  <c r="L71" i="7"/>
  <c r="L55" i="7"/>
  <c r="M55" i="7" s="1"/>
  <c r="L39" i="7"/>
  <c r="M39" i="7" s="1"/>
  <c r="L23" i="7"/>
  <c r="L7" i="7"/>
  <c r="L966" i="7"/>
  <c r="L950" i="7"/>
  <c r="L934" i="7"/>
  <c r="L918" i="7"/>
  <c r="L902" i="7"/>
  <c r="L886" i="7"/>
  <c r="M886" i="7" s="1"/>
  <c r="L870" i="7"/>
  <c r="M870" i="7" s="1"/>
  <c r="L854" i="7"/>
  <c r="L838" i="7"/>
  <c r="M838" i="7" s="1"/>
  <c r="L822" i="7"/>
  <c r="M822" i="7" s="1"/>
  <c r="L806" i="7"/>
  <c r="L790" i="7"/>
  <c r="L774" i="7"/>
  <c r="L758" i="7"/>
  <c r="M758" i="7" s="1"/>
  <c r="L742" i="7"/>
  <c r="L726" i="7"/>
  <c r="L710" i="7"/>
  <c r="L694" i="7"/>
  <c r="L678" i="7"/>
  <c r="L662" i="7"/>
  <c r="L646" i="7"/>
  <c r="L630" i="7"/>
  <c r="M630" i="7" s="1"/>
  <c r="L614" i="7"/>
  <c r="M614" i="7" s="1"/>
  <c r="L598" i="7"/>
  <c r="L582" i="7"/>
  <c r="L566" i="7"/>
  <c r="M566" i="7" s="1"/>
  <c r="L550" i="7"/>
  <c r="L534" i="7"/>
  <c r="L518" i="7"/>
  <c r="M518" i="7" s="1"/>
  <c r="L502" i="7"/>
  <c r="M502" i="7" s="1"/>
  <c r="L486" i="7"/>
  <c r="L470" i="7"/>
  <c r="L454" i="7"/>
  <c r="L438" i="7"/>
  <c r="L422" i="7"/>
  <c r="L406" i="7"/>
  <c r="L390" i="7"/>
  <c r="L374" i="7"/>
  <c r="L358" i="7"/>
  <c r="M358" i="7" s="1"/>
  <c r="L342" i="7"/>
  <c r="L326" i="7"/>
  <c r="M326" i="7" s="1"/>
  <c r="L310" i="7"/>
  <c r="M310" i="7" s="1"/>
  <c r="L294" i="7"/>
  <c r="L278" i="7"/>
  <c r="L262" i="7"/>
  <c r="M262" i="7" s="1"/>
  <c r="L246" i="7"/>
  <c r="M246" i="7" s="1"/>
  <c r="L230" i="7"/>
  <c r="L214" i="7"/>
  <c r="L198" i="7"/>
  <c r="L182" i="7"/>
  <c r="L166" i="7"/>
  <c r="L150" i="7"/>
  <c r="L134" i="7"/>
  <c r="L118" i="7"/>
  <c r="M118" i="7" s="1"/>
  <c r="L102" i="7"/>
  <c r="M102" i="7" s="1"/>
  <c r="L86" i="7"/>
  <c r="L70" i="7"/>
  <c r="L54" i="7"/>
  <c r="L38" i="7"/>
  <c r="L22" i="7"/>
  <c r="L6" i="7"/>
  <c r="M6" i="7" s="1"/>
  <c r="L1013" i="7"/>
  <c r="M1013" i="7" s="1"/>
  <c r="L997" i="7"/>
  <c r="L981" i="7"/>
  <c r="L965" i="7"/>
  <c r="L949" i="7"/>
  <c r="L933" i="7"/>
  <c r="L917" i="7"/>
  <c r="L901" i="7"/>
  <c r="L885" i="7"/>
  <c r="M885" i="7" s="1"/>
  <c r="L869" i="7"/>
  <c r="M869" i="7" s="1"/>
  <c r="L853" i="7"/>
  <c r="L837" i="7"/>
  <c r="M837" i="7" s="1"/>
  <c r="L821" i="7"/>
  <c r="M821" i="7" s="1"/>
  <c r="L805" i="7"/>
  <c r="L789" i="7"/>
  <c r="L773" i="7"/>
  <c r="M773" i="7" s="1"/>
  <c r="L757" i="7"/>
  <c r="M757" i="7" s="1"/>
  <c r="L741" i="7"/>
  <c r="L725" i="7"/>
  <c r="L709" i="7"/>
  <c r="L693" i="7"/>
  <c r="L677" i="7"/>
  <c r="L661" i="7"/>
  <c r="L645" i="7"/>
  <c r="L629" i="7"/>
  <c r="M629" i="7" s="1"/>
  <c r="L613" i="7"/>
  <c r="M613" i="7" s="1"/>
  <c r="L597" i="7"/>
  <c r="L581" i="7"/>
  <c r="L565" i="7"/>
  <c r="M565" i="7" s="1"/>
  <c r="L549" i="7"/>
  <c r="L533" i="7"/>
  <c r="L517" i="7"/>
  <c r="L501" i="7"/>
  <c r="M501" i="7" s="1"/>
  <c r="L485" i="7"/>
  <c r="L469" i="7"/>
  <c r="L453" i="7"/>
  <c r="L437" i="7"/>
  <c r="L421" i="7"/>
  <c r="L405" i="7"/>
  <c r="L389" i="7"/>
  <c r="L373" i="7"/>
  <c r="L357" i="7"/>
  <c r="M357" i="7" s="1"/>
  <c r="L341" i="7"/>
  <c r="L325" i="7"/>
  <c r="L309" i="7"/>
  <c r="M309" i="7" s="1"/>
  <c r="L293" i="7"/>
  <c r="L277" i="7"/>
  <c r="L261" i="7"/>
  <c r="L245" i="7"/>
  <c r="M245" i="7" s="1"/>
  <c r="L229" i="7"/>
  <c r="L213" i="7"/>
  <c r="L197" i="7"/>
  <c r="L181" i="7"/>
  <c r="L165" i="7"/>
  <c r="L149" i="7"/>
  <c r="L133" i="7"/>
  <c r="L117" i="7"/>
  <c r="L101" i="7"/>
  <c r="M101" i="7" s="1"/>
  <c r="L85" i="7"/>
  <c r="L69" i="7"/>
  <c r="L53" i="7"/>
  <c r="M53" i="7" s="1"/>
  <c r="L37" i="7"/>
  <c r="L21" i="7"/>
  <c r="L5" i="7"/>
  <c r="M5" i="7" s="1"/>
  <c r="L1348" i="7"/>
  <c r="M1348" i="7" s="1"/>
  <c r="L1332" i="7"/>
  <c r="L1316" i="7"/>
  <c r="L1300" i="7"/>
  <c r="L1284" i="7"/>
  <c r="L1268" i="7"/>
  <c r="L1252" i="7"/>
  <c r="L1236" i="7"/>
  <c r="L1220" i="7"/>
  <c r="M1220" i="7" s="1"/>
  <c r="L1204" i="7"/>
  <c r="M1204" i="7" s="1"/>
  <c r="L1188" i="7"/>
  <c r="L1172" i="7"/>
  <c r="L1156" i="7"/>
  <c r="L1140" i="7"/>
  <c r="L1124" i="7"/>
  <c r="L1108" i="7"/>
  <c r="M1108" i="7" s="1"/>
  <c r="L1092" i="7"/>
  <c r="M1092" i="7" s="1"/>
  <c r="L1076" i="7"/>
  <c r="L1060" i="7"/>
  <c r="L1044" i="7"/>
  <c r="L1028" i="7"/>
  <c r="L1012" i="7"/>
  <c r="L996" i="7"/>
  <c r="L980" i="7"/>
  <c r="L964" i="7"/>
  <c r="M964" i="7" s="1"/>
  <c r="L948" i="7"/>
  <c r="M948" i="7" s="1"/>
  <c r="L932" i="7"/>
  <c r="L916" i="7"/>
  <c r="M916" i="7" s="1"/>
  <c r="L900" i="7"/>
  <c r="M900" i="7" s="1"/>
  <c r="L884" i="7"/>
  <c r="L868" i="7"/>
  <c r="L852" i="7"/>
  <c r="M852" i="7" s="1"/>
  <c r="L836" i="7"/>
  <c r="M836" i="7" s="1"/>
  <c r="L820" i="7"/>
  <c r="L804" i="7"/>
  <c r="L788" i="7"/>
  <c r="L772" i="7"/>
  <c r="L756" i="7"/>
  <c r="L740" i="7"/>
  <c r="L724" i="7"/>
  <c r="L708" i="7"/>
  <c r="M708" i="7" s="1"/>
  <c r="L692" i="7"/>
  <c r="M692" i="7" s="1"/>
  <c r="L676" i="7"/>
  <c r="L660" i="7"/>
  <c r="L644" i="7"/>
  <c r="M644" i="7" s="1"/>
  <c r="L628" i="7"/>
  <c r="L612" i="7"/>
  <c r="L596" i="7"/>
  <c r="L580" i="7"/>
  <c r="M580" i="7" s="1"/>
  <c r="L564" i="7"/>
  <c r="L548" i="7"/>
  <c r="L532" i="7"/>
  <c r="L516" i="7"/>
  <c r="L500" i="7"/>
  <c r="L484" i="7"/>
  <c r="L468" i="7"/>
  <c r="L452" i="7"/>
  <c r="L436" i="7"/>
  <c r="M436" i="7" s="1"/>
  <c r="L420" i="7"/>
  <c r="L404" i="7"/>
  <c r="L388" i="7"/>
  <c r="L372" i="7"/>
  <c r="L356" i="7"/>
  <c r="L340" i="7"/>
  <c r="L324" i="7"/>
  <c r="M324" i="7" s="1"/>
  <c r="L308" i="7"/>
  <c r="L292" i="7"/>
  <c r="L276" i="7"/>
  <c r="L260" i="7"/>
  <c r="L244" i="7"/>
  <c r="L228" i="7"/>
  <c r="L212" i="7"/>
  <c r="L196" i="7"/>
  <c r="M196" i="7" s="1"/>
  <c r="L180" i="7"/>
  <c r="M180" i="7" s="1"/>
  <c r="L164" i="7"/>
  <c r="L148" i="7"/>
  <c r="L132" i="7"/>
  <c r="L116" i="7"/>
  <c r="L100" i="7"/>
  <c r="L84" i="7"/>
  <c r="M84" i="7" s="1"/>
  <c r="L68" i="7"/>
  <c r="M68" i="7" s="1"/>
  <c r="L52" i="7"/>
  <c r="L36" i="7"/>
  <c r="L20" i="7"/>
  <c r="L4" i="7"/>
  <c r="L931" i="7"/>
  <c r="L771" i="7"/>
  <c r="L515" i="7"/>
  <c r="L322" i="7"/>
  <c r="M2873" i="7"/>
  <c r="M2857" i="7"/>
  <c r="M2841" i="7"/>
  <c r="M2809" i="7"/>
  <c r="M2793" i="7"/>
  <c r="M1896" i="7"/>
  <c r="M2834" i="7"/>
  <c r="M2674" i="7"/>
  <c r="M2514" i="7"/>
  <c r="M2753" i="7"/>
  <c r="M2495" i="7"/>
  <c r="M2875" i="7"/>
  <c r="M2859" i="7"/>
  <c r="M2843" i="7"/>
  <c r="M2811" i="7"/>
  <c r="M2795" i="7"/>
  <c r="M2779" i="7"/>
  <c r="M2763" i="7"/>
  <c r="M2747" i="7"/>
  <c r="M2731" i="7"/>
  <c r="M2715" i="7"/>
  <c r="M2683" i="7"/>
  <c r="M2667" i="7"/>
  <c r="M2651" i="7"/>
  <c r="M2635" i="7"/>
  <c r="M2858" i="7"/>
  <c r="M2842" i="7"/>
  <c r="M2826" i="7"/>
  <c r="M2745" i="7"/>
  <c r="M2729" i="7"/>
  <c r="M2713" i="7"/>
  <c r="M2697" i="7"/>
  <c r="M2681" i="7"/>
  <c r="M2665" i="7"/>
  <c r="M2649" i="7"/>
  <c r="M2633" i="7"/>
  <c r="M2617" i="7"/>
  <c r="M2569" i="7"/>
  <c r="M2537" i="7"/>
  <c r="M2521" i="7"/>
  <c r="M2505" i="7"/>
  <c r="M2489" i="7"/>
  <c r="M2473" i="7"/>
  <c r="M2441" i="7"/>
  <c r="M2425" i="7"/>
  <c r="M2377" i="7"/>
  <c r="M2361" i="7"/>
  <c r="M2313" i="7"/>
  <c r="M2297" i="7"/>
  <c r="M2281" i="7"/>
  <c r="M2265" i="7"/>
  <c r="M2249" i="7"/>
  <c r="M2233" i="7"/>
  <c r="M2217" i="7"/>
  <c r="M2185" i="7"/>
  <c r="M2121" i="7"/>
  <c r="M2105" i="7"/>
  <c r="M2089" i="7"/>
  <c r="M2057" i="7"/>
  <c r="M2041" i="7"/>
  <c r="M2025" i="7"/>
  <c r="M2009" i="7"/>
  <c r="M1993" i="7"/>
  <c r="M1977" i="7"/>
  <c r="M1961" i="7"/>
  <c r="M1881" i="7"/>
  <c r="M1865" i="7"/>
  <c r="M1817" i="7"/>
  <c r="M1801" i="7"/>
  <c r="M1785" i="7"/>
  <c r="M1769" i="7"/>
  <c r="M1753" i="7"/>
  <c r="M1737" i="7"/>
  <c r="M1721" i="7"/>
  <c r="M1689" i="7"/>
  <c r="M1657" i="7"/>
  <c r="M1625" i="7"/>
  <c r="M1609" i="7"/>
  <c r="M1561" i="7"/>
  <c r="M1545" i="7"/>
  <c r="M1529" i="7"/>
  <c r="M1513" i="7"/>
  <c r="M1497" i="7"/>
  <c r="M1481" i="7"/>
  <c r="M1465" i="7"/>
  <c r="M1433" i="7"/>
  <c r="M1401" i="7"/>
  <c r="M1385" i="7"/>
  <c r="M1369" i="7"/>
  <c r="M1353" i="7"/>
  <c r="M1337" i="7"/>
  <c r="M1321" i="7"/>
  <c r="M1273" i="7"/>
  <c r="M1241" i="7"/>
  <c r="M1225" i="7"/>
  <c r="M1209" i="7"/>
  <c r="M1161" i="7"/>
  <c r="M1145" i="7"/>
  <c r="M1129" i="7"/>
  <c r="M1113" i="7"/>
  <c r="M1097" i="7"/>
  <c r="M1081" i="7"/>
  <c r="M1065" i="7"/>
  <c r="M1017" i="7"/>
  <c r="M969" i="7"/>
  <c r="M953" i="7"/>
  <c r="M905" i="7"/>
  <c r="M889" i="7"/>
  <c r="M873" i="7"/>
  <c r="M857" i="7"/>
  <c r="M841" i="7"/>
  <c r="M825" i="7"/>
  <c r="M809" i="7"/>
  <c r="M761" i="7"/>
  <c r="M713" i="7"/>
  <c r="M697" i="7"/>
  <c r="M681" i="7"/>
  <c r="M649" i="7"/>
  <c r="M633" i="7"/>
  <c r="M617" i="7"/>
  <c r="M601" i="7"/>
  <c r="M585" i="7"/>
  <c r="M569" i="7"/>
  <c r="M553" i="7"/>
  <c r="M505" i="7"/>
  <c r="M457" i="7"/>
  <c r="M441" i="7"/>
  <c r="M425" i="7"/>
  <c r="M393" i="7"/>
  <c r="M377" i="7"/>
  <c r="M361" i="7"/>
  <c r="M345" i="7"/>
  <c r="M329" i="7"/>
  <c r="M313" i="7"/>
  <c r="M297" i="7"/>
  <c r="M249" i="7"/>
  <c r="M201" i="7"/>
  <c r="M185" i="7"/>
  <c r="M137" i="7"/>
  <c r="M121" i="7"/>
  <c r="M105" i="7"/>
  <c r="M89" i="7"/>
  <c r="M73" i="7"/>
  <c r="M57" i="7"/>
  <c r="M41" i="7"/>
  <c r="M25" i="7"/>
  <c r="M2872" i="7"/>
  <c r="M2856" i="7"/>
  <c r="M2840" i="7"/>
  <c r="M2808" i="7"/>
  <c r="M2792" i="7"/>
  <c r="M2776" i="7"/>
  <c r="M2744" i="7"/>
  <c r="M2728" i="7"/>
  <c r="M2680" i="7"/>
  <c r="M2664" i="7"/>
  <c r="M2648" i="7"/>
  <c r="M2632" i="7"/>
  <c r="M2616" i="7"/>
  <c r="M2600" i="7"/>
  <c r="M2584" i="7"/>
  <c r="M2552" i="7"/>
  <c r="M2536" i="7"/>
  <c r="M2520" i="7"/>
  <c r="M2488" i="7"/>
  <c r="M2472" i="7"/>
  <c r="M2456" i="7"/>
  <c r="M2424" i="7"/>
  <c r="M2408" i="7"/>
  <c r="M2392" i="7"/>
  <c r="M2376" i="7"/>
  <c r="M2360" i="7"/>
  <c r="M2344" i="7"/>
  <c r="M2328" i="7"/>
  <c r="M2296" i="7"/>
  <c r="M2280" i="7"/>
  <c r="M2264" i="7"/>
  <c r="M2232" i="7"/>
  <c r="M2216" i="7"/>
  <c r="M2200" i="7"/>
  <c r="M2184" i="7"/>
  <c r="M2152" i="7"/>
  <c r="M2136" i="7"/>
  <c r="M2120" i="7"/>
  <c r="M2104" i="7"/>
  <c r="M2088" i="7"/>
  <c r="M2072" i="7"/>
  <c r="M2056" i="7"/>
  <c r="M2024" i="7"/>
  <c r="M1960" i="7"/>
  <c r="M1944" i="7"/>
  <c r="M1928" i="7"/>
  <c r="M1880" i="7"/>
  <c r="M1864" i="7"/>
  <c r="M1848" i="7"/>
  <c r="M1832" i="7"/>
  <c r="M1816" i="7"/>
  <c r="M1800" i="7"/>
  <c r="M1784" i="7"/>
  <c r="M1768" i="7"/>
  <c r="M1704" i="7"/>
  <c r="M1688" i="7"/>
  <c r="M1640" i="7"/>
  <c r="M1624" i="7"/>
  <c r="M1608" i="7"/>
  <c r="M1592" i="7"/>
  <c r="M1576" i="7"/>
  <c r="M1560" i="7"/>
  <c r="M1544" i="7"/>
  <c r="M1528" i="7"/>
  <c r="M1512" i="7"/>
  <c r="M1448" i="7"/>
  <c r="M1432" i="7"/>
  <c r="M1384" i="7"/>
  <c r="M1368" i="7"/>
  <c r="M1352" i="7"/>
  <c r="M2855" i="7"/>
  <c r="M2839" i="7"/>
  <c r="M2823" i="7"/>
  <c r="M2807" i="7"/>
  <c r="M2791" i="7"/>
  <c r="M2775" i="7"/>
  <c r="M2727" i="7"/>
  <c r="M2711" i="7"/>
  <c r="M2695" i="7"/>
  <c r="M2663" i="7"/>
  <c r="M2647" i="7"/>
  <c r="M2631" i="7"/>
  <c r="M2599" i="7"/>
  <c r="M2583" i="7"/>
  <c r="M2567" i="7"/>
  <c r="M2551" i="7"/>
  <c r="M2535" i="7"/>
  <c r="M2519" i="7"/>
  <c r="M2487" i="7"/>
  <c r="M2471" i="7"/>
  <c r="M2455" i="7"/>
  <c r="M2439" i="7"/>
  <c r="M2407" i="7"/>
  <c r="M2391" i="7"/>
  <c r="M2343" i="7"/>
  <c r="M2327" i="7"/>
  <c r="M2311" i="7"/>
  <c r="M2295" i="7"/>
  <c r="M2279" i="7"/>
  <c r="M2263" i="7"/>
  <c r="M2231" i="7"/>
  <c r="M2215" i="7"/>
  <c r="M2199" i="7"/>
  <c r="M2183" i="7"/>
  <c r="M2151" i="7"/>
  <c r="M2135" i="7"/>
  <c r="M2087" i="7"/>
  <c r="M2071" i="7"/>
  <c r="M2055" i="7"/>
  <c r="M2039" i="7"/>
  <c r="M2023" i="7"/>
  <c r="M2007" i="7"/>
  <c r="M1959" i="7"/>
  <c r="M1943" i="7"/>
  <c r="M1927" i="7"/>
  <c r="M1895" i="7"/>
  <c r="M1879" i="7"/>
  <c r="M1847" i="7"/>
  <c r="M1799" i="7"/>
  <c r="M1783" i="7"/>
  <c r="M1767" i="7"/>
  <c r="M1719" i="7"/>
  <c r="M1703" i="7"/>
  <c r="M1687" i="7"/>
  <c r="M1671" i="7"/>
  <c r="M1655" i="7"/>
  <c r="M1639" i="7"/>
  <c r="M1623" i="7"/>
  <c r="M1591" i="7"/>
  <c r="M1527" i="7"/>
  <c r="M1511" i="7"/>
  <c r="M1463" i="7"/>
  <c r="M1447" i="7"/>
  <c r="M1431" i="7"/>
  <c r="M1415" i="7"/>
  <c r="M1399" i="7"/>
  <c r="M1383" i="7"/>
  <c r="M1367" i="7"/>
  <c r="M1335" i="7"/>
  <c r="M2870" i="7"/>
  <c r="M2822" i="7"/>
  <c r="M2806" i="7"/>
  <c r="M2790" i="7"/>
  <c r="M2774" i="7"/>
  <c r="M2758" i="7"/>
  <c r="M2742" i="7"/>
  <c r="M1336" i="7"/>
  <c r="M1320" i="7"/>
  <c r="M1304" i="7"/>
  <c r="M1288" i="7"/>
  <c r="M1240" i="7"/>
  <c r="M1224" i="7"/>
  <c r="M1176" i="7"/>
  <c r="M1160" i="7"/>
  <c r="M1144" i="7"/>
  <c r="M1128" i="7"/>
  <c r="M1112" i="7"/>
  <c r="M1096" i="7"/>
  <c r="M1080" i="7"/>
  <c r="M1064" i="7"/>
  <c r="M1032" i="7"/>
  <c r="M984" i="7"/>
  <c r="M968" i="7"/>
  <c r="M920" i="7"/>
  <c r="M904" i="7"/>
  <c r="M888" i="7"/>
  <c r="M872" i="7"/>
  <c r="M856" i="7"/>
  <c r="M840" i="7"/>
  <c r="M824" i="7"/>
  <c r="M808" i="7"/>
  <c r="M776" i="7"/>
  <c r="M728" i="7"/>
  <c r="M712" i="7"/>
  <c r="M664" i="7"/>
  <c r="M648" i="7"/>
  <c r="M632" i="7"/>
  <c r="M616" i="7"/>
  <c r="M600" i="7"/>
  <c r="M584" i="7"/>
  <c r="M568" i="7"/>
  <c r="M552" i="7"/>
  <c r="M520" i="7"/>
  <c r="M472" i="7"/>
  <c r="M456" i="7"/>
  <c r="M408" i="7"/>
  <c r="M392" i="7"/>
  <c r="M376" i="7"/>
  <c r="M360" i="7"/>
  <c r="M344" i="7"/>
  <c r="M328" i="7"/>
  <c r="M312" i="7"/>
  <c r="M296" i="7"/>
  <c r="M264" i="7"/>
  <c r="M2694" i="7"/>
  <c r="M2678" i="7"/>
  <c r="M2662" i="7"/>
  <c r="M2646" i="7"/>
  <c r="M2630" i="7"/>
  <c r="M2614" i="7"/>
  <c r="M2566" i="7"/>
  <c r="M2550" i="7"/>
  <c r="M2534" i="7"/>
  <c r="M2518" i="7"/>
  <c r="M2502" i="7"/>
  <c r="M2486" i="7"/>
  <c r="M2438" i="7"/>
  <c r="M2422" i="7"/>
  <c r="M2406" i="7"/>
  <c r="M2374" i="7"/>
  <c r="M2358" i="7"/>
  <c r="M2310" i="7"/>
  <c r="M2294" i="7"/>
  <c r="M2278" i="7"/>
  <c r="M2262" i="7"/>
  <c r="M2246" i="7"/>
  <c r="M2230" i="7"/>
  <c r="M2182" i="7"/>
  <c r="M2166" i="7"/>
  <c r="M2150" i="7"/>
  <c r="M2134" i="7"/>
  <c r="M2118" i="7"/>
  <c r="M2102" i="7"/>
  <c r="M2086" i="7"/>
  <c r="M2070" i="7"/>
  <c r="M2038" i="7"/>
  <c r="M2022" i="7"/>
  <c r="M2006" i="7"/>
  <c r="M1990" i="7"/>
  <c r="M1974" i="7"/>
  <c r="M1958" i="7"/>
  <c r="M1942" i="7"/>
  <c r="M1926" i="7"/>
  <c r="M1910" i="7"/>
  <c r="M1894" i="7"/>
  <c r="M1878" i="7"/>
  <c r="M1862" i="7"/>
  <c r="M1846" i="7"/>
  <c r="M1830" i="7"/>
  <c r="M1814" i="7"/>
  <c r="M1766" i="7"/>
  <c r="M1750" i="7"/>
  <c r="M1734" i="7"/>
  <c r="M1686" i="7"/>
  <c r="M1670" i="7"/>
  <c r="M1654" i="7"/>
  <c r="M1638" i="7"/>
  <c r="M1622" i="7"/>
  <c r="M1606" i="7"/>
  <c r="M1590" i="7"/>
  <c r="M1558" i="7"/>
  <c r="M1526" i="7"/>
  <c r="M1494" i="7"/>
  <c r="M1478" i="7"/>
  <c r="M1430" i="7"/>
  <c r="M1094" i="7"/>
  <c r="M486" i="7"/>
  <c r="M2869" i="7"/>
  <c r="M2853" i="7"/>
  <c r="M2837" i="7"/>
  <c r="M2789" i="7"/>
  <c r="M2773" i="7"/>
  <c r="M2757" i="7"/>
  <c r="M2741" i="7"/>
  <c r="M2725" i="7"/>
  <c r="M2709" i="7"/>
  <c r="M2661" i="7"/>
  <c r="M2645" i="7"/>
  <c r="M2629" i="7"/>
  <c r="M2613" i="7"/>
  <c r="M2597" i="7"/>
  <c r="M2581" i="7"/>
  <c r="M2533" i="7"/>
  <c r="M2517" i="7"/>
  <c r="M2501" i="7"/>
  <c r="M2485" i="7"/>
  <c r="M2437" i="7"/>
  <c r="M2421" i="7"/>
  <c r="M2405" i="7"/>
  <c r="M2389" i="7"/>
  <c r="M2373" i="7"/>
  <c r="M2357" i="7"/>
  <c r="M2341" i="7"/>
  <c r="M2309" i="7"/>
  <c r="M2245" i="7"/>
  <c r="M2229" i="7"/>
  <c r="M2181" i="7"/>
  <c r="M2165" i="7"/>
  <c r="M2149" i="7"/>
  <c r="M2133" i="7"/>
  <c r="M2117" i="7"/>
  <c r="M2101" i="7"/>
  <c r="M2085" i="7"/>
  <c r="M2053" i="7"/>
  <c r="M1989" i="7"/>
  <c r="M1973" i="7"/>
  <c r="M1957" i="7"/>
  <c r="M1925" i="7"/>
  <c r="M1909" i="7"/>
  <c r="M1893" i="7"/>
  <c r="M1877" i="7"/>
  <c r="M1861" i="7"/>
  <c r="M1845" i="7"/>
  <c r="M1829" i="7"/>
  <c r="M1797" i="7"/>
  <c r="M1333" i="7"/>
  <c r="M1157" i="7"/>
  <c r="M2868" i="7"/>
  <c r="M2852" i="7"/>
  <c r="M2836" i="7"/>
  <c r="M2804" i="7"/>
  <c r="M2788" i="7"/>
  <c r="M2772" i="7"/>
  <c r="M2756" i="7"/>
  <c r="M2740" i="7"/>
  <c r="M2724" i="7"/>
  <c r="M2692" i="7"/>
  <c r="M2660" i="7"/>
  <c r="M2644" i="7"/>
  <c r="M2596" i="7"/>
  <c r="M2580" i="7"/>
  <c r="M2564" i="7"/>
  <c r="M2548" i="7"/>
  <c r="M2532" i="7"/>
  <c r="M2516" i="7"/>
  <c r="M2500" i="7"/>
  <c r="M2468" i="7"/>
  <c r="M2404" i="7"/>
  <c r="M2388" i="7"/>
  <c r="M2340" i="7"/>
  <c r="M2324" i="7"/>
  <c r="M2308" i="7"/>
  <c r="M2292" i="7"/>
  <c r="M2276" i="7"/>
  <c r="M2260" i="7"/>
  <c r="M2244" i="7"/>
  <c r="M2212" i="7"/>
  <c r="M2180" i="7"/>
  <c r="M2148" i="7"/>
  <c r="M2132" i="7"/>
  <c r="M2116" i="7"/>
  <c r="M2084" i="7"/>
  <c r="M2068" i="7"/>
  <c r="M2052" i="7"/>
  <c r="M2036" i="7"/>
  <c r="M2020" i="7"/>
  <c r="M2004" i="7"/>
  <c r="M1988" i="7"/>
  <c r="M1972" i="7"/>
  <c r="M1956" i="7"/>
  <c r="M1924" i="7"/>
  <c r="M1908" i="7"/>
  <c r="M1892" i="7"/>
  <c r="M1876" i="7"/>
  <c r="M1860" i="7"/>
  <c r="M1844" i="7"/>
  <c r="M1380" i="7"/>
  <c r="M1569" i="7"/>
  <c r="M2882" i="7"/>
  <c r="M2866" i="7"/>
  <c r="M2850" i="7"/>
  <c r="M2818" i="7"/>
  <c r="M2802" i="7"/>
  <c r="M2786" i="7"/>
  <c r="M2770" i="7"/>
  <c r="M2754" i="7"/>
  <c r="M2738" i="7"/>
  <c r="M2722" i="7"/>
  <c r="M2706" i="7"/>
  <c r="M2690" i="7"/>
  <c r="M2658" i="7"/>
  <c r="M2642" i="7"/>
  <c r="M2626" i="7"/>
  <c r="M2610" i="7"/>
  <c r="M2594" i="7"/>
  <c r="M2562" i="7"/>
  <c r="M2546" i="7"/>
  <c r="M2530" i="7"/>
  <c r="M2482" i="7"/>
  <c r="M2466" i="7"/>
  <c r="M2450" i="7"/>
  <c r="M2434" i="7"/>
  <c r="M2881" i="7"/>
  <c r="M2865" i="7"/>
  <c r="M2849" i="7"/>
  <c r="M2833" i="7"/>
  <c r="M2817" i="7"/>
  <c r="M2769" i="7"/>
  <c r="M2737" i="7"/>
  <c r="M2721" i="7"/>
  <c r="M2705" i="7"/>
  <c r="M2689" i="7"/>
  <c r="M2673" i="7"/>
  <c r="M2641" i="7"/>
  <c r="M2625" i="7"/>
  <c r="M2609" i="7"/>
  <c r="M2593" i="7"/>
  <c r="M2577" i="7"/>
  <c r="M2561" i="7"/>
  <c r="M2513" i="7"/>
  <c r="M2497" i="7"/>
  <c r="M2481" i="7"/>
  <c r="M2465" i="7"/>
  <c r="M2449" i="7"/>
  <c r="M2433" i="7"/>
  <c r="M2417" i="7"/>
  <c r="M2385" i="7"/>
  <c r="M2369" i="7"/>
  <c r="M2353" i="7"/>
  <c r="M2337" i="7"/>
  <c r="M2321" i="7"/>
  <c r="M2305" i="7"/>
  <c r="M2289" i="7"/>
  <c r="M2257" i="7"/>
  <c r="M2241" i="7"/>
  <c r="M2225" i="7"/>
  <c r="M2209" i="7"/>
  <c r="M2193" i="7"/>
  <c r="M2177" i="7"/>
  <c r="M2161" i="7"/>
  <c r="M2129" i="7"/>
  <c r="M2113" i="7"/>
  <c r="M2097" i="7"/>
  <c r="M2081" i="7"/>
  <c r="M2065" i="7"/>
  <c r="M2049" i="7"/>
  <c r="M2033" i="7"/>
  <c r="M2017" i="7"/>
  <c r="M2001" i="7"/>
  <c r="M1985" i="7"/>
  <c r="M1969" i="7"/>
  <c r="M1953" i="7"/>
  <c r="M1937" i="7"/>
  <c r="M1921" i="7"/>
  <c r="M1905" i="7"/>
  <c r="M1873" i="7"/>
  <c r="M1857" i="7"/>
  <c r="M1841" i="7"/>
  <c r="M1825" i="7"/>
  <c r="M1809" i="7"/>
  <c r="M1793" i="7"/>
  <c r="M1745" i="7"/>
  <c r="M1729" i="7"/>
  <c r="M1713" i="7"/>
  <c r="M1697" i="7"/>
  <c r="M1345" i="7"/>
  <c r="M849" i="7"/>
  <c r="M769" i="7"/>
  <c r="M561" i="7"/>
  <c r="M2880" i="7"/>
  <c r="M2864" i="7"/>
  <c r="M2816" i="7"/>
  <c r="M2800" i="7"/>
  <c r="M2784" i="7"/>
  <c r="M2768" i="7"/>
  <c r="M2752" i="7"/>
  <c r="M2736" i="7"/>
  <c r="M2720" i="7"/>
  <c r="M2688" i="7"/>
  <c r="M2672" i="7"/>
  <c r="M2656" i="7"/>
  <c r="M2640" i="7"/>
  <c r="M2624" i="7"/>
  <c r="M2608" i="7"/>
  <c r="M2592" i="7"/>
  <c r="M2560" i="7"/>
  <c r="M2544" i="7"/>
  <c r="M2528" i="7"/>
  <c r="M2512" i="7"/>
  <c r="M2496" i="7"/>
  <c r="M2480" i="7"/>
  <c r="M2464" i="7"/>
  <c r="M2432" i="7"/>
  <c r="M2416" i="7"/>
  <c r="M2400" i="7"/>
  <c r="M2384" i="7"/>
  <c r="M2368" i="7"/>
  <c r="M2352" i="7"/>
  <c r="M2336" i="7"/>
  <c r="M2320" i="7"/>
  <c r="M2304" i="7"/>
  <c r="M2288" i="7"/>
  <c r="M2272" i="7"/>
  <c r="M2256" i="7"/>
  <c r="M2240" i="7"/>
  <c r="M2224" i="7"/>
  <c r="M2208" i="7"/>
  <c r="M2192" i="7"/>
  <c r="M2176" i="7"/>
  <c r="M2160" i="7"/>
  <c r="M2144" i="7"/>
  <c r="M2128" i="7"/>
  <c r="M2096" i="7"/>
  <c r="M2080" i="7"/>
  <c r="M2064" i="7"/>
  <c r="M2032" i="7"/>
  <c r="M1648" i="7"/>
  <c r="M747" i="7"/>
  <c r="M2879" i="7"/>
  <c r="M2847" i="7"/>
  <c r="M2831" i="7"/>
  <c r="M2815" i="7"/>
  <c r="M2799" i="7"/>
  <c r="M2783" i="7"/>
  <c r="M2767" i="7"/>
  <c r="M2751" i="7"/>
  <c r="M2735" i="7"/>
  <c r="M2719" i="7"/>
  <c r="M2703" i="7"/>
  <c r="M2671" i="7"/>
  <c r="M2655" i="7"/>
  <c r="M2639" i="7"/>
  <c r="M2623" i="7"/>
  <c r="M2607" i="7"/>
  <c r="M2591" i="7"/>
  <c r="M2575" i="7"/>
  <c r="M2559" i="7"/>
  <c r="M2543" i="7"/>
  <c r="M2511" i="7"/>
  <c r="M2479" i="7"/>
  <c r="M2463" i="7"/>
  <c r="M2447" i="7"/>
  <c r="M2431" i="7"/>
  <c r="M2399" i="7"/>
  <c r="M2383" i="7"/>
  <c r="M2367" i="7"/>
  <c r="M2351" i="7"/>
  <c r="M2335" i="7"/>
  <c r="M2319" i="7"/>
  <c r="M2303" i="7"/>
  <c r="M2287" i="7"/>
  <c r="M2271" i="7"/>
  <c r="M2255" i="7"/>
  <c r="M2223" i="7"/>
  <c r="M2207" i="7"/>
  <c r="M2191" i="7"/>
  <c r="M2175" i="7"/>
  <c r="M2159" i="7"/>
  <c r="M2143" i="7"/>
  <c r="M2127" i="7"/>
  <c r="M2111" i="7"/>
  <c r="M2095" i="7"/>
  <c r="M2079" i="7"/>
  <c r="M2063" i="7"/>
  <c r="M2047" i="7"/>
  <c r="M2031" i="7"/>
  <c r="M2015" i="7"/>
  <c r="M1999" i="7"/>
  <c r="M1967" i="7"/>
  <c r="M1951" i="7"/>
  <c r="M1935" i="7"/>
  <c r="M1919" i="7"/>
  <c r="M1903" i="7"/>
  <c r="M1887" i="7"/>
  <c r="M1839" i="7"/>
  <c r="M1823" i="7"/>
  <c r="M1807" i="7"/>
  <c r="M1791" i="7"/>
  <c r="M1775" i="7"/>
  <c r="M1759" i="7"/>
  <c r="M1743" i="7"/>
  <c r="M1711" i="7"/>
  <c r="M1695" i="7"/>
  <c r="M1679" i="7"/>
  <c r="M1663" i="7"/>
  <c r="M1647" i="7"/>
  <c r="M1631" i="7"/>
  <c r="M1583" i="7"/>
  <c r="M1567" i="7"/>
  <c r="M1551" i="7"/>
  <c r="M1535" i="7"/>
  <c r="M1519" i="7"/>
  <c r="M678" i="7"/>
  <c r="M2878" i="7"/>
  <c r="M2862" i="7"/>
  <c r="M2846" i="7"/>
  <c r="M2830" i="7"/>
  <c r="M2798" i="7"/>
  <c r="M2782" i="7"/>
  <c r="M2766" i="7"/>
  <c r="M2750" i="7"/>
  <c r="M2734" i="7"/>
  <c r="M2718" i="7"/>
  <c r="M2702" i="7"/>
  <c r="M2670" i="7"/>
  <c r="M2654" i="7"/>
  <c r="M2638" i="7"/>
  <c r="M2622" i="7"/>
  <c r="M2606" i="7"/>
  <c r="M2590" i="7"/>
  <c r="M2574" i="7"/>
  <c r="M2558" i="7"/>
  <c r="M2542" i="7"/>
  <c r="M2526" i="7"/>
  <c r="M2510" i="7"/>
  <c r="M2494" i="7"/>
  <c r="M2478" i="7"/>
  <c r="M2462" i="7"/>
  <c r="M2446" i="7"/>
  <c r="M2414" i="7"/>
  <c r="M2398" i="7"/>
  <c r="M2382" i="7"/>
  <c r="M2366" i="7"/>
  <c r="M2350" i="7"/>
  <c r="M2334" i="7"/>
  <c r="M2286" i="7"/>
  <c r="M2254" i="7"/>
  <c r="M2238" i="7"/>
  <c r="M2222" i="7"/>
  <c r="M2206" i="7"/>
  <c r="M2190" i="7"/>
  <c r="M2174" i="7"/>
  <c r="M2158" i="7"/>
  <c r="M2142" i="7"/>
  <c r="M2126" i="7"/>
  <c r="M2110" i="7"/>
  <c r="M2094" i="7"/>
  <c r="M2062" i="7"/>
  <c r="M2046" i="7"/>
  <c r="M2030" i="7"/>
  <c r="M1966" i="7"/>
  <c r="M1790" i="7"/>
  <c r="M2877" i="7"/>
  <c r="M2861" i="7"/>
  <c r="M2845" i="7"/>
  <c r="M2829" i="7"/>
  <c r="M2813" i="7"/>
  <c r="M2797" i="7"/>
  <c r="M2765" i="7"/>
  <c r="M2749" i="7"/>
  <c r="M2733" i="7"/>
  <c r="M2717" i="7"/>
  <c r="M2701" i="7"/>
  <c r="M2685" i="7"/>
  <c r="M2637" i="7"/>
  <c r="M2621" i="7"/>
  <c r="M2605" i="7"/>
  <c r="M2589" i="7"/>
  <c r="M2573" i="7"/>
  <c r="M2557" i="7"/>
  <c r="M2541" i="7"/>
  <c r="M2509" i="7"/>
  <c r="M2493" i="7"/>
  <c r="M2477" i="7"/>
  <c r="M2461" i="7"/>
  <c r="M2445" i="7"/>
  <c r="M2429" i="7"/>
  <c r="M2413" i="7"/>
  <c r="M2397" i="7"/>
  <c r="M2381" i="7"/>
  <c r="M2365" i="7"/>
  <c r="M2333" i="7"/>
  <c r="M2317" i="7"/>
  <c r="M2301" i="7"/>
  <c r="M2269" i="7"/>
  <c r="M2253" i="7"/>
  <c r="M2205" i="7"/>
  <c r="M2189" i="7"/>
  <c r="M2173" i="7"/>
  <c r="M2157" i="7"/>
  <c r="M2141" i="7"/>
  <c r="M2125" i="7"/>
  <c r="M2109" i="7"/>
  <c r="M2093" i="7"/>
  <c r="M2077" i="7"/>
  <c r="M2061" i="7"/>
  <c r="M2045" i="7"/>
  <c r="M2013" i="7"/>
  <c r="M1997" i="7"/>
  <c r="M1949" i="7"/>
  <c r="M1933" i="7"/>
  <c r="M1917" i="7"/>
  <c r="M1901" i="7"/>
  <c r="M1885" i="7"/>
  <c r="M1869" i="7"/>
  <c r="M1853" i="7"/>
  <c r="M1837" i="7"/>
  <c r="M1821" i="7"/>
  <c r="M1805" i="7"/>
  <c r="M1789" i="7"/>
  <c r="M1757" i="7"/>
  <c r="M1741" i="7"/>
  <c r="M1693" i="7"/>
  <c r="M1389" i="7"/>
  <c r="M653" i="7"/>
  <c r="M2876" i="7"/>
  <c r="M2860" i="7"/>
  <c r="M2844" i="7"/>
  <c r="M2796" i="7"/>
  <c r="M2780" i="7"/>
  <c r="M2764" i="7"/>
  <c r="M2748" i="7"/>
  <c r="M2732" i="7"/>
  <c r="M2716" i="7"/>
  <c r="M2700" i="7"/>
  <c r="M2668" i="7"/>
  <c r="M2652" i="7"/>
  <c r="M2636" i="7"/>
  <c r="M2620" i="7"/>
  <c r="M2604" i="7"/>
  <c r="M2588" i="7"/>
  <c r="M2540" i="7"/>
  <c r="M2524" i="7"/>
  <c r="M2508" i="7"/>
  <c r="M2492" i="7"/>
  <c r="M2476" i="7"/>
  <c r="M2460" i="7"/>
  <c r="M2444" i="7"/>
  <c r="M2412" i="7"/>
  <c r="M2396" i="7"/>
  <c r="M2380" i="7"/>
  <c r="M2364" i="7"/>
  <c r="M2348" i="7"/>
  <c r="M2332" i="7"/>
  <c r="M2284" i="7"/>
  <c r="M2268" i="7"/>
  <c r="M2252" i="7"/>
  <c r="M2236" i="7"/>
  <c r="M2220" i="7"/>
  <c r="M2204" i="7"/>
  <c r="M2188" i="7"/>
  <c r="M2156" i="7"/>
  <c r="M2140" i="7"/>
  <c r="M2124" i="7"/>
  <c r="M2108" i="7"/>
  <c r="M2092" i="7"/>
  <c r="M2076" i="7"/>
  <c r="M2028" i="7"/>
  <c r="M2012" i="7"/>
  <c r="M1996" i="7"/>
  <c r="M1980" i="7"/>
  <c r="M1964" i="7"/>
  <c r="M1948" i="7"/>
  <c r="M1932" i="7"/>
  <c r="M1900" i="7"/>
  <c r="M1884" i="7"/>
  <c r="M1868" i="7"/>
  <c r="M1436" i="7"/>
  <c r="M1036" i="7"/>
  <c r="M348" i="7"/>
  <c r="M2619" i="7"/>
  <c r="M2603" i="7"/>
  <c r="M2555" i="7"/>
  <c r="M2539" i="7"/>
  <c r="M2523" i="7"/>
  <c r="M2507" i="7"/>
  <c r="M2491" i="7"/>
  <c r="M2475" i="7"/>
  <c r="M2459" i="7"/>
  <c r="M2427" i="7"/>
  <c r="M2411" i="7"/>
  <c r="M2395" i="7"/>
  <c r="M2379" i="7"/>
  <c r="M2363" i="7"/>
  <c r="M2347" i="7"/>
  <c r="M2331" i="7"/>
  <c r="M2315" i="7"/>
  <c r="M2299" i="7"/>
  <c r="M2283" i="7"/>
  <c r="M2267" i="7"/>
  <c r="M2251" i="7"/>
  <c r="M2235" i="7"/>
  <c r="M2219" i="7"/>
  <c r="M2187" i="7"/>
  <c r="M2171" i="7"/>
  <c r="M2123" i="7"/>
  <c r="M2107" i="7"/>
  <c r="M2091" i="7"/>
  <c r="M2075" i="7"/>
  <c r="M2059" i="7"/>
  <c r="M2043" i="7"/>
  <c r="M2027" i="7"/>
  <c r="M2011" i="7"/>
  <c r="M1995" i="7"/>
  <c r="M1979" i="7"/>
  <c r="M1963" i="7"/>
  <c r="M1931" i="7"/>
  <c r="M1915" i="7"/>
  <c r="M1867" i="7"/>
  <c r="M1851" i="7"/>
  <c r="M1835" i="7"/>
  <c r="M1819" i="7"/>
  <c r="M1803" i="7"/>
  <c r="M1787" i="7"/>
  <c r="M1771" i="7"/>
  <c r="M1739" i="7"/>
  <c r="M1723" i="7"/>
  <c r="M1707" i="7"/>
  <c r="M1675" i="7"/>
  <c r="M1659" i="7"/>
  <c r="M1611" i="7"/>
  <c r="M1595" i="7"/>
  <c r="M1579" i="7"/>
  <c r="M1563" i="7"/>
  <c r="M1547" i="7"/>
  <c r="M1531" i="7"/>
  <c r="M1515" i="7"/>
  <c r="M1483" i="7"/>
  <c r="M1467" i="7"/>
  <c r="M1451" i="7"/>
  <c r="M1419" i="7"/>
  <c r="M1403" i="7"/>
  <c r="M1355" i="7"/>
  <c r="M1339" i="7"/>
  <c r="M1323" i="7"/>
  <c r="M1307" i="7"/>
  <c r="M1291" i="7"/>
  <c r="M1275" i="7"/>
  <c r="M1259" i="7"/>
  <c r="M1227" i="7"/>
  <c r="M1211" i="7"/>
  <c r="M1195" i="7"/>
  <c r="M1163" i="7"/>
  <c r="M1147" i="7"/>
  <c r="M1099" i="7"/>
  <c r="M1083" i="7"/>
  <c r="M1051" i="7"/>
  <c r="M2794" i="7"/>
  <c r="M2778" i="7"/>
  <c r="M2762" i="7"/>
  <c r="M2746" i="7"/>
  <c r="M2730" i="7"/>
  <c r="M2714" i="7"/>
  <c r="M2698" i="7"/>
  <c r="M2666" i="7"/>
  <c r="M2650" i="7"/>
  <c r="M2634" i="7"/>
  <c r="M2618" i="7"/>
  <c r="M2602" i="7"/>
  <c r="M2586" i="7"/>
  <c r="M2554" i="7"/>
  <c r="M2538" i="7"/>
  <c r="M2490" i="7"/>
  <c r="M2474" i="7"/>
  <c r="M2458" i="7"/>
  <c r="M2442" i="7"/>
  <c r="M2426" i="7"/>
  <c r="M2410" i="7"/>
  <c r="M2394" i="7"/>
  <c r="M2378" i="7"/>
  <c r="M2362" i="7"/>
  <c r="M2346" i="7"/>
  <c r="M2330" i="7"/>
  <c r="M2298" i="7"/>
  <c r="M2282" i="7"/>
  <c r="M2234" i="7"/>
  <c r="M2218" i="7"/>
  <c r="M2202" i="7"/>
  <c r="M2186" i="7"/>
  <c r="M2170" i="7"/>
  <c r="M2154" i="7"/>
  <c r="M2138" i="7"/>
  <c r="M2106" i="7"/>
  <c r="M2090" i="7"/>
  <c r="M2074" i="7"/>
  <c r="M2042" i="7"/>
  <c r="M2026" i="7"/>
  <c r="M1978" i="7"/>
  <c r="M1962" i="7"/>
  <c r="M1946" i="7"/>
  <c r="M1930" i="7"/>
  <c r="M1914" i="7"/>
  <c r="M1898" i="7"/>
  <c r="M1882" i="7"/>
  <c r="M1850" i="7"/>
  <c r="M1834" i="7"/>
  <c r="M1818" i="7"/>
  <c r="M1786" i="7"/>
  <c r="M1770" i="7"/>
  <c r="M1722" i="7"/>
  <c r="M1706" i="7"/>
  <c r="M1690" i="7"/>
  <c r="M1674" i="7"/>
  <c r="M1658" i="7"/>
  <c r="M1642" i="7"/>
  <c r="M1626" i="7"/>
  <c r="M1594" i="7"/>
  <c r="M1578" i="7"/>
  <c r="M1562" i="7"/>
  <c r="M1530" i="7"/>
  <c r="M1514" i="7"/>
  <c r="M1466" i="7"/>
  <c r="M1450" i="7"/>
  <c r="M1434" i="7"/>
  <c r="M1418" i="7"/>
  <c r="M1402" i="7"/>
  <c r="M1386" i="7"/>
  <c r="M1370" i="7"/>
  <c r="M1338" i="7"/>
  <c r="M1322" i="7"/>
  <c r="M922" i="7"/>
  <c r="M1067" i="7"/>
  <c r="M1035" i="7"/>
  <c r="M1019" i="7"/>
  <c r="M1003" i="7"/>
  <c r="M987" i="7"/>
  <c r="M971" i="7"/>
  <c r="M955" i="7"/>
  <c r="M939" i="7"/>
  <c r="M923" i="7"/>
  <c r="M891" i="7"/>
  <c r="M859" i="7"/>
  <c r="M843" i="7"/>
  <c r="M827" i="7"/>
  <c r="M779" i="7"/>
  <c r="M763" i="7"/>
  <c r="M731" i="7"/>
  <c r="M715" i="7"/>
  <c r="M699" i="7"/>
  <c r="M683" i="7"/>
  <c r="M635" i="7"/>
  <c r="M619" i="7"/>
  <c r="M603" i="7"/>
  <c r="M587" i="7"/>
  <c r="M571" i="7"/>
  <c r="M523" i="7"/>
  <c r="M507" i="7"/>
  <c r="M491" i="7"/>
  <c r="M475" i="7"/>
  <c r="M459" i="7"/>
  <c r="M443" i="7"/>
  <c r="M427" i="7"/>
  <c r="M379" i="7"/>
  <c r="M363" i="7"/>
  <c r="M347" i="7"/>
  <c r="M331" i="7"/>
  <c r="M315" i="7"/>
  <c r="M267" i="7"/>
  <c r="M251" i="7"/>
  <c r="M235" i="7"/>
  <c r="M219" i="7"/>
  <c r="M203" i="7"/>
  <c r="M187" i="7"/>
  <c r="M171" i="7"/>
  <c r="M123" i="7"/>
  <c r="M91" i="7"/>
  <c r="M75" i="7"/>
  <c r="M59" i="7"/>
  <c r="M11" i="7"/>
  <c r="M830" i="7"/>
  <c r="M1306" i="7"/>
  <c r="M1290" i="7"/>
  <c r="M1274" i="7"/>
  <c r="M1258" i="7"/>
  <c r="M1242" i="7"/>
  <c r="M1194" i="7"/>
  <c r="M1146" i="7"/>
  <c r="M1130" i="7"/>
  <c r="M1114" i="7"/>
  <c r="M1082" i="7"/>
  <c r="M1066" i="7"/>
  <c r="M1050" i="7"/>
  <c r="M1034" i="7"/>
  <c r="M1018" i="7"/>
  <c r="M1002" i="7"/>
  <c r="M986" i="7"/>
  <c r="M938" i="7"/>
  <c r="M890" i="7"/>
  <c r="M874" i="7"/>
  <c r="M826" i="7"/>
  <c r="M810" i="7"/>
  <c r="M794" i="7"/>
  <c r="M778" i="7"/>
  <c r="M762" i="7"/>
  <c r="M746" i="7"/>
  <c r="M730" i="7"/>
  <c r="M714" i="7"/>
  <c r="M682" i="7"/>
  <c r="M634" i="7"/>
  <c r="M618" i="7"/>
  <c r="M570" i="7"/>
  <c r="M554" i="7"/>
  <c r="M538" i="7"/>
  <c r="M522" i="7"/>
  <c r="M506" i="7"/>
  <c r="M490" i="7"/>
  <c r="M474" i="7"/>
  <c r="M426" i="7"/>
  <c r="M410" i="7"/>
  <c r="M378" i="7"/>
  <c r="M362" i="7"/>
  <c r="M314" i="7"/>
  <c r="M298" i="7"/>
  <c r="M282" i="7"/>
  <c r="M266" i="7"/>
  <c r="M250" i="7"/>
  <c r="M234" i="7"/>
  <c r="M218" i="7"/>
  <c r="M170" i="7"/>
  <c r="M154" i="7"/>
  <c r="M138" i="7"/>
  <c r="M122" i="7"/>
  <c r="M106" i="7"/>
  <c r="M1303" i="7"/>
  <c r="M1271" i="7"/>
  <c r="M1255" i="7"/>
  <c r="M1207" i="7"/>
  <c r="M1191" i="7"/>
  <c r="M1175" i="7"/>
  <c r="M1159" i="7"/>
  <c r="M1143" i="7"/>
  <c r="M1127" i="7"/>
  <c r="M1111" i="7"/>
  <c r="M1095" i="7"/>
  <c r="M1079" i="7"/>
  <c r="M1063" i="7"/>
  <c r="M1047" i="7"/>
  <c r="M1015" i="7"/>
  <c r="M999" i="7"/>
  <c r="M951" i="7"/>
  <c r="M935" i="7"/>
  <c r="M919" i="7"/>
  <c r="M903" i="7"/>
  <c r="M855" i="7"/>
  <c r="M839" i="7"/>
  <c r="M791" i="7"/>
  <c r="M775" i="7"/>
  <c r="M759" i="7"/>
  <c r="M743" i="7"/>
  <c r="M727" i="7"/>
  <c r="M711" i="7"/>
  <c r="M695" i="7"/>
  <c r="M647" i="7"/>
  <c r="M631" i="7"/>
  <c r="M599" i="7"/>
  <c r="M583" i="7"/>
  <c r="M567" i="7"/>
  <c r="M535" i="7"/>
  <c r="M519" i="7"/>
  <c r="M503" i="7"/>
  <c r="M487" i="7"/>
  <c r="M471" i="7"/>
  <c r="M455" i="7"/>
  <c r="M439" i="7"/>
  <c r="M423" i="7"/>
  <c r="M391" i="7"/>
  <c r="M375" i="7"/>
  <c r="M359" i="7"/>
  <c r="M343" i="7"/>
  <c r="M327" i="7"/>
  <c r="M311" i="7"/>
  <c r="M295" i="7"/>
  <c r="M279" i="7"/>
  <c r="M263" i="7"/>
  <c r="M247" i="7"/>
  <c r="M231" i="7"/>
  <c r="M1414" i="7"/>
  <c r="M1398" i="7"/>
  <c r="M1382" i="7"/>
  <c r="M1366" i="7"/>
  <c r="M1350" i="7"/>
  <c r="M1334" i="7"/>
  <c r="M1302" i="7"/>
  <c r="M1270" i="7"/>
  <c r="M1238" i="7"/>
  <c r="M1222" i="7"/>
  <c r="M1174" i="7"/>
  <c r="M1158" i="7"/>
  <c r="M1142" i="7"/>
  <c r="M1126" i="7"/>
  <c r="M1110" i="7"/>
  <c r="M1078" i="7"/>
  <c r="M1062" i="7"/>
  <c r="M1046" i="7"/>
  <c r="M1014" i="7"/>
  <c r="M998" i="7"/>
  <c r="M982" i="7"/>
  <c r="M966" i="7"/>
  <c r="M950" i="7"/>
  <c r="M934" i="7"/>
  <c r="M918" i="7"/>
  <c r="M902" i="7"/>
  <c r="M854" i="7"/>
  <c r="M806" i="7"/>
  <c r="M790" i="7"/>
  <c r="M774" i="7"/>
  <c r="M742" i="7"/>
  <c r="M726" i="7"/>
  <c r="M710" i="7"/>
  <c r="M694" i="7"/>
  <c r="M662" i="7"/>
  <c r="M646" i="7"/>
  <c r="M598" i="7"/>
  <c r="M582" i="7"/>
  <c r="M550" i="7"/>
  <c r="M534" i="7"/>
  <c r="M470" i="7"/>
  <c r="M454" i="7"/>
  <c r="M438" i="7"/>
  <c r="M422" i="7"/>
  <c r="M406" i="7"/>
  <c r="M390" i="7"/>
  <c r="M374" i="7"/>
  <c r="M342" i="7"/>
  <c r="M294" i="7"/>
  <c r="M278" i="7"/>
  <c r="M182" i="7"/>
  <c r="M1765" i="7"/>
  <c r="M1749" i="7"/>
  <c r="M1733" i="7"/>
  <c r="M1717" i="7"/>
  <c r="M1669" i="7"/>
  <c r="M1653" i="7"/>
  <c r="M1637" i="7"/>
  <c r="M1621" i="7"/>
  <c r="M1605" i="7"/>
  <c r="M1589" i="7"/>
  <c r="M1573" i="7"/>
  <c r="M1541" i="7"/>
  <c r="M1509" i="7"/>
  <c r="M1493" i="7"/>
  <c r="M1477" i="7"/>
  <c r="M1461" i="7"/>
  <c r="M1413" i="7"/>
  <c r="M1397" i="7"/>
  <c r="M1381" i="7"/>
  <c r="M1365" i="7"/>
  <c r="M1349" i="7"/>
  <c r="M1317" i="7"/>
  <c r="M1285" i="7"/>
  <c r="M1253" i="7"/>
  <c r="M1221" i="7"/>
  <c r="M1205" i="7"/>
  <c r="M1189" i="7"/>
  <c r="M1141" i="7"/>
  <c r="M1125" i="7"/>
  <c r="M1109" i="7"/>
  <c r="M1093" i="7"/>
  <c r="M1077" i="7"/>
  <c r="M1061" i="7"/>
  <c r="M1029" i="7"/>
  <c r="M997" i="7"/>
  <c r="M981" i="7"/>
  <c r="M965" i="7"/>
  <c r="M949" i="7"/>
  <c r="M933" i="7"/>
  <c r="M917" i="7"/>
  <c r="M901" i="7"/>
  <c r="M853" i="7"/>
  <c r="M805" i="7"/>
  <c r="M789" i="7"/>
  <c r="M741" i="7"/>
  <c r="M725" i="7"/>
  <c r="M709" i="7"/>
  <c r="M693" i="7"/>
  <c r="M677" i="7"/>
  <c r="M661" i="7"/>
  <c r="M645" i="7"/>
  <c r="M597" i="7"/>
  <c r="M581" i="7"/>
  <c r="M549" i="7"/>
  <c r="M533" i="7"/>
  <c r="M517" i="7"/>
  <c r="M485" i="7"/>
  <c r="M469" i="7"/>
  <c r="M453" i="7"/>
  <c r="M437" i="7"/>
  <c r="M421" i="7"/>
  <c r="M405" i="7"/>
  <c r="M389" i="7"/>
  <c r="M373" i="7"/>
  <c r="M341" i="7"/>
  <c r="M1828" i="7"/>
  <c r="M1812" i="7"/>
  <c r="M1796" i="7"/>
  <c r="M1780" i="7"/>
  <c r="M1764" i="7"/>
  <c r="M1748" i="7"/>
  <c r="M1732" i="7"/>
  <c r="M1700" i="7"/>
  <c r="M1668" i="7"/>
  <c r="M1636" i="7"/>
  <c r="M1620" i="7"/>
  <c r="M1572" i="7"/>
  <c r="M1556" i="7"/>
  <c r="M1540" i="7"/>
  <c r="M1524" i="7"/>
  <c r="M1508" i="7"/>
  <c r="M1492" i="7"/>
  <c r="M1476" i="7"/>
  <c r="M1460" i="7"/>
  <c r="M1444" i="7"/>
  <c r="M1412" i="7"/>
  <c r="M1396" i="7"/>
  <c r="M1364" i="7"/>
  <c r="M1332" i="7"/>
  <c r="M1316" i="7"/>
  <c r="M1300" i="7"/>
  <c r="M1284" i="7"/>
  <c r="M1268" i="7"/>
  <c r="M1252" i="7"/>
  <c r="M1236" i="7"/>
  <c r="M1188" i="7"/>
  <c r="M1172" i="7"/>
  <c r="M1156" i="7"/>
  <c r="M1140" i="7"/>
  <c r="M1124" i="7"/>
  <c r="M1076" i="7"/>
  <c r="M1060" i="7"/>
  <c r="M1044" i="7"/>
  <c r="M1028" i="7"/>
  <c r="M1012" i="7"/>
  <c r="M996" i="7"/>
  <c r="M980" i="7"/>
  <c r="M932" i="7"/>
  <c r="M884" i="7"/>
  <c r="M868" i="7"/>
  <c r="M820" i="7"/>
  <c r="M804" i="7"/>
  <c r="M788" i="7"/>
  <c r="M772" i="7"/>
  <c r="M756" i="7"/>
  <c r="M740" i="7"/>
  <c r="M724" i="7"/>
  <c r="M676" i="7"/>
  <c r="M660" i="7"/>
  <c r="M628" i="7"/>
  <c r="M612" i="7"/>
  <c r="M596" i="7"/>
  <c r="M564" i="7"/>
  <c r="M548" i="7"/>
  <c r="M532" i="7"/>
  <c r="M516" i="7"/>
  <c r="M500" i="7"/>
  <c r="M484" i="7"/>
  <c r="M468" i="7"/>
  <c r="M452" i="7"/>
  <c r="M420" i="7"/>
  <c r="M404" i="7"/>
  <c r="M388" i="7"/>
  <c r="M372" i="7"/>
  <c r="M356" i="7"/>
  <c r="M340" i="7"/>
  <c r="M931" i="7"/>
  <c r="M1681" i="7"/>
  <c r="M1665" i="7"/>
  <c r="M1649" i="7"/>
  <c r="M1617" i="7"/>
  <c r="M1601" i="7"/>
  <c r="M1585" i="7"/>
  <c r="M1553" i="7"/>
  <c r="M1537" i="7"/>
  <c r="M1505" i="7"/>
  <c r="M1489" i="7"/>
  <c r="M1473" i="7"/>
  <c r="M1457" i="7"/>
  <c r="M1441" i="7"/>
  <c r="M1425" i="7"/>
  <c r="M1409" i="7"/>
  <c r="M1393" i="7"/>
  <c r="M1361" i="7"/>
  <c r="M1329" i="7"/>
  <c r="M1313" i="7"/>
  <c r="M1297" i="7"/>
  <c r="M1281" i="7"/>
  <c r="M1265" i="7"/>
  <c r="M1249" i="7"/>
  <c r="M1233" i="7"/>
  <c r="M1217" i="7"/>
  <c r="M1201" i="7"/>
  <c r="M1169" i="7"/>
  <c r="M1153" i="7"/>
  <c r="M1137" i="7"/>
  <c r="M1105" i="7"/>
  <c r="M1089" i="7"/>
  <c r="M1041" i="7"/>
  <c r="M1025" i="7"/>
  <c r="M1009" i="7"/>
  <c r="M993" i="7"/>
  <c r="M977" i="7"/>
  <c r="M961" i="7"/>
  <c r="M945" i="7"/>
  <c r="M913" i="7"/>
  <c r="M897" i="7"/>
  <c r="M881" i="7"/>
  <c r="M833" i="7"/>
  <c r="M817" i="7"/>
  <c r="M801" i="7"/>
  <c r="M785" i="7"/>
  <c r="M753" i="7"/>
  <c r="M737" i="7"/>
  <c r="M721" i="7"/>
  <c r="M705" i="7"/>
  <c r="M689" i="7"/>
  <c r="M657" i="7"/>
  <c r="M641" i="7"/>
  <c r="M625" i="7"/>
  <c r="M609" i="7"/>
  <c r="M593" i="7"/>
  <c r="M577" i="7"/>
  <c r="M529" i="7"/>
  <c r="M513" i="7"/>
  <c r="M497" i="7"/>
  <c r="M481" i="7"/>
  <c r="M465" i="7"/>
  <c r="M449" i="7"/>
  <c r="M433" i="7"/>
  <c r="M401" i="7"/>
  <c r="M385" i="7"/>
  <c r="M369" i="7"/>
  <c r="M337" i="7"/>
  <c r="M321" i="7"/>
  <c r="M273" i="7"/>
  <c r="M257" i="7"/>
  <c r="M241" i="7"/>
  <c r="M225" i="7"/>
  <c r="M209" i="7"/>
  <c r="M193" i="7"/>
  <c r="M177" i="7"/>
  <c r="M145" i="7"/>
  <c r="M129" i="7"/>
  <c r="M113" i="7"/>
  <c r="M2016" i="7"/>
  <c r="M1968" i="7"/>
  <c r="M1952" i="7"/>
  <c r="M1936" i="7"/>
  <c r="M1920" i="7"/>
  <c r="M1904" i="7"/>
  <c r="M1888" i="7"/>
  <c r="M1872" i="7"/>
  <c r="M1840" i="7"/>
  <c r="M1824" i="7"/>
  <c r="M1808" i="7"/>
  <c r="M1776" i="7"/>
  <c r="M1760" i="7"/>
  <c r="M1744" i="7"/>
  <c r="M1712" i="7"/>
  <c r="M1696" i="7"/>
  <c r="M1680" i="7"/>
  <c r="M1664" i="7"/>
  <c r="M1632" i="7"/>
  <c r="M1616" i="7"/>
  <c r="M1584" i="7"/>
  <c r="M1568" i="7"/>
  <c r="M1552" i="7"/>
  <c r="M1520" i="7"/>
  <c r="M1504" i="7"/>
  <c r="M1456" i="7"/>
  <c r="M1440" i="7"/>
  <c r="M1424" i="7"/>
  <c r="M1408" i="7"/>
  <c r="M1392" i="7"/>
  <c r="M1376" i="7"/>
  <c r="M1360" i="7"/>
  <c r="M1344" i="7"/>
  <c r="M1328" i="7"/>
  <c r="M1312" i="7"/>
  <c r="M1296" i="7"/>
  <c r="M1264" i="7"/>
  <c r="M1248" i="7"/>
  <c r="M1216" i="7"/>
  <c r="M1200" i="7"/>
  <c r="M1184" i="7"/>
  <c r="M1168" i="7"/>
  <c r="M1120" i="7"/>
  <c r="M1104" i="7"/>
  <c r="M1088" i="7"/>
  <c r="M1072" i="7"/>
  <c r="M1056" i="7"/>
  <c r="M1040" i="7"/>
  <c r="M1008" i="7"/>
  <c r="M992" i="7"/>
  <c r="M976" i="7"/>
  <c r="M960" i="7"/>
  <c r="M944" i="7"/>
  <c r="M928" i="7"/>
  <c r="M912" i="7"/>
  <c r="M896" i="7"/>
  <c r="M864" i="7"/>
  <c r="M848" i="7"/>
  <c r="M832" i="7"/>
  <c r="M816" i="7"/>
  <c r="M800" i="7"/>
  <c r="M784" i="7"/>
  <c r="M768" i="7"/>
  <c r="M752" i="7"/>
  <c r="M736" i="7"/>
  <c r="M720" i="7"/>
  <c r="M704" i="7"/>
  <c r="M688" i="7"/>
  <c r="M672" i="7"/>
  <c r="M656" i="7"/>
  <c r="M640" i="7"/>
  <c r="M608" i="7"/>
  <c r="M592" i="7"/>
  <c r="M576" i="7"/>
  <c r="M560" i="7"/>
  <c r="M544" i="7"/>
  <c r="M496" i="7"/>
  <c r="M480" i="7"/>
  <c r="M464" i="7"/>
  <c r="M448" i="7"/>
  <c r="M416" i="7"/>
  <c r="M288" i="7"/>
  <c r="M96" i="7"/>
  <c r="M1503" i="7"/>
  <c r="M1487" i="7"/>
  <c r="M1455" i="7"/>
  <c r="M1439" i="7"/>
  <c r="M1423" i="7"/>
  <c r="M1407" i="7"/>
  <c r="M1391" i="7"/>
  <c r="M1375" i="7"/>
  <c r="M1359" i="7"/>
  <c r="M1327" i="7"/>
  <c r="M1311" i="7"/>
  <c r="M1295" i="7"/>
  <c r="M1279" i="7"/>
  <c r="M1263" i="7"/>
  <c r="M1247" i="7"/>
  <c r="M1231" i="7"/>
  <c r="M1199" i="7"/>
  <c r="M1183" i="7"/>
  <c r="M1167" i="7"/>
  <c r="M1151" i="7"/>
  <c r="M1135" i="7"/>
  <c r="M1119" i="7"/>
  <c r="M1103" i="7"/>
  <c r="M1087" i="7"/>
  <c r="M1071" i="7"/>
  <c r="M1055" i="7"/>
  <c r="M1039" i="7"/>
  <c r="M1023" i="7"/>
  <c r="M1007" i="7"/>
  <c r="M991" i="7"/>
  <c r="M975" i="7"/>
  <c r="M943" i="7"/>
  <c r="M927" i="7"/>
  <c r="M911" i="7"/>
  <c r="M879" i="7"/>
  <c r="M863" i="7"/>
  <c r="M847" i="7"/>
  <c r="M831" i="7"/>
  <c r="M815" i="7"/>
  <c r="M799" i="7"/>
  <c r="M783" i="7"/>
  <c r="M735" i="7"/>
  <c r="M719" i="7"/>
  <c r="M703" i="7"/>
  <c r="M687" i="7"/>
  <c r="M671" i="7"/>
  <c r="M655" i="7"/>
  <c r="M623" i="7"/>
  <c r="M607" i="7"/>
  <c r="M591" i="7"/>
  <c r="M575" i="7"/>
  <c r="M559" i="7"/>
  <c r="M543" i="7"/>
  <c r="M527" i="7"/>
  <c r="M479" i="7"/>
  <c r="M463" i="7"/>
  <c r="M447" i="7"/>
  <c r="M431" i="7"/>
  <c r="M415" i="7"/>
  <c r="M287" i="7"/>
  <c r="M223" i="7"/>
  <c r="M165" i="7"/>
  <c r="M1998" i="7"/>
  <c r="M1982" i="7"/>
  <c r="M1950" i="7"/>
  <c r="M1934" i="7"/>
  <c r="M1918" i="7"/>
  <c r="M1902" i="7"/>
  <c r="M1870" i="7"/>
  <c r="M1854" i="7"/>
  <c r="M1838" i="7"/>
  <c r="M1806" i="7"/>
  <c r="M1742" i="7"/>
  <c r="M1726" i="7"/>
  <c r="M1710" i="7"/>
  <c r="M1694" i="7"/>
  <c r="M1678" i="7"/>
  <c r="M1662" i="7"/>
  <c r="M1646" i="7"/>
  <c r="M1630" i="7"/>
  <c r="M1614" i="7"/>
  <c r="M1598" i="7"/>
  <c r="M1582" i="7"/>
  <c r="M1550" i="7"/>
  <c r="M1534" i="7"/>
  <c r="M1486" i="7"/>
  <c r="M1470" i="7"/>
  <c r="M1454" i="7"/>
  <c r="M1438" i="7"/>
  <c r="M1422" i="7"/>
  <c r="M1406" i="7"/>
  <c r="M1390" i="7"/>
  <c r="M1374" i="7"/>
  <c r="M1358" i="7"/>
  <c r="M1342" i="7"/>
  <c r="M1326" i="7"/>
  <c r="M1294" i="7"/>
  <c r="M1278" i="7"/>
  <c r="M1230" i="7"/>
  <c r="M1214" i="7"/>
  <c r="M1198" i="7"/>
  <c r="M1182" i="7"/>
  <c r="M1166" i="7"/>
  <c r="M1150" i="7"/>
  <c r="M1134" i="7"/>
  <c r="M1102" i="7"/>
  <c r="M1086" i="7"/>
  <c r="M1070" i="7"/>
  <c r="M1038" i="7"/>
  <c r="M1022" i="7"/>
  <c r="M942" i="7"/>
  <c r="M926" i="7"/>
  <c r="M910" i="7"/>
  <c r="M894" i="7"/>
  <c r="M878" i="7"/>
  <c r="M814" i="7"/>
  <c r="M798" i="7"/>
  <c r="M782" i="7"/>
  <c r="M766" i="7"/>
  <c r="M750" i="7"/>
  <c r="M734" i="7"/>
  <c r="M686" i="7"/>
  <c r="M670" i="7"/>
  <c r="M654" i="7"/>
  <c r="M638" i="7"/>
  <c r="M622" i="7"/>
  <c r="M574" i="7"/>
  <c r="M558" i="7"/>
  <c r="M542" i="7"/>
  <c r="M526" i="7"/>
  <c r="M510" i="7"/>
  <c r="M494" i="7"/>
  <c r="M478" i="7"/>
  <c r="M254" i="7"/>
  <c r="M126" i="7"/>
  <c r="M1677" i="7"/>
  <c r="M1661" i="7"/>
  <c r="M1645" i="7"/>
  <c r="M1629" i="7"/>
  <c r="M1613" i="7"/>
  <c r="M1597" i="7"/>
  <c r="M1565" i="7"/>
  <c r="M1549" i="7"/>
  <c r="M1533" i="7"/>
  <c r="M1501" i="7"/>
  <c r="M1485" i="7"/>
  <c r="M1437" i="7"/>
  <c r="M1421" i="7"/>
  <c r="M1405" i="7"/>
  <c r="M1373" i="7"/>
  <c r="M1357" i="7"/>
  <c r="M1341" i="7"/>
  <c r="M1309" i="7"/>
  <c r="M1293" i="7"/>
  <c r="M1277" i="7"/>
  <c r="M1245" i="7"/>
  <c r="M1229" i="7"/>
  <c r="M1213" i="7"/>
  <c r="M1165" i="7"/>
  <c r="M1149" i="7"/>
  <c r="M1133" i="7"/>
  <c r="M1117" i="7"/>
  <c r="M1101" i="7"/>
  <c r="M1085" i="7"/>
  <c r="M1053" i="7"/>
  <c r="M1037" i="7"/>
  <c r="M1021" i="7"/>
  <c r="M1005" i="7"/>
  <c r="M989" i="7"/>
  <c r="M973" i="7"/>
  <c r="M957" i="7"/>
  <c r="M909" i="7"/>
  <c r="M893" i="7"/>
  <c r="M877" i="7"/>
  <c r="M861" i="7"/>
  <c r="M845" i="7"/>
  <c r="M797" i="7"/>
  <c r="M781" i="7"/>
  <c r="M765" i="7"/>
  <c r="M749" i="7"/>
  <c r="M733" i="7"/>
  <c r="M717" i="7"/>
  <c r="M701" i="7"/>
  <c r="M685" i="7"/>
  <c r="M637" i="7"/>
  <c r="M621" i="7"/>
  <c r="M605" i="7"/>
  <c r="M589" i="7"/>
  <c r="M541" i="7"/>
  <c r="M525" i="7"/>
  <c r="M509" i="7"/>
  <c r="M493" i="7"/>
  <c r="M477" i="7"/>
  <c r="M461" i="7"/>
  <c r="M445" i="7"/>
  <c r="M397" i="7"/>
  <c r="M381" i="7"/>
  <c r="M365" i="7"/>
  <c r="M349" i="7"/>
  <c r="M333" i="7"/>
  <c r="M285" i="7"/>
  <c r="M269" i="7"/>
  <c r="M253" i="7"/>
  <c r="M237" i="7"/>
  <c r="M221" i="7"/>
  <c r="M205" i="7"/>
  <c r="M189" i="7"/>
  <c r="M141" i="7"/>
  <c r="M125" i="7"/>
  <c r="M109" i="7"/>
  <c r="M93" i="7"/>
  <c r="M77" i="7"/>
  <c r="M29" i="7"/>
  <c r="M13" i="7"/>
  <c r="M1836" i="7"/>
  <c r="M1820" i="7"/>
  <c r="M1804" i="7"/>
  <c r="M1772" i="7"/>
  <c r="M1756" i="7"/>
  <c r="M1740" i="7"/>
  <c r="M1724" i="7"/>
  <c r="M1708" i="7"/>
  <c r="M1692" i="7"/>
  <c r="M1676" i="7"/>
  <c r="M1644" i="7"/>
  <c r="M1628" i="7"/>
  <c r="M1612" i="7"/>
  <c r="M1580" i="7"/>
  <c r="M1564" i="7"/>
  <c r="M1548" i="7"/>
  <c r="M1532" i="7"/>
  <c r="M1516" i="7"/>
  <c r="M1500" i="7"/>
  <c r="M1484" i="7"/>
  <c r="M1468" i="7"/>
  <c r="M1452" i="7"/>
  <c r="M1420" i="7"/>
  <c r="M1404" i="7"/>
  <c r="M1388" i="7"/>
  <c r="M1372" i="7"/>
  <c r="M1356" i="7"/>
  <c r="M1324" i="7"/>
  <c r="M1308" i="7"/>
  <c r="M1276" i="7"/>
  <c r="M1260" i="7"/>
  <c r="M1244" i="7"/>
  <c r="M1228" i="7"/>
  <c r="M1212" i="7"/>
  <c r="M1164" i="7"/>
  <c r="M1148" i="7"/>
  <c r="M1132" i="7"/>
  <c r="M1116" i="7"/>
  <c r="M1100" i="7"/>
  <c r="M1052" i="7"/>
  <c r="M1020" i="7"/>
  <c r="M1004" i="7"/>
  <c r="M988" i="7"/>
  <c r="M972" i="7"/>
  <c r="M956" i="7"/>
  <c r="M908" i="7"/>
  <c r="M892" i="7"/>
  <c r="M876" i="7"/>
  <c r="M860" i="7"/>
  <c r="M844" i="7"/>
  <c r="M828" i="7"/>
  <c r="M796" i="7"/>
  <c r="M780" i="7"/>
  <c r="M764" i="7"/>
  <c r="M748" i="7"/>
  <c r="M732" i="7"/>
  <c r="M716" i="7"/>
  <c r="M700" i="7"/>
  <c r="M684" i="7"/>
  <c r="M652" i="7"/>
  <c r="M636" i="7"/>
  <c r="M620" i="7"/>
  <c r="M604" i="7"/>
  <c r="M588" i="7"/>
  <c r="M572" i="7"/>
  <c r="M556" i="7"/>
  <c r="M540" i="7"/>
  <c r="M524" i="7"/>
  <c r="M508" i="7"/>
  <c r="M492" i="7"/>
  <c r="M476" i="7"/>
  <c r="M460" i="7"/>
  <c r="M444" i="7"/>
  <c r="M428" i="7"/>
  <c r="M396" i="7"/>
  <c r="M380" i="7"/>
  <c r="M364" i="7"/>
  <c r="M332" i="7"/>
  <c r="M284" i="7"/>
  <c r="M268" i="7"/>
  <c r="M252" i="7"/>
  <c r="M236" i="7"/>
  <c r="M204" i="7"/>
  <c r="M220" i="7"/>
  <c r="M188" i="7"/>
  <c r="M140" i="7"/>
  <c r="M108" i="7"/>
  <c r="M92" i="7"/>
  <c r="M76" i="7"/>
  <c r="M60" i="7"/>
  <c r="M12" i="7"/>
  <c r="M58" i="7"/>
  <c r="M42" i="7"/>
  <c r="M26" i="7"/>
  <c r="M10" i="7"/>
  <c r="M85" i="7"/>
  <c r="M216" i="7"/>
  <c r="M200" i="7"/>
  <c r="M152" i="7"/>
  <c r="M136" i="7"/>
  <c r="M120" i="7"/>
  <c r="M104" i="7"/>
  <c r="M88" i="7"/>
  <c r="M72" i="7"/>
  <c r="M56" i="7"/>
  <c r="M40" i="7"/>
  <c r="M8" i="7"/>
  <c r="M215" i="7"/>
  <c r="M199" i="7"/>
  <c r="M183" i="7"/>
  <c r="M135" i="7"/>
  <c r="M119" i="7"/>
  <c r="M103" i="7"/>
  <c r="M87" i="7"/>
  <c r="M71" i="7"/>
  <c r="M23" i="7"/>
  <c r="M7" i="7"/>
  <c r="M230" i="7"/>
  <c r="M214" i="7"/>
  <c r="M198" i="7"/>
  <c r="M166" i="7"/>
  <c r="M150" i="7"/>
  <c r="M134" i="7"/>
  <c r="M86" i="7"/>
  <c r="M70" i="7"/>
  <c r="M54" i="7"/>
  <c r="M38" i="7"/>
  <c r="M22" i="7"/>
  <c r="M325" i="7"/>
  <c r="M293" i="7"/>
  <c r="M277" i="7"/>
  <c r="M261" i="7"/>
  <c r="M229" i="7"/>
  <c r="M213" i="7"/>
  <c r="M197" i="7"/>
  <c r="M181" i="7"/>
  <c r="M149" i="7"/>
  <c r="M133" i="7"/>
  <c r="M117" i="7"/>
  <c r="M69" i="7"/>
  <c r="M37" i="7"/>
  <c r="M21" i="7"/>
  <c r="M308" i="7"/>
  <c r="M292" i="7"/>
  <c r="M276" i="7"/>
  <c r="M260" i="7"/>
  <c r="M244" i="7"/>
  <c r="M228" i="7"/>
  <c r="M212" i="7"/>
  <c r="M164" i="7"/>
  <c r="M148" i="7"/>
  <c r="M132" i="7"/>
  <c r="M116" i="7"/>
  <c r="M100" i="7"/>
  <c r="M52" i="7"/>
  <c r="M36" i="7"/>
  <c r="M20" i="7"/>
  <c r="M4" i="7"/>
  <c r="M222" i="7"/>
  <c r="M81" i="7"/>
  <c r="M65" i="7"/>
  <c r="M17" i="7"/>
  <c r="M432" i="7"/>
  <c r="M400" i="7"/>
  <c r="M352" i="7"/>
  <c r="M336" i="7"/>
  <c r="M320" i="7"/>
  <c r="M304" i="7"/>
  <c r="M240" i="7"/>
  <c r="M224" i="7"/>
  <c r="M208" i="7"/>
  <c r="M192" i="7"/>
  <c r="M176" i="7"/>
  <c r="M160" i="7"/>
  <c r="M144" i="7"/>
  <c r="M80" i="7"/>
  <c r="M64" i="7"/>
  <c r="M48" i="7"/>
  <c r="M32" i="7"/>
  <c r="M367" i="7"/>
  <c r="M351" i="7"/>
  <c r="M335" i="7"/>
  <c r="M319" i="7"/>
  <c r="M303" i="7"/>
  <c r="M271" i="7"/>
  <c r="M207" i="7"/>
  <c r="M191" i="7"/>
  <c r="M175" i="7"/>
  <c r="M159" i="7"/>
  <c r="M111" i="7"/>
  <c r="M95" i="7"/>
  <c r="M79" i="7"/>
  <c r="M63" i="7"/>
  <c r="M47" i="7"/>
  <c r="M31" i="7"/>
  <c r="M15" i="7"/>
  <c r="M430" i="7"/>
  <c r="M414" i="7"/>
  <c r="M398" i="7"/>
  <c r="M382" i="7"/>
  <c r="M366" i="7"/>
  <c r="M350" i="7"/>
  <c r="M318" i="7"/>
  <c r="M302" i="7"/>
  <c r="M286" i="7"/>
  <c r="M270" i="7"/>
  <c r="M238" i="7"/>
  <c r="M206" i="7"/>
  <c r="M190" i="7"/>
  <c r="M174" i="7"/>
  <c r="M158" i="7"/>
  <c r="M142" i="7"/>
  <c r="M110" i="7"/>
  <c r="M62" i="7"/>
  <c r="M46" i="7"/>
  <c r="M30" i="7"/>
  <c r="M14" i="7"/>
  <c r="J2578" i="7"/>
  <c r="K2578" i="7" s="1"/>
  <c r="J2498" i="7"/>
  <c r="K2498" i="7" s="1"/>
  <c r="J2418" i="7"/>
  <c r="K2418" i="7" s="1"/>
  <c r="J2402" i="7"/>
  <c r="K2402" i="7" s="1"/>
  <c r="L2402" i="7" s="1"/>
  <c r="J2386" i="7"/>
  <c r="K2386" i="7" s="1"/>
  <c r="J2370" i="7"/>
  <c r="K2370" i="7" s="1"/>
  <c r="L2370" i="7" s="1"/>
  <c r="M2370" i="7" s="1"/>
  <c r="J2354" i="7"/>
  <c r="K2354" i="7" s="1"/>
  <c r="L2354" i="7" s="1"/>
  <c r="J2338" i="7"/>
  <c r="K2338" i="7" s="1"/>
  <c r="L2338" i="7" s="1"/>
  <c r="J2322" i="7"/>
  <c r="K2322" i="7" s="1"/>
  <c r="L2322" i="7" s="1"/>
  <c r="J2306" i="7"/>
  <c r="K2306" i="7" s="1"/>
  <c r="L2306" i="7" s="1"/>
  <c r="J2290" i="7"/>
  <c r="K2290" i="7" s="1"/>
  <c r="J2274" i="7"/>
  <c r="K2274" i="7" s="1"/>
  <c r="L2274" i="7" s="1"/>
  <c r="J2258" i="7"/>
  <c r="K2258" i="7" s="1"/>
  <c r="L2258" i="7" s="1"/>
  <c r="J2242" i="7"/>
  <c r="K2242" i="7" s="1"/>
  <c r="L2242" i="7" s="1"/>
  <c r="J2226" i="7"/>
  <c r="K2226" i="7" s="1"/>
  <c r="J2210" i="7"/>
  <c r="K2210" i="7" s="1"/>
  <c r="J2194" i="7"/>
  <c r="K2194" i="7" s="1"/>
  <c r="L2194" i="7" s="1"/>
  <c r="J2162" i="7"/>
  <c r="K2162" i="7" s="1"/>
  <c r="L2162" i="7" s="1"/>
  <c r="J2146" i="7"/>
  <c r="K2146" i="7" s="1"/>
  <c r="L2146" i="7" s="1"/>
  <c r="J2130" i="7"/>
  <c r="K2130" i="7" s="1"/>
  <c r="J2114" i="7"/>
  <c r="K2114" i="7" s="1"/>
  <c r="J2098" i="7"/>
  <c r="K2098" i="7" s="1"/>
  <c r="L2098" i="7" s="1"/>
  <c r="M2098" i="7" s="1"/>
  <c r="J2082" i="7"/>
  <c r="K2082" i="7" s="1"/>
  <c r="L2082" i="7" s="1"/>
  <c r="J2066" i="7"/>
  <c r="K2066" i="7" s="1"/>
  <c r="J2050" i="7"/>
  <c r="K2050" i="7" s="1"/>
  <c r="L2050" i="7" s="1"/>
  <c r="J2034" i="7"/>
  <c r="K2034" i="7" s="1"/>
  <c r="J2018" i="7"/>
  <c r="K2018" i="7" s="1"/>
  <c r="L2018" i="7" s="1"/>
  <c r="J2002" i="7"/>
  <c r="K2002" i="7" s="1"/>
  <c r="J1986" i="7"/>
  <c r="K1986" i="7" s="1"/>
  <c r="J1970" i="7"/>
  <c r="K1970" i="7" s="1"/>
  <c r="L1970" i="7" s="1"/>
  <c r="J1954" i="7"/>
  <c r="K1954" i="7" s="1"/>
  <c r="J1938" i="7"/>
  <c r="K1938" i="7" s="1"/>
  <c r="J1906" i="7"/>
  <c r="K1906" i="7" s="1"/>
  <c r="J1890" i="7"/>
  <c r="K1890" i="7" s="1"/>
  <c r="J1874" i="7"/>
  <c r="K1874" i="7" s="1"/>
  <c r="J1858" i="7"/>
  <c r="K1858" i="7" s="1"/>
  <c r="J1842" i="7"/>
  <c r="K1842" i="7" s="1"/>
  <c r="J1826" i="7"/>
  <c r="K1826" i="7" s="1"/>
  <c r="L1826" i="7" s="1"/>
  <c r="J1810" i="7"/>
  <c r="K1810" i="7" s="1"/>
  <c r="L1810" i="7" s="1"/>
  <c r="J1794" i="7"/>
  <c r="K1794" i="7" s="1"/>
  <c r="L1794" i="7" s="1"/>
  <c r="J1778" i="7"/>
  <c r="K1778" i="7" s="1"/>
  <c r="L1778" i="7" s="1"/>
  <c r="J1762" i="7"/>
  <c r="K1762" i="7" s="1"/>
  <c r="L1762" i="7" s="1"/>
  <c r="J1746" i="7"/>
  <c r="K1746" i="7" s="1"/>
  <c r="L1746" i="7" s="1"/>
  <c r="J1730" i="7"/>
  <c r="K1730" i="7" s="1"/>
  <c r="L1730" i="7" s="1"/>
  <c r="J1714" i="7"/>
  <c r="K1714" i="7" s="1"/>
  <c r="L1714" i="7" s="1"/>
  <c r="J1698" i="7"/>
  <c r="K1698" i="7" s="1"/>
  <c r="L1698" i="7" s="1"/>
  <c r="J1682" i="7"/>
  <c r="K1682" i="7" s="1"/>
  <c r="L1682" i="7" s="1"/>
  <c r="J1666" i="7"/>
  <c r="K1666" i="7" s="1"/>
  <c r="J1650" i="7"/>
  <c r="K1650" i="7" s="1"/>
  <c r="J1634" i="7"/>
  <c r="K1634" i="7" s="1"/>
  <c r="J1618" i="7"/>
  <c r="K1618" i="7" s="1"/>
  <c r="J1602" i="7"/>
  <c r="K1602" i="7" s="1"/>
  <c r="J1586" i="7"/>
  <c r="K1586" i="7" s="1"/>
  <c r="J1570" i="7"/>
  <c r="K1570" i="7" s="1"/>
  <c r="J1554" i="7"/>
  <c r="K1554" i="7" s="1"/>
  <c r="L1554" i="7" s="1"/>
  <c r="J1538" i="7"/>
  <c r="K1538" i="7" s="1"/>
  <c r="L1538" i="7" s="1"/>
  <c r="J1522" i="7"/>
  <c r="K1522" i="7" s="1"/>
  <c r="L1522" i="7" s="1"/>
  <c r="J1506" i="7"/>
  <c r="K1506" i="7" s="1"/>
  <c r="L1506" i="7" s="1"/>
  <c r="J1490" i="7"/>
  <c r="K1490" i="7" s="1"/>
  <c r="L1490" i="7" s="1"/>
  <c r="J1474" i="7"/>
  <c r="K1474" i="7" s="1"/>
  <c r="L1474" i="7" s="1"/>
  <c r="J1458" i="7"/>
  <c r="K1458" i="7" s="1"/>
  <c r="L1458" i="7" s="1"/>
  <c r="J1442" i="7"/>
  <c r="K1442" i="7" s="1"/>
  <c r="L1442" i="7" s="1"/>
  <c r="J1426" i="7"/>
  <c r="K1426" i="7" s="1"/>
  <c r="L1426" i="7" s="1"/>
  <c r="J1410" i="7"/>
  <c r="K1410" i="7" s="1"/>
  <c r="J1394" i="7"/>
  <c r="K1394" i="7" s="1"/>
  <c r="J1922" i="7"/>
  <c r="K1922" i="7" s="1"/>
  <c r="J2178" i="7"/>
  <c r="K2178" i="7" s="1"/>
  <c r="J1378" i="7"/>
  <c r="K1378" i="7" s="1"/>
  <c r="J1362" i="7"/>
  <c r="K1362" i="7" s="1"/>
  <c r="J1346" i="7"/>
  <c r="K1346" i="7" s="1"/>
  <c r="J1330" i="7"/>
  <c r="K1330" i="7" s="1"/>
  <c r="J1314" i="7"/>
  <c r="K1314" i="7" s="1"/>
  <c r="J1298" i="7"/>
  <c r="K1298" i="7" s="1"/>
  <c r="J1282" i="7"/>
  <c r="K1282" i="7" s="1"/>
  <c r="J1266" i="7"/>
  <c r="K1266" i="7" s="1"/>
  <c r="J1250" i="7"/>
  <c r="K1250" i="7" s="1"/>
  <c r="J1234" i="7"/>
  <c r="K1234" i="7" s="1"/>
  <c r="J1218" i="7"/>
  <c r="K1218" i="7" s="1"/>
  <c r="J1202" i="7"/>
  <c r="K1202" i="7" s="1"/>
  <c r="J1186" i="7"/>
  <c r="K1186" i="7" s="1"/>
  <c r="J1170" i="7"/>
  <c r="K1170" i="7" s="1"/>
  <c r="J1154" i="7"/>
  <c r="K1154" i="7" s="1"/>
  <c r="L1154" i="7" s="1"/>
  <c r="J1138" i="7"/>
  <c r="K1138" i="7" s="1"/>
  <c r="J1122" i="7"/>
  <c r="K1122" i="7" s="1"/>
  <c r="J1106" i="7"/>
  <c r="K1106" i="7" s="1"/>
  <c r="J1090" i="7"/>
  <c r="K1090" i="7" s="1"/>
  <c r="J1074" i="7"/>
  <c r="K1074" i="7" s="1"/>
  <c r="J1058" i="7"/>
  <c r="K1058" i="7" s="1"/>
  <c r="J1042" i="7"/>
  <c r="K1042" i="7" s="1"/>
  <c r="J1026" i="7"/>
  <c r="K1026" i="7" s="1"/>
  <c r="J1010" i="7"/>
  <c r="K1010" i="7" s="1"/>
  <c r="J994" i="7"/>
  <c r="K994" i="7" s="1"/>
  <c r="J978" i="7"/>
  <c r="K978" i="7" s="1"/>
  <c r="J962" i="7"/>
  <c r="K962" i="7" s="1"/>
  <c r="J946" i="7"/>
  <c r="K946" i="7" s="1"/>
  <c r="J930" i="7"/>
  <c r="K930" i="7" s="1"/>
  <c r="J914" i="7"/>
  <c r="K914" i="7" s="1"/>
  <c r="J898" i="7"/>
  <c r="K898" i="7" s="1"/>
  <c r="L898" i="7" s="1"/>
  <c r="J882" i="7"/>
  <c r="K882" i="7" s="1"/>
  <c r="J866" i="7"/>
  <c r="K866" i="7" s="1"/>
  <c r="J850" i="7"/>
  <c r="K850" i="7" s="1"/>
  <c r="J834" i="7"/>
  <c r="K834" i="7" s="1"/>
  <c r="K818" i="7"/>
  <c r="J818" i="7"/>
  <c r="J802" i="7"/>
  <c r="K802" i="7" s="1"/>
  <c r="J786" i="7"/>
  <c r="K786" i="7" s="1"/>
  <c r="J770" i="7"/>
  <c r="K770" i="7" s="1"/>
  <c r="J754" i="7"/>
  <c r="K754" i="7" s="1"/>
  <c r="J738" i="7"/>
  <c r="K738" i="7" s="1"/>
  <c r="J722" i="7"/>
  <c r="K722" i="7" s="1"/>
  <c r="J706" i="7"/>
  <c r="K706" i="7" s="1"/>
  <c r="J690" i="7"/>
  <c r="K690" i="7" s="1"/>
  <c r="J674" i="7"/>
  <c r="K674" i="7" s="1"/>
  <c r="J658" i="7"/>
  <c r="K658" i="7" s="1"/>
  <c r="L658" i="7" s="1"/>
  <c r="J642" i="7"/>
  <c r="K642" i="7" s="1"/>
  <c r="J626" i="7"/>
  <c r="K626" i="7" s="1"/>
  <c r="J610" i="7"/>
  <c r="K610" i="7" s="1"/>
  <c r="J594" i="7"/>
  <c r="K594" i="7" s="1"/>
  <c r="L594" i="7" s="1"/>
  <c r="J578" i="7"/>
  <c r="K578" i="7" s="1"/>
  <c r="L578" i="7" s="1"/>
  <c r="J562" i="7"/>
  <c r="K562" i="7" s="1"/>
  <c r="J546" i="7"/>
  <c r="K546" i="7" s="1"/>
  <c r="J530" i="7"/>
  <c r="K530" i="7" s="1"/>
  <c r="J514" i="7"/>
  <c r="K514" i="7" s="1"/>
  <c r="J498" i="7"/>
  <c r="K498" i="7" s="1"/>
  <c r="J482" i="7"/>
  <c r="K482" i="7" s="1"/>
  <c r="J466" i="7"/>
  <c r="K466" i="7" s="1"/>
  <c r="J450" i="7"/>
  <c r="K450" i="7" s="1"/>
  <c r="J434" i="7"/>
  <c r="K434" i="7" s="1"/>
  <c r="J418" i="7"/>
  <c r="K418" i="7" s="1"/>
  <c r="J402" i="7"/>
  <c r="K402" i="7" s="1"/>
  <c r="L402" i="7" s="1"/>
  <c r="J386" i="7"/>
  <c r="K386" i="7" s="1"/>
  <c r="J370" i="7"/>
  <c r="K370" i="7" s="1"/>
  <c r="J354" i="7"/>
  <c r="K354" i="7" s="1"/>
  <c r="J338" i="7"/>
  <c r="K338" i="7" s="1"/>
  <c r="L338" i="7" s="1"/>
  <c r="J322" i="7"/>
  <c r="K322" i="7" s="1"/>
  <c r="J306" i="7"/>
  <c r="K306" i="7" s="1"/>
  <c r="J290" i="7"/>
  <c r="K290" i="7" s="1"/>
  <c r="J274" i="7"/>
  <c r="K274" i="7" s="1"/>
  <c r="J258" i="7"/>
  <c r="K258" i="7" s="1"/>
  <c r="J242" i="7"/>
  <c r="K242" i="7" s="1"/>
  <c r="J226" i="7"/>
  <c r="K226" i="7" s="1"/>
  <c r="J210" i="7"/>
  <c r="K210" i="7" s="1"/>
  <c r="J194" i="7"/>
  <c r="K194" i="7" s="1"/>
  <c r="J178" i="7"/>
  <c r="K178" i="7" s="1"/>
  <c r="J162" i="7"/>
  <c r="K162" i="7" s="1"/>
  <c r="J146" i="7"/>
  <c r="K146" i="7" s="1"/>
  <c r="L146" i="7" s="1"/>
  <c r="J130" i="7"/>
  <c r="K130" i="7" s="1"/>
  <c r="J114" i="7"/>
  <c r="K114" i="7" s="1"/>
  <c r="J98" i="7"/>
  <c r="K98" i="7" s="1"/>
  <c r="J82" i="7"/>
  <c r="K82" i="7" s="1"/>
  <c r="L82" i="7" s="1"/>
  <c r="J66" i="7"/>
  <c r="K66" i="7" s="1"/>
  <c r="L66" i="7" s="1"/>
  <c r="J50" i="7"/>
  <c r="K50" i="7" s="1"/>
  <c r="J34" i="7"/>
  <c r="K34" i="7" s="1"/>
  <c r="J18" i="7"/>
  <c r="K18" i="7" s="1"/>
  <c r="K2867" i="7"/>
  <c r="L2867" i="7" s="1"/>
  <c r="K2851" i="7"/>
  <c r="L2851" i="7" s="1"/>
  <c r="K2835" i="7"/>
  <c r="L2835" i="7" s="1"/>
  <c r="K2819" i="7"/>
  <c r="L2819" i="7" s="1"/>
  <c r="K2803" i="7"/>
  <c r="L2803" i="7" s="1"/>
  <c r="K2787" i="7"/>
  <c r="L2787" i="7" s="1"/>
  <c r="K2771" i="7"/>
  <c r="L2771" i="7" s="1"/>
  <c r="K2755" i="7"/>
  <c r="L2755" i="7" s="1"/>
  <c r="K2739" i="7"/>
  <c r="L2739" i="7" s="1"/>
  <c r="K2723" i="7"/>
  <c r="K2707" i="7"/>
  <c r="K2691" i="7"/>
  <c r="L2691" i="7" s="1"/>
  <c r="K2675" i="7"/>
  <c r="L2675" i="7" s="1"/>
  <c r="M2675" i="7" s="1"/>
  <c r="K2659" i="7"/>
  <c r="L2659" i="7" s="1"/>
  <c r="K2643" i="7"/>
  <c r="L2643" i="7" s="1"/>
  <c r="K2627" i="7"/>
  <c r="L2627" i="7" s="1"/>
  <c r="K2611" i="7"/>
  <c r="L2611" i="7" s="1"/>
  <c r="K2595" i="7"/>
  <c r="L2595" i="7" s="1"/>
  <c r="K2579" i="7"/>
  <c r="L2579" i="7" s="1"/>
  <c r="K2563" i="7"/>
  <c r="L2563" i="7" s="1"/>
  <c r="K2547" i="7"/>
  <c r="L2547" i="7" s="1"/>
  <c r="K2531" i="7"/>
  <c r="K2515" i="7"/>
  <c r="K2499" i="7"/>
  <c r="K2483" i="7"/>
  <c r="K2467" i="7"/>
  <c r="K2451" i="7"/>
  <c r="K2435" i="7"/>
  <c r="K2419" i="7"/>
  <c r="L2419" i="7" s="1"/>
  <c r="K2403" i="7"/>
  <c r="L2403" i="7" s="1"/>
  <c r="K2387" i="7"/>
  <c r="L2387" i="7" s="1"/>
  <c r="K2371" i="7"/>
  <c r="L2371" i="7" s="1"/>
  <c r="K2355" i="7"/>
  <c r="L2355" i="7" s="1"/>
  <c r="K2339" i="7"/>
  <c r="L2339" i="7" s="1"/>
  <c r="K2323" i="7"/>
  <c r="L2323" i="7" s="1"/>
  <c r="K2307" i="7"/>
  <c r="L2307" i="7" s="1"/>
  <c r="K2291" i="7"/>
  <c r="K2275" i="7"/>
  <c r="K2259" i="7"/>
  <c r="K2243" i="7"/>
  <c r="L2243" i="7" s="1"/>
  <c r="K2227" i="7"/>
  <c r="K2211" i="7"/>
  <c r="K2195" i="7"/>
  <c r="K2179" i="7"/>
  <c r="L2179" i="7" s="1"/>
  <c r="K2163" i="7"/>
  <c r="L2163" i="7" s="1"/>
  <c r="K2147" i="7"/>
  <c r="L2147" i="7" s="1"/>
  <c r="K2131" i="7"/>
  <c r="L2131" i="7" s="1"/>
  <c r="K2115" i="7"/>
  <c r="L2115" i="7" s="1"/>
  <c r="K2099" i="7"/>
  <c r="L2099" i="7" s="1"/>
  <c r="K2083" i="7"/>
  <c r="L2083" i="7" s="1"/>
  <c r="K2067" i="7"/>
  <c r="L2067" i="7" s="1"/>
  <c r="K2051" i="7"/>
  <c r="L2051" i="7" s="1"/>
  <c r="K2035" i="7"/>
  <c r="L2035" i="7" s="1"/>
  <c r="K2019" i="7"/>
  <c r="K2003" i="7"/>
  <c r="K1987" i="7"/>
  <c r="K1971" i="7"/>
  <c r="K1955" i="7"/>
  <c r="K1939" i="7"/>
  <c r="K1923" i="7"/>
  <c r="K1907" i="7"/>
  <c r="L1907" i="7" s="1"/>
  <c r="K1891" i="7"/>
  <c r="L1891" i="7" s="1"/>
  <c r="K1875" i="7"/>
  <c r="L1875" i="7" s="1"/>
  <c r="K1859" i="7"/>
  <c r="L1859" i="7" s="1"/>
  <c r="K1843" i="7"/>
  <c r="L1843" i="7" s="1"/>
  <c r="K1827" i="7"/>
  <c r="L1827" i="7" s="1"/>
  <c r="K1811" i="7"/>
  <c r="L1811" i="7" s="1"/>
  <c r="K1795" i="7"/>
  <c r="L1795" i="7" s="1"/>
  <c r="K1779" i="7"/>
  <c r="L1779" i="7" s="1"/>
  <c r="K1763" i="7"/>
  <c r="K1747" i="7"/>
  <c r="K1731" i="7"/>
  <c r="L1731" i="7" s="1"/>
  <c r="K1715" i="7"/>
  <c r="K1699" i="7"/>
  <c r="K1683" i="7"/>
  <c r="K1667" i="7"/>
  <c r="K1651" i="7"/>
  <c r="L1651" i="7" s="1"/>
  <c r="K1635" i="7"/>
  <c r="L1635" i="7" s="1"/>
  <c r="K1619" i="7"/>
  <c r="L1619" i="7" s="1"/>
  <c r="K1603" i="7"/>
  <c r="L1603" i="7" s="1"/>
  <c r="K1587" i="7"/>
  <c r="L1587" i="7" s="1"/>
  <c r="K1571" i="7"/>
  <c r="L1571" i="7" s="1"/>
  <c r="K1555" i="7"/>
  <c r="L1555" i="7" s="1"/>
  <c r="K1539" i="7"/>
  <c r="L1539" i="7" s="1"/>
  <c r="K1523" i="7"/>
  <c r="L1523" i="7" s="1"/>
  <c r="K1507" i="7"/>
  <c r="K1491" i="7"/>
  <c r="K1475" i="7"/>
  <c r="K1459" i="7"/>
  <c r="K1443" i="7"/>
  <c r="K1427" i="7"/>
  <c r="K1411" i="7"/>
  <c r="K1395" i="7"/>
  <c r="L1395" i="7" s="1"/>
  <c r="K1379" i="7"/>
  <c r="L1379" i="7" s="1"/>
  <c r="K1363" i="7"/>
  <c r="L1363" i="7" s="1"/>
  <c r="K1347" i="7"/>
  <c r="L1347" i="7" s="1"/>
  <c r="K1331" i="7"/>
  <c r="L1331" i="7" s="1"/>
  <c r="K1315" i="7"/>
  <c r="L1315" i="7" s="1"/>
  <c r="K1299" i="7"/>
  <c r="L1299" i="7" s="1"/>
  <c r="K1283" i="7"/>
  <c r="L1283" i="7" s="1"/>
  <c r="K1267" i="7"/>
  <c r="K1251" i="7"/>
  <c r="K1235" i="7"/>
  <c r="K1219" i="7"/>
  <c r="K1203" i="7"/>
  <c r="K1187" i="7"/>
  <c r="K1171" i="7"/>
  <c r="K1155" i="7"/>
  <c r="L1155" i="7" s="1"/>
  <c r="K1139" i="7"/>
  <c r="L1139" i="7" s="1"/>
  <c r="K1123" i="7"/>
  <c r="L1123" i="7" s="1"/>
  <c r="K1107" i="7"/>
  <c r="L1107" i="7" s="1"/>
  <c r="K1091" i="7"/>
  <c r="L1091" i="7" s="1"/>
  <c r="K1075" i="7"/>
  <c r="L1075" i="7" s="1"/>
  <c r="K1059" i="7"/>
  <c r="L1059" i="7" s="1"/>
  <c r="K1043" i="7"/>
  <c r="L1043" i="7" s="1"/>
  <c r="K1027" i="7"/>
  <c r="L1027" i="7" s="1"/>
  <c r="K1011" i="7"/>
  <c r="K995" i="7"/>
  <c r="K979" i="7"/>
  <c r="K963" i="7"/>
  <c r="L963" i="7" s="1"/>
  <c r="K947" i="7"/>
  <c r="K915" i="7"/>
  <c r="K899" i="7"/>
  <c r="K883" i="7"/>
  <c r="K867" i="7"/>
  <c r="L867" i="7" s="1"/>
  <c r="K851" i="7"/>
  <c r="L851" i="7" s="1"/>
  <c r="K835" i="7"/>
  <c r="L835" i="7" s="1"/>
  <c r="K819" i="7"/>
  <c r="L819" i="7" s="1"/>
  <c r="K803" i="7"/>
  <c r="L803" i="7" s="1"/>
  <c r="K787" i="7"/>
  <c r="L787" i="7" s="1"/>
  <c r="K771" i="7"/>
  <c r="K755" i="7"/>
  <c r="K739" i="7"/>
  <c r="K723" i="7"/>
  <c r="K707" i="7"/>
  <c r="L707" i="7" s="1"/>
  <c r="M707" i="7" s="1"/>
  <c r="K691" i="7"/>
  <c r="K675" i="7"/>
  <c r="K659" i="7"/>
  <c r="K643" i="7"/>
  <c r="K627" i="7"/>
  <c r="L627" i="7" s="1"/>
  <c r="K611" i="7"/>
  <c r="L611" i="7" s="1"/>
  <c r="K595" i="7"/>
  <c r="L595" i="7" s="1"/>
  <c r="K579" i="7"/>
  <c r="L579" i="7" s="1"/>
  <c r="K563" i="7"/>
  <c r="L563" i="7" s="1"/>
  <c r="K547" i="7"/>
  <c r="L547" i="7" s="1"/>
  <c r="K531" i="7"/>
  <c r="L531" i="7" s="1"/>
  <c r="K515" i="7"/>
  <c r="K499" i="7"/>
  <c r="K483" i="7"/>
  <c r="K467" i="7"/>
  <c r="K451" i="7"/>
  <c r="L451" i="7" s="1"/>
  <c r="M451" i="7" s="1"/>
  <c r="K435" i="7"/>
  <c r="L435" i="7" s="1"/>
  <c r="K419" i="7"/>
  <c r="K403" i="7"/>
  <c r="K387" i="7"/>
  <c r="K371" i="7"/>
  <c r="K355" i="7"/>
  <c r="L355" i="7" s="1"/>
  <c r="K339" i="7"/>
  <c r="L339" i="7" s="1"/>
  <c r="K323" i="7"/>
  <c r="L323" i="7" s="1"/>
  <c r="K307" i="7"/>
  <c r="L307" i="7" s="1"/>
  <c r="K291" i="7"/>
  <c r="L291" i="7" s="1"/>
  <c r="K275" i="7"/>
  <c r="L275" i="7" s="1"/>
  <c r="K259" i="7"/>
  <c r="L259" i="7" s="1"/>
  <c r="K243" i="7"/>
  <c r="K227" i="7"/>
  <c r="K211" i="7"/>
  <c r="K195" i="7"/>
  <c r="K179" i="7"/>
  <c r="K163" i="7"/>
  <c r="K147" i="7"/>
  <c r="K131" i="7"/>
  <c r="K115" i="7"/>
  <c r="L115" i="7" s="1"/>
  <c r="K99" i="7"/>
  <c r="L99" i="7" s="1"/>
  <c r="K83" i="7"/>
  <c r="L83" i="7" s="1"/>
  <c r="K67" i="7"/>
  <c r="L67" i="7" s="1"/>
  <c r="K51" i="7"/>
  <c r="L51" i="7" s="1"/>
  <c r="K35" i="7"/>
  <c r="L35" i="7" s="1"/>
  <c r="K19" i="7"/>
  <c r="L19" i="7" s="1"/>
  <c r="K39" i="1"/>
  <c r="K40" i="1" s="1"/>
  <c r="M610" i="7" l="1"/>
  <c r="L850" i="7"/>
  <c r="M850" i="7" s="1"/>
  <c r="L1106" i="7"/>
  <c r="M1106" i="7" s="1"/>
  <c r="M1187" i="7"/>
  <c r="M866" i="7"/>
  <c r="M1122" i="7"/>
  <c r="M1602" i="7"/>
  <c r="M1858" i="7"/>
  <c r="M2402" i="7"/>
  <c r="L98" i="7"/>
  <c r="M98" i="7" s="1"/>
  <c r="L354" i="7"/>
  <c r="M354" i="7" s="1"/>
  <c r="L610" i="7"/>
  <c r="L866" i="7"/>
  <c r="L1122" i="7"/>
  <c r="M1971" i="7"/>
  <c r="M2227" i="7"/>
  <c r="M2483" i="7"/>
  <c r="M2739" i="7"/>
  <c r="M2146" i="7"/>
  <c r="L114" i="7"/>
  <c r="M114" i="7" s="1"/>
  <c r="L370" i="7"/>
  <c r="M370" i="7" s="1"/>
  <c r="L626" i="7"/>
  <c r="M626" i="7" s="1"/>
  <c r="L882" i="7"/>
  <c r="M882" i="7" s="1"/>
  <c r="L1138" i="7"/>
  <c r="M1138" i="7" s="1"/>
  <c r="L130" i="7"/>
  <c r="M130" i="7" s="1"/>
  <c r="L386" i="7"/>
  <c r="M386" i="7" s="1"/>
  <c r="L642" i="7"/>
  <c r="M642" i="7" s="1"/>
  <c r="L1090" i="7"/>
  <c r="M1090" i="7" s="1"/>
  <c r="M2162" i="7"/>
  <c r="M2259" i="7"/>
  <c r="M2771" i="7"/>
  <c r="M2194" i="7"/>
  <c r="M2578" i="7"/>
  <c r="L914" i="7"/>
  <c r="M914" i="7" s="1"/>
  <c r="L1170" i="7"/>
  <c r="M1170" i="7" s="1"/>
  <c r="L2130" i="7"/>
  <c r="M2130" i="7" s="1"/>
  <c r="M1667" i="7"/>
  <c r="M2787" i="7"/>
  <c r="M434" i="7"/>
  <c r="M690" i="7"/>
  <c r="M2210" i="7"/>
  <c r="L162" i="7"/>
  <c r="M162" i="7" s="1"/>
  <c r="L418" i="7"/>
  <c r="M418" i="7" s="1"/>
  <c r="L674" i="7"/>
  <c r="M674" i="7" s="1"/>
  <c r="L930" i="7"/>
  <c r="M930" i="7" s="1"/>
  <c r="L1186" i="7"/>
  <c r="M1186" i="7" s="1"/>
  <c r="M883" i="7"/>
  <c r="M1570" i="7"/>
  <c r="M691" i="7"/>
  <c r="M1523" i="7"/>
  <c r="M1779" i="7"/>
  <c r="M2035" i="7"/>
  <c r="M2291" i="7"/>
  <c r="M2547" i="7"/>
  <c r="M2803" i="7"/>
  <c r="M946" i="7"/>
  <c r="M1202" i="7"/>
  <c r="M1426" i="7"/>
  <c r="M1682" i="7"/>
  <c r="L178" i="7"/>
  <c r="M178" i="7" s="1"/>
  <c r="L434" i="7"/>
  <c r="L690" i="7"/>
  <c r="L946" i="7"/>
  <c r="L1202" i="7"/>
  <c r="L371" i="7"/>
  <c r="M371" i="7" s="1"/>
  <c r="L883" i="7"/>
  <c r="L2418" i="7"/>
  <c r="M2418" i="7" s="1"/>
  <c r="L2178" i="7"/>
  <c r="M2178" i="7" s="1"/>
  <c r="M1154" i="7"/>
  <c r="M1027" i="7"/>
  <c r="M1283" i="7"/>
  <c r="M1539" i="7"/>
  <c r="M1795" i="7"/>
  <c r="M2051" i="7"/>
  <c r="M2307" i="7"/>
  <c r="M2563" i="7"/>
  <c r="M2819" i="7"/>
  <c r="M1218" i="7"/>
  <c r="M1442" i="7"/>
  <c r="M1698" i="7"/>
  <c r="M1970" i="7"/>
  <c r="M2242" i="7"/>
  <c r="L194" i="7"/>
  <c r="M194" i="7" s="1"/>
  <c r="L450" i="7"/>
  <c r="M450" i="7" s="1"/>
  <c r="L706" i="7"/>
  <c r="M706" i="7" s="1"/>
  <c r="L962" i="7"/>
  <c r="M962" i="7" s="1"/>
  <c r="L1218" i="7"/>
  <c r="L131" i="7"/>
  <c r="M131" i="7" s="1"/>
  <c r="L387" i="7"/>
  <c r="M387" i="7" s="1"/>
  <c r="L643" i="7"/>
  <c r="M643" i="7" s="1"/>
  <c r="L899" i="7"/>
  <c r="M899" i="7" s="1"/>
  <c r="L2114" i="7"/>
  <c r="M2114" i="7" s="1"/>
  <c r="M338" i="7"/>
  <c r="M146" i="7"/>
  <c r="M259" i="7"/>
  <c r="M515" i="7"/>
  <c r="M771" i="7"/>
  <c r="M1043" i="7"/>
  <c r="M1299" i="7"/>
  <c r="M1555" i="7"/>
  <c r="M1811" i="7"/>
  <c r="M2067" i="7"/>
  <c r="M2323" i="7"/>
  <c r="M2579" i="7"/>
  <c r="M2835" i="7"/>
  <c r="M1458" i="7"/>
  <c r="M1714" i="7"/>
  <c r="M2258" i="7"/>
  <c r="L210" i="7"/>
  <c r="M210" i="7" s="1"/>
  <c r="L466" i="7"/>
  <c r="M466" i="7" s="1"/>
  <c r="L722" i="7"/>
  <c r="M722" i="7" s="1"/>
  <c r="L978" i="7"/>
  <c r="M978" i="7" s="1"/>
  <c r="L1234" i="7"/>
  <c r="M1234" i="7" s="1"/>
  <c r="L147" i="7"/>
  <c r="M147" i="7" s="1"/>
  <c r="L403" i="7"/>
  <c r="M403" i="7" s="1"/>
  <c r="L659" i="7"/>
  <c r="M659" i="7" s="1"/>
  <c r="L915" i="7"/>
  <c r="M915" i="7" s="1"/>
  <c r="L1171" i="7"/>
  <c r="M1171" i="7" s="1"/>
  <c r="L1411" i="7"/>
  <c r="M1411" i="7" s="1"/>
  <c r="L1667" i="7"/>
  <c r="L1923" i="7"/>
  <c r="M1923" i="7" s="1"/>
  <c r="L2435" i="7"/>
  <c r="M2435" i="7" s="1"/>
  <c r="L1570" i="7"/>
  <c r="L2226" i="7"/>
  <c r="M2226" i="7" s="1"/>
  <c r="M2691" i="7"/>
  <c r="M402" i="7"/>
  <c r="M275" i="7"/>
  <c r="M531" i="7"/>
  <c r="M787" i="7"/>
  <c r="M1059" i="7"/>
  <c r="M1315" i="7"/>
  <c r="M1571" i="7"/>
  <c r="M1827" i="7"/>
  <c r="M2083" i="7"/>
  <c r="M2339" i="7"/>
  <c r="M2595" i="7"/>
  <c r="M2851" i="7"/>
  <c r="M242" i="7"/>
  <c r="M1474" i="7"/>
  <c r="M1730" i="7"/>
  <c r="M2274" i="7"/>
  <c r="L226" i="7"/>
  <c r="M226" i="7" s="1"/>
  <c r="L482" i="7"/>
  <c r="M482" i="7" s="1"/>
  <c r="L738" i="7"/>
  <c r="M738" i="7" s="1"/>
  <c r="L994" i="7"/>
  <c r="M994" i="7" s="1"/>
  <c r="L1250" i="7"/>
  <c r="M1250" i="7" s="1"/>
  <c r="L163" i="7"/>
  <c r="M163" i="7" s="1"/>
  <c r="L419" i="7"/>
  <c r="M419" i="7" s="1"/>
  <c r="L675" i="7"/>
  <c r="M675" i="7" s="1"/>
  <c r="L1187" i="7"/>
  <c r="L1427" i="7"/>
  <c r="M1427" i="7" s="1"/>
  <c r="L1683" i="7"/>
  <c r="M1683" i="7" s="1"/>
  <c r="L1939" i="7"/>
  <c r="M1939" i="7" s="1"/>
  <c r="L2195" i="7"/>
  <c r="M2195" i="7" s="1"/>
  <c r="L2451" i="7"/>
  <c r="M2451" i="7" s="1"/>
  <c r="L2707" i="7"/>
  <c r="M2707" i="7" s="1"/>
  <c r="L1586" i="7"/>
  <c r="M1586" i="7" s="1"/>
  <c r="L1842" i="7"/>
  <c r="M1842" i="7" s="1"/>
  <c r="L1954" i="7"/>
  <c r="M1954" i="7" s="1"/>
  <c r="M115" i="7"/>
  <c r="M594" i="7"/>
  <c r="M658" i="7"/>
  <c r="M291" i="7"/>
  <c r="M547" i="7"/>
  <c r="M803" i="7"/>
  <c r="M1075" i="7"/>
  <c r="M1331" i="7"/>
  <c r="M1587" i="7"/>
  <c r="M1843" i="7"/>
  <c r="M2099" i="7"/>
  <c r="M2355" i="7"/>
  <c r="M2611" i="7"/>
  <c r="M2867" i="7"/>
  <c r="M1010" i="7"/>
  <c r="M1266" i="7"/>
  <c r="M1490" i="7"/>
  <c r="M1746" i="7"/>
  <c r="M2018" i="7"/>
  <c r="L242" i="7"/>
  <c r="L498" i="7"/>
  <c r="M498" i="7" s="1"/>
  <c r="L754" i="7"/>
  <c r="M754" i="7" s="1"/>
  <c r="L1010" i="7"/>
  <c r="L1266" i="7"/>
  <c r="L179" i="7"/>
  <c r="M179" i="7" s="1"/>
  <c r="L691" i="7"/>
  <c r="L947" i="7"/>
  <c r="M947" i="7" s="1"/>
  <c r="L1203" i="7"/>
  <c r="M1203" i="7" s="1"/>
  <c r="L1443" i="7"/>
  <c r="M1443" i="7" s="1"/>
  <c r="L1699" i="7"/>
  <c r="M1699" i="7" s="1"/>
  <c r="L1955" i="7"/>
  <c r="M1955" i="7" s="1"/>
  <c r="L2211" i="7"/>
  <c r="M2211" i="7" s="1"/>
  <c r="L2467" i="7"/>
  <c r="M2467" i="7" s="1"/>
  <c r="L2723" i="7"/>
  <c r="M2723" i="7" s="1"/>
  <c r="L1602" i="7"/>
  <c r="L1858" i="7"/>
  <c r="L2498" i="7"/>
  <c r="M2498" i="7" s="1"/>
  <c r="L2578" i="7"/>
  <c r="M82" i="7"/>
  <c r="M2755" i="7"/>
  <c r="M35" i="7"/>
  <c r="M307" i="7"/>
  <c r="M563" i="7"/>
  <c r="M819" i="7"/>
  <c r="M1091" i="7"/>
  <c r="M1347" i="7"/>
  <c r="M1603" i="7"/>
  <c r="M1859" i="7"/>
  <c r="M2115" i="7"/>
  <c r="M2371" i="7"/>
  <c r="M2627" i="7"/>
  <c r="M1506" i="7"/>
  <c r="M1762" i="7"/>
  <c r="M2306" i="7"/>
  <c r="L258" i="7"/>
  <c r="M258" i="7" s="1"/>
  <c r="L514" i="7"/>
  <c r="M514" i="7" s="1"/>
  <c r="L770" i="7"/>
  <c r="M770" i="7" s="1"/>
  <c r="L1026" i="7"/>
  <c r="M1026" i="7" s="1"/>
  <c r="L1282" i="7"/>
  <c r="M1282" i="7" s="1"/>
  <c r="L195" i="7"/>
  <c r="M195" i="7" s="1"/>
  <c r="L1219" i="7"/>
  <c r="M1219" i="7" s="1"/>
  <c r="L1459" i="7"/>
  <c r="M1459" i="7" s="1"/>
  <c r="L1715" i="7"/>
  <c r="M1715" i="7" s="1"/>
  <c r="L1971" i="7"/>
  <c r="L2227" i="7"/>
  <c r="L2483" i="7"/>
  <c r="L1362" i="7"/>
  <c r="M1362" i="7" s="1"/>
  <c r="L1618" i="7"/>
  <c r="M1618" i="7" s="1"/>
  <c r="L1874" i="7"/>
  <c r="M1874" i="7" s="1"/>
  <c r="L2002" i="7"/>
  <c r="M2002" i="7" s="1"/>
  <c r="M1155" i="7"/>
  <c r="M1346" i="7"/>
  <c r="L834" i="7"/>
  <c r="M834" i="7" s="1"/>
  <c r="M963" i="7"/>
  <c r="M19" i="7"/>
  <c r="M67" i="7"/>
  <c r="M579" i="7"/>
  <c r="M835" i="7"/>
  <c r="M1107" i="7"/>
  <c r="M1363" i="7"/>
  <c r="M1619" i="7"/>
  <c r="M1875" i="7"/>
  <c r="M2131" i="7"/>
  <c r="M2387" i="7"/>
  <c r="M2643" i="7"/>
  <c r="M1522" i="7"/>
  <c r="M1778" i="7"/>
  <c r="M2050" i="7"/>
  <c r="M2322" i="7"/>
  <c r="L18" i="7"/>
  <c r="M18" i="7" s="1"/>
  <c r="L274" i="7"/>
  <c r="M274" i="7" s="1"/>
  <c r="L530" i="7"/>
  <c r="M530" i="7" s="1"/>
  <c r="L786" i="7"/>
  <c r="M786" i="7" s="1"/>
  <c r="L1042" i="7"/>
  <c r="M1042" i="7" s="1"/>
  <c r="L1298" i="7"/>
  <c r="M1298" i="7" s="1"/>
  <c r="L211" i="7"/>
  <c r="M211" i="7" s="1"/>
  <c r="L467" i="7"/>
  <c r="M467" i="7" s="1"/>
  <c r="L723" i="7"/>
  <c r="M723" i="7" s="1"/>
  <c r="L979" i="7"/>
  <c r="M979" i="7" s="1"/>
  <c r="L1235" i="7"/>
  <c r="M1235" i="7" s="1"/>
  <c r="L1475" i="7"/>
  <c r="M1475" i="7" s="1"/>
  <c r="L1987" i="7"/>
  <c r="M1987" i="7" s="1"/>
  <c r="L2499" i="7"/>
  <c r="M2499" i="7" s="1"/>
  <c r="L1378" i="7"/>
  <c r="M1378" i="7" s="1"/>
  <c r="L1634" i="7"/>
  <c r="M1634" i="7" s="1"/>
  <c r="L1890" i="7"/>
  <c r="M1890" i="7" s="1"/>
  <c r="L2386" i="7"/>
  <c r="M2386" i="7" s="1"/>
  <c r="L1986" i="7"/>
  <c r="M1986" i="7" s="1"/>
  <c r="M627" i="7"/>
  <c r="M1826" i="7"/>
  <c r="L1346" i="7"/>
  <c r="M435" i="7"/>
  <c r="M898" i="7"/>
  <c r="M51" i="7"/>
  <c r="M323" i="7"/>
  <c r="M83" i="7"/>
  <c r="M339" i="7"/>
  <c r="M595" i="7"/>
  <c r="M851" i="7"/>
  <c r="M1123" i="7"/>
  <c r="M1379" i="7"/>
  <c r="M1635" i="7"/>
  <c r="M1891" i="7"/>
  <c r="M2147" i="7"/>
  <c r="M2403" i="7"/>
  <c r="M2659" i="7"/>
  <c r="M1538" i="7"/>
  <c r="M1794" i="7"/>
  <c r="M2338" i="7"/>
  <c r="L34" i="7"/>
  <c r="M34" i="7" s="1"/>
  <c r="L290" i="7"/>
  <c r="M290" i="7" s="1"/>
  <c r="L546" i="7"/>
  <c r="M546" i="7" s="1"/>
  <c r="L802" i="7"/>
  <c r="M802" i="7" s="1"/>
  <c r="L1058" i="7"/>
  <c r="M1058" i="7" s="1"/>
  <c r="L1314" i="7"/>
  <c r="M1314" i="7" s="1"/>
  <c r="L227" i="7"/>
  <c r="M227" i="7" s="1"/>
  <c r="L483" i="7"/>
  <c r="M483" i="7" s="1"/>
  <c r="L739" i="7"/>
  <c r="M739" i="7" s="1"/>
  <c r="L995" i="7"/>
  <c r="M995" i="7" s="1"/>
  <c r="L1251" i="7"/>
  <c r="M1251" i="7" s="1"/>
  <c r="L1491" i="7"/>
  <c r="M1491" i="7" s="1"/>
  <c r="L1747" i="7"/>
  <c r="M1747" i="7" s="1"/>
  <c r="L2003" i="7"/>
  <c r="M2003" i="7" s="1"/>
  <c r="L2259" i="7"/>
  <c r="L2515" i="7"/>
  <c r="M2515" i="7" s="1"/>
  <c r="L1394" i="7"/>
  <c r="M1394" i="7" s="1"/>
  <c r="L1650" i="7"/>
  <c r="M1650" i="7" s="1"/>
  <c r="L1906" i="7"/>
  <c r="M1906" i="7" s="1"/>
  <c r="L2290" i="7"/>
  <c r="M2290" i="7" s="1"/>
  <c r="M2179" i="7"/>
  <c r="M1731" i="7"/>
  <c r="M2243" i="7"/>
  <c r="M99" i="7"/>
  <c r="M355" i="7"/>
  <c r="M611" i="7"/>
  <c r="M867" i="7"/>
  <c r="M1139" i="7"/>
  <c r="M1395" i="7"/>
  <c r="M1651" i="7"/>
  <c r="M1907" i="7"/>
  <c r="M2163" i="7"/>
  <c r="M2419" i="7"/>
  <c r="M66" i="7"/>
  <c r="M322" i="7"/>
  <c r="M578" i="7"/>
  <c r="M818" i="7"/>
  <c r="M1074" i="7"/>
  <c r="M1554" i="7"/>
  <c r="M1810" i="7"/>
  <c r="M2082" i="7"/>
  <c r="M2354" i="7"/>
  <c r="L50" i="7"/>
  <c r="M50" i="7" s="1"/>
  <c r="L306" i="7"/>
  <c r="M306" i="7" s="1"/>
  <c r="L562" i="7"/>
  <c r="M562" i="7" s="1"/>
  <c r="L818" i="7"/>
  <c r="L1074" i="7"/>
  <c r="L1330" i="7"/>
  <c r="M1330" i="7" s="1"/>
  <c r="L243" i="7"/>
  <c r="M243" i="7" s="1"/>
  <c r="L499" i="7"/>
  <c r="M499" i="7" s="1"/>
  <c r="L755" i="7"/>
  <c r="M755" i="7" s="1"/>
  <c r="L1011" i="7"/>
  <c r="M1011" i="7" s="1"/>
  <c r="L1267" i="7"/>
  <c r="M1267" i="7" s="1"/>
  <c r="L1507" i="7"/>
  <c r="M1507" i="7" s="1"/>
  <c r="L1763" i="7"/>
  <c r="M1763" i="7" s="1"/>
  <c r="L2019" i="7"/>
  <c r="M2019" i="7" s="1"/>
  <c r="L2275" i="7"/>
  <c r="M2275" i="7" s="1"/>
  <c r="L2531" i="7"/>
  <c r="M2531" i="7" s="1"/>
  <c r="L1410" i="7"/>
  <c r="M1410" i="7" s="1"/>
  <c r="L1666" i="7"/>
  <c r="M1666" i="7" s="1"/>
  <c r="L1922" i="7"/>
  <c r="M1922" i="7" s="1"/>
  <c r="L2066" i="7"/>
  <c r="M2066" i="7" s="1"/>
  <c r="L2034" i="7"/>
  <c r="M2034" i="7" s="1"/>
  <c r="L1938" i="7"/>
  <c r="M1938" i="7" s="1"/>
  <c r="J9" i="1"/>
  <c r="J10" i="1"/>
  <c r="H10" i="1"/>
  <c r="F63" i="1"/>
  <c r="I10" i="1"/>
  <c r="I9" i="1"/>
  <c r="K26" i="1"/>
  <c r="F32" i="5"/>
  <c r="F29" i="5"/>
  <c r="F33" i="5" s="1"/>
  <c r="F28" i="5"/>
  <c r="F26" i="5"/>
  <c r="F25" i="5"/>
  <c r="F17" i="5"/>
  <c r="F19" i="5" s="1"/>
  <c r="F41" i="5" s="1"/>
  <c r="F34" i="5" l="1"/>
  <c r="K37" i="1"/>
  <c r="F28" i="1"/>
  <c r="F35" i="5" l="1"/>
  <c r="G34" i="5"/>
  <c r="K10" i="1"/>
  <c r="F19" i="1" s="1"/>
  <c r="F20" i="1" s="1"/>
  <c r="F33" i="1" s="1"/>
  <c r="F34" i="1" s="1"/>
  <c r="F35" i="1" s="1"/>
  <c r="K38" i="1"/>
  <c r="F36" i="5" l="1"/>
  <c r="F37" i="5" s="1"/>
  <c r="F43" i="5" s="1"/>
  <c r="G35" i="5"/>
  <c r="F39" i="1" l="1"/>
  <c r="F46" i="1" s="1"/>
</calcChain>
</file>

<file path=xl/sharedStrings.xml><?xml version="1.0" encoding="utf-8"?>
<sst xmlns="http://schemas.openxmlformats.org/spreadsheetml/2006/main" count="302" uniqueCount="175">
  <si>
    <t>mol/L.bar</t>
  </si>
  <si>
    <t>Constant name</t>
  </si>
  <si>
    <t>Unit</t>
  </si>
  <si>
    <t>Value</t>
  </si>
  <si>
    <t>-ΔsolNH/R</t>
  </si>
  <si>
    <t>K</t>
  </si>
  <si>
    <t>R</t>
  </si>
  <si>
    <t>°C</t>
  </si>
  <si>
    <t>dimensionless</t>
  </si>
  <si>
    <t>Aerated zones</t>
  </si>
  <si>
    <t>Non-aerated zones</t>
  </si>
  <si>
    <t>Aerated field size</t>
  </si>
  <si>
    <t>m</t>
  </si>
  <si>
    <t>Depth reactor from diffuser to water level</t>
  </si>
  <si>
    <t>Variables on T and air flow</t>
  </si>
  <si>
    <t>Process temperature measured</t>
  </si>
  <si>
    <r>
      <t>day</t>
    </r>
    <r>
      <rPr>
        <vertAlign val="superscript"/>
        <sz val="12"/>
        <color theme="1"/>
        <rFont val="Calibri"/>
        <family val="2"/>
        <scheme val="minor"/>
      </rPr>
      <t>-1</t>
    </r>
  </si>
  <si>
    <r>
      <t>m</t>
    </r>
    <r>
      <rPr>
        <vertAlign val="super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/day</t>
    </r>
  </si>
  <si>
    <r>
      <t>m</t>
    </r>
    <r>
      <rPr>
        <vertAlign val="super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/s</t>
    </r>
  </si>
  <si>
    <r>
      <t>m</t>
    </r>
    <r>
      <rPr>
        <vertAlign val="superscript"/>
        <sz val="12"/>
        <color theme="1"/>
        <rFont val="Calibri"/>
        <family val="2"/>
        <scheme val="minor"/>
      </rPr>
      <t>2</t>
    </r>
  </si>
  <si>
    <r>
      <t>m</t>
    </r>
    <r>
      <rPr>
        <vertAlign val="superscript"/>
        <sz val="12"/>
        <color theme="1"/>
        <rFont val="Calibri"/>
        <family val="2"/>
        <scheme val="minor"/>
      </rPr>
      <t>3</t>
    </r>
  </si>
  <si>
    <r>
      <t>K</t>
    </r>
    <r>
      <rPr>
        <b/>
        <vertAlign val="subscript"/>
        <sz val="12"/>
        <color theme="1"/>
        <rFont val="Calibri"/>
        <family val="2"/>
        <scheme val="minor"/>
      </rPr>
      <t>H</t>
    </r>
  </si>
  <si>
    <r>
      <t>H</t>
    </r>
    <r>
      <rPr>
        <b/>
        <vertAlign val="subscript"/>
        <sz val="12"/>
        <color theme="1"/>
        <rFont val="Calibri"/>
        <family val="2"/>
        <scheme val="minor"/>
      </rPr>
      <t>N2O</t>
    </r>
    <r>
      <rPr>
        <b/>
        <sz val="12"/>
        <color theme="1"/>
        <rFont val="Calibri"/>
        <family val="2"/>
        <scheme val="minor"/>
      </rPr>
      <t>,Tprocess</t>
    </r>
  </si>
  <si>
    <r>
      <t>K</t>
    </r>
    <r>
      <rPr>
        <vertAlign val="subscript"/>
        <sz val="12"/>
        <color theme="1"/>
        <rFont val="Calibri"/>
        <family val="2"/>
        <scheme val="minor"/>
      </rPr>
      <t>L</t>
    </r>
    <r>
      <rPr>
        <sz val="12"/>
        <color theme="1"/>
        <rFont val="Calibri"/>
        <family val="2"/>
        <scheme val="minor"/>
      </rPr>
      <t>a</t>
    </r>
    <r>
      <rPr>
        <vertAlign val="subscript"/>
        <sz val="12"/>
        <color theme="1"/>
        <rFont val="Calibri"/>
        <family val="2"/>
        <scheme val="minor"/>
      </rPr>
      <t>N2O 20°C</t>
    </r>
  </si>
  <si>
    <r>
      <t>K</t>
    </r>
    <r>
      <rPr>
        <vertAlign val="subscript"/>
        <sz val="12"/>
        <color theme="1"/>
        <rFont val="Calibri"/>
        <family val="2"/>
        <scheme val="minor"/>
      </rPr>
      <t>L</t>
    </r>
    <r>
      <rPr>
        <sz val="12"/>
        <color theme="1"/>
        <rFont val="Calibri"/>
        <family val="2"/>
        <scheme val="minor"/>
      </rPr>
      <t>a</t>
    </r>
    <r>
      <rPr>
        <vertAlign val="subscript"/>
        <sz val="12"/>
        <color theme="1"/>
        <rFont val="Calibri"/>
        <family val="2"/>
        <scheme val="minor"/>
      </rPr>
      <t>N2O Tprocess</t>
    </r>
  </si>
  <si>
    <r>
      <t>r</t>
    </r>
    <r>
      <rPr>
        <b/>
        <vertAlign val="subscript"/>
        <sz val="12"/>
        <color theme="1"/>
        <rFont val="Calibri"/>
        <family val="2"/>
        <scheme val="minor"/>
      </rPr>
      <t>N2O,Tprocess</t>
    </r>
  </si>
  <si>
    <r>
      <t>K</t>
    </r>
    <r>
      <rPr>
        <b/>
        <vertAlign val="subscript"/>
        <sz val="12"/>
        <color theme="1"/>
        <rFont val="Calibri"/>
        <family val="2"/>
        <scheme val="minor"/>
      </rPr>
      <t>H</t>
    </r>
    <r>
      <rPr>
        <b/>
        <vertAlign val="superscript"/>
        <sz val="12"/>
        <color theme="1"/>
        <rFont val="Calibri"/>
        <family val="2"/>
      </rPr>
      <t>Ꝋ</t>
    </r>
  </si>
  <si>
    <r>
      <t>C</t>
    </r>
    <r>
      <rPr>
        <b/>
        <vertAlign val="subscript"/>
        <sz val="12"/>
        <color theme="1"/>
        <rFont val="Calibri"/>
        <family val="2"/>
        <scheme val="minor"/>
      </rPr>
      <t>N2O,air</t>
    </r>
  </si>
  <si>
    <r>
      <t>k</t>
    </r>
    <r>
      <rPr>
        <b/>
        <vertAlign val="subscript"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>a</t>
    </r>
    <r>
      <rPr>
        <b/>
        <vertAlign val="superscript"/>
        <sz val="12"/>
        <color theme="1"/>
        <rFont val="Calibri"/>
        <family val="2"/>
        <scheme val="minor"/>
      </rPr>
      <t>Non-aerated process</t>
    </r>
  </si>
  <si>
    <r>
      <t>T</t>
    </r>
    <r>
      <rPr>
        <b/>
        <vertAlign val="superscript"/>
        <sz val="12"/>
        <color theme="1"/>
        <rFont val="Calibri"/>
        <family val="2"/>
      </rPr>
      <t>Ꝋ</t>
    </r>
  </si>
  <si>
    <r>
      <t>S</t>
    </r>
    <r>
      <rPr>
        <b/>
        <vertAlign val="subscript"/>
        <sz val="12"/>
        <color theme="1"/>
        <rFont val="Calibri"/>
        <family val="2"/>
        <scheme val="minor"/>
      </rPr>
      <t xml:space="preserve">N2O </t>
    </r>
    <r>
      <rPr>
        <b/>
        <sz val="12"/>
        <color theme="1"/>
        <rFont val="Calibri"/>
        <family val="2"/>
        <scheme val="minor"/>
      </rPr>
      <t>concentration</t>
    </r>
  </si>
  <si>
    <r>
      <t>D</t>
    </r>
    <r>
      <rPr>
        <b/>
        <vertAlign val="subscript"/>
        <sz val="12"/>
        <color theme="1"/>
        <rFont val="Calibri"/>
        <family val="2"/>
        <scheme val="minor"/>
      </rPr>
      <t>R</t>
    </r>
  </si>
  <si>
    <r>
      <t>V</t>
    </r>
    <r>
      <rPr>
        <b/>
        <vertAlign val="subscript"/>
        <sz val="12"/>
        <color theme="1"/>
        <rFont val="Calibri"/>
        <family val="2"/>
        <scheme val="minor"/>
      </rPr>
      <t>R</t>
    </r>
  </si>
  <si>
    <r>
      <t>m</t>
    </r>
    <r>
      <rPr>
        <vertAlign val="super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/m</t>
    </r>
    <r>
      <rPr>
        <vertAlign val="super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/s</t>
    </r>
  </si>
  <si>
    <r>
      <t>gN-N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O/m</t>
    </r>
    <r>
      <rPr>
        <vertAlign val="super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/day</t>
    </r>
  </si>
  <si>
    <t>Air diffuser cylindrical total area</t>
  </si>
  <si>
    <t>Note</t>
  </si>
  <si>
    <t>Volume of aerated part of the reactor</t>
  </si>
  <si>
    <t>Emission</t>
  </si>
  <si>
    <r>
      <t>kgN-N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O/day</t>
    </r>
  </si>
  <si>
    <r>
      <t>KgN-N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O/day</t>
    </r>
  </si>
  <si>
    <t>Total tank emission</t>
  </si>
  <si>
    <t>Depth reactor</t>
  </si>
  <si>
    <t>Volume of non-aerated part of the reactor</t>
  </si>
  <si>
    <t>Non-aerated field size</t>
  </si>
  <si>
    <r>
      <t>D</t>
    </r>
    <r>
      <rPr>
        <b/>
        <vertAlign val="subscript"/>
        <sz val="12"/>
        <color theme="1"/>
        <rFont val="Calibri"/>
        <family val="2"/>
        <scheme val="minor"/>
      </rPr>
      <t>R,Non-aerated</t>
    </r>
  </si>
  <si>
    <r>
      <t>V</t>
    </r>
    <r>
      <rPr>
        <b/>
        <vertAlign val="subscript"/>
        <sz val="12"/>
        <color theme="1"/>
        <rFont val="Calibri"/>
        <family val="2"/>
        <scheme val="minor"/>
      </rPr>
      <t>R,Non-aerated</t>
    </r>
  </si>
  <si>
    <t>Total area of non-aeration</t>
  </si>
  <si>
    <r>
      <t>mg N-N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O/L</t>
    </r>
  </si>
  <si>
    <t>Method 1</t>
  </si>
  <si>
    <t>P</t>
  </si>
  <si>
    <t>kWh</t>
  </si>
  <si>
    <t>SAE</t>
  </si>
  <si>
    <t>Standard aeration efficiency</t>
  </si>
  <si>
    <t>SOTR</t>
  </si>
  <si>
    <t>Standard oxygen transfer rate</t>
  </si>
  <si>
    <t>α</t>
  </si>
  <si>
    <t>β</t>
  </si>
  <si>
    <t>Correction from clean water to process conditions</t>
  </si>
  <si>
    <t>Volume of process tank</t>
  </si>
  <si>
    <t>F</t>
  </si>
  <si>
    <t>Fouling factor, usually 1 for surface aerator rotors</t>
  </si>
  <si>
    <t>Power consumption (rotors)</t>
  </si>
  <si>
    <t>Change in saturation concentration from clean water to process conditions</t>
  </si>
  <si>
    <t>AOTR</t>
  </si>
  <si>
    <t xml:space="preserve">Actual Oxygen Transfer Rate </t>
  </si>
  <si>
    <t>Oxygen Saturation Concentration</t>
  </si>
  <si>
    <t>Oxygen Process Concentration</t>
  </si>
  <si>
    <t>mg/L</t>
  </si>
  <si>
    <t>1.4</t>
  </si>
  <si>
    <t>1.5</t>
  </si>
  <si>
    <t>1.6</t>
  </si>
  <si>
    <t>Mass transfer coefficient</t>
  </si>
  <si>
    <t>0.2</t>
  </si>
  <si>
    <t>Diffusion coefficient</t>
  </si>
  <si>
    <t>0.4</t>
  </si>
  <si>
    <r>
      <t>K</t>
    </r>
    <r>
      <rPr>
        <b/>
        <vertAlign val="subscript"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>a</t>
    </r>
    <r>
      <rPr>
        <b/>
        <vertAlign val="subscript"/>
        <sz val="12"/>
        <color theme="1"/>
        <rFont val="Calibri"/>
        <family val="2"/>
        <scheme val="minor"/>
      </rPr>
      <t>O2 Tprocess</t>
    </r>
  </si>
  <si>
    <r>
      <t>K</t>
    </r>
    <r>
      <rPr>
        <b/>
        <vertAlign val="subscript"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>a</t>
    </r>
    <r>
      <rPr>
        <b/>
        <vertAlign val="subscript"/>
        <sz val="12"/>
        <color theme="1"/>
        <rFont val="Calibri"/>
        <family val="2"/>
        <scheme val="minor"/>
      </rPr>
      <t>N2O Tprocess</t>
    </r>
  </si>
  <si>
    <t>Aerated zone</t>
  </si>
  <si>
    <r>
      <t>kgO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/h</t>
    </r>
  </si>
  <si>
    <r>
      <t>kgO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/kWh</t>
    </r>
  </si>
  <si>
    <r>
      <t>T</t>
    </r>
    <r>
      <rPr>
        <b/>
        <vertAlign val="subscript"/>
        <sz val="12"/>
        <color theme="1"/>
        <rFont val="Calibri"/>
        <family val="2"/>
        <scheme val="minor"/>
      </rPr>
      <t>process</t>
    </r>
  </si>
  <si>
    <t>Formula</t>
  </si>
  <si>
    <t>Standard temperature</t>
  </si>
  <si>
    <t>(-)</t>
  </si>
  <si>
    <r>
      <t>V</t>
    </r>
    <r>
      <rPr>
        <b/>
        <vertAlign val="subscript"/>
        <sz val="12"/>
        <color theme="1"/>
        <rFont val="Calibri"/>
        <family val="2"/>
        <scheme val="minor"/>
      </rPr>
      <t>g</t>
    </r>
  </si>
  <si>
    <r>
      <t>m</t>
    </r>
    <r>
      <rPr>
        <vertAlign val="super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·bar/mol</t>
    </r>
    <r>
      <rPr>
        <sz val="12"/>
        <color theme="1"/>
        <rFont val="Calibri"/>
        <family val="2"/>
      </rPr>
      <t>·</t>
    </r>
    <r>
      <rPr>
        <sz val="12"/>
        <color theme="1"/>
        <rFont val="Calibri"/>
        <family val="2"/>
        <scheme val="minor"/>
      </rPr>
      <t>K</t>
    </r>
  </si>
  <si>
    <r>
      <t>gN/m</t>
    </r>
    <r>
      <rPr>
        <vertAlign val="superscript"/>
        <sz val="12"/>
        <color theme="1"/>
        <rFont val="Calibri"/>
        <family val="2"/>
        <scheme val="minor"/>
      </rPr>
      <t>3</t>
    </r>
  </si>
  <si>
    <r>
      <t>C</t>
    </r>
    <r>
      <rPr>
        <b/>
        <vertAlign val="subscript"/>
        <sz val="12"/>
        <color theme="1"/>
        <rFont val="Calibri"/>
        <family val="2"/>
        <scheme val="minor"/>
      </rPr>
      <t>N2O</t>
    </r>
    <r>
      <rPr>
        <b/>
        <vertAlign val="superscript"/>
        <sz val="12"/>
        <color theme="1"/>
        <rFont val="Calibri"/>
        <family val="2"/>
        <scheme val="minor"/>
      </rPr>
      <t>Process</t>
    </r>
  </si>
  <si>
    <r>
      <t>D</t>
    </r>
    <r>
      <rPr>
        <b/>
        <vertAlign val="subscript"/>
        <sz val="12"/>
        <color theme="1"/>
        <rFont val="Calibri"/>
        <family val="2"/>
        <scheme val="minor"/>
      </rPr>
      <t>N2O</t>
    </r>
  </si>
  <si>
    <r>
      <t>m</t>
    </r>
    <r>
      <rPr>
        <vertAlign val="super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/s</t>
    </r>
  </si>
  <si>
    <r>
      <t>D</t>
    </r>
    <r>
      <rPr>
        <b/>
        <vertAlign val="subscript"/>
        <sz val="12"/>
        <color theme="1"/>
        <rFont val="Calibri"/>
        <family val="2"/>
        <scheme val="minor"/>
      </rPr>
      <t>O2</t>
    </r>
  </si>
  <si>
    <r>
      <t>C</t>
    </r>
    <r>
      <rPr>
        <b/>
        <vertAlign val="subscript"/>
        <sz val="12"/>
        <color theme="1"/>
        <rFont val="Calibri"/>
        <family val="2"/>
        <scheme val="minor"/>
      </rPr>
      <t>O2</t>
    </r>
    <r>
      <rPr>
        <b/>
        <vertAlign val="superscript"/>
        <sz val="12"/>
        <color theme="1"/>
        <rFont val="Calibri"/>
        <family val="2"/>
        <scheme val="minor"/>
      </rPr>
      <t>Process</t>
    </r>
  </si>
  <si>
    <r>
      <t>C</t>
    </r>
    <r>
      <rPr>
        <b/>
        <vertAlign val="subscript"/>
        <sz val="12"/>
        <color theme="1"/>
        <rFont val="Calibri"/>
        <family val="2"/>
        <scheme val="minor"/>
      </rPr>
      <t>O2</t>
    </r>
    <r>
      <rPr>
        <b/>
        <vertAlign val="superscript"/>
        <sz val="12"/>
        <color theme="1"/>
        <rFont val="Calibri"/>
        <family val="2"/>
        <scheme val="minor"/>
      </rPr>
      <t>Sat</t>
    </r>
    <r>
      <rPr>
        <b/>
        <sz val="12"/>
        <color theme="1"/>
        <rFont val="Calibri"/>
        <family val="2"/>
        <scheme val="minor"/>
      </rPr>
      <t>(20</t>
    </r>
    <r>
      <rPr>
        <b/>
        <sz val="12"/>
        <color theme="1"/>
        <rFont val="Calibri"/>
        <family val="2"/>
      </rPr>
      <t>°C)</t>
    </r>
  </si>
  <si>
    <r>
      <t>kg/m</t>
    </r>
    <r>
      <rPr>
        <vertAlign val="superscript"/>
        <sz val="12"/>
        <color theme="1"/>
        <rFont val="Calibri"/>
        <family val="2"/>
        <scheme val="minor"/>
      </rPr>
      <t>3</t>
    </r>
  </si>
  <si>
    <r>
      <t>C</t>
    </r>
    <r>
      <rPr>
        <b/>
        <vertAlign val="subscript"/>
        <sz val="12"/>
        <color theme="1"/>
        <rFont val="Calibri"/>
        <family val="2"/>
        <scheme val="minor"/>
      </rPr>
      <t>O2</t>
    </r>
    <r>
      <rPr>
        <b/>
        <vertAlign val="superscript"/>
        <sz val="12"/>
        <color theme="1"/>
        <rFont val="Calibri"/>
        <family val="2"/>
        <scheme val="minor"/>
      </rPr>
      <t>Sat_Tprocess</t>
    </r>
  </si>
  <si>
    <r>
      <t>kgO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/m</t>
    </r>
    <r>
      <rPr>
        <vertAlign val="superscript"/>
        <sz val="12"/>
        <color theme="1"/>
        <rFont val="Calibri"/>
        <family val="2"/>
        <scheme val="minor"/>
      </rPr>
      <t>3</t>
    </r>
  </si>
  <si>
    <r>
      <t>h</t>
    </r>
    <r>
      <rPr>
        <vertAlign val="superscript"/>
        <sz val="12"/>
        <color theme="1"/>
        <rFont val="Calibri"/>
        <family val="2"/>
        <scheme val="minor"/>
      </rPr>
      <t>-1</t>
    </r>
  </si>
  <si>
    <r>
      <t>NTR</t>
    </r>
    <r>
      <rPr>
        <b/>
        <vertAlign val="subscript"/>
        <sz val="12"/>
        <color theme="1"/>
        <rFont val="Calibri"/>
        <family val="2"/>
        <scheme val="minor"/>
      </rPr>
      <t>Aerated</t>
    </r>
  </si>
  <si>
    <r>
      <t>gN-N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 xml:space="preserve">O/h </t>
    </r>
  </si>
  <si>
    <r>
      <t>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 Emission rate</t>
    </r>
  </si>
  <si>
    <r>
      <t>kgN-N</t>
    </r>
    <r>
      <rPr>
        <vertAlign val="subscript"/>
        <sz val="12"/>
        <rFont val="Calibri"/>
        <family val="2"/>
        <scheme val="minor"/>
      </rPr>
      <t>2</t>
    </r>
    <r>
      <rPr>
        <sz val="12"/>
        <rFont val="Calibri"/>
        <family val="2"/>
        <scheme val="minor"/>
      </rPr>
      <t>O/day</t>
    </r>
  </si>
  <si>
    <r>
      <t>V</t>
    </r>
    <r>
      <rPr>
        <b/>
        <vertAlign val="subscript"/>
        <sz val="12"/>
        <color theme="1"/>
        <rFont val="Calibri"/>
        <family val="2"/>
        <scheme val="minor"/>
      </rPr>
      <t>aerated</t>
    </r>
  </si>
  <si>
    <r>
      <t>C</t>
    </r>
    <r>
      <rPr>
        <b/>
        <vertAlign val="subscript"/>
        <sz val="12"/>
        <color theme="1"/>
        <rFont val="Calibri"/>
        <family val="2"/>
        <scheme val="minor"/>
      </rPr>
      <t>N2O,non-aerated</t>
    </r>
    <r>
      <rPr>
        <b/>
        <vertAlign val="superscript"/>
        <sz val="12"/>
        <color theme="1"/>
        <rFont val="Calibri"/>
        <family val="2"/>
        <scheme val="minor"/>
      </rPr>
      <t>Process</t>
    </r>
  </si>
  <si>
    <t>1.1</t>
  </si>
  <si>
    <t>1.3</t>
  </si>
  <si>
    <t>4.2</t>
  </si>
  <si>
    <t>4.1</t>
  </si>
  <si>
    <t>0.5</t>
  </si>
  <si>
    <t>Nitrous Oxide measured
Aerated</t>
  </si>
  <si>
    <t>Nitrous Oxide measured
Non-Aerated</t>
  </si>
  <si>
    <t>Henrys constant at the std. Temp.</t>
  </si>
  <si>
    <t>Henrys constant</t>
  </si>
  <si>
    <t>Gas velocity</t>
  </si>
  <si>
    <t>Mass transfer coefficient at std. Temp</t>
  </si>
  <si>
    <t>Mass transfer coefficient at process Temp</t>
  </si>
  <si>
    <r>
      <t>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 emission rate</t>
    </r>
  </si>
  <si>
    <t>Non-erated zone</t>
  </si>
  <si>
    <r>
      <t>2-4 day</t>
    </r>
    <r>
      <rPr>
        <vertAlign val="superscript"/>
        <sz val="12"/>
        <color theme="1"/>
        <rFont val="Calibri"/>
        <family val="2"/>
        <scheme val="minor"/>
      </rPr>
      <t>-1</t>
    </r>
  </si>
  <si>
    <r>
      <t>mgN-N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O/L = gN-N2O/m</t>
    </r>
    <r>
      <rPr>
        <vertAlign val="superscript"/>
        <sz val="12"/>
        <color theme="1"/>
        <rFont val="Calibri"/>
        <family val="2"/>
        <scheme val="minor"/>
      </rPr>
      <t>3</t>
    </r>
  </si>
  <si>
    <t>Nitrous oxide liquid phase concentration</t>
  </si>
  <si>
    <t>Constants</t>
  </si>
  <si>
    <t>There are 2 standards with the same STD pressure and RH=0%, but different temperatures:</t>
  </si>
  <si>
    <t>DIN 1343 : temperature 273.15K (0°C)</t>
  </si>
  <si>
    <t>ISO 2533 : temperature 288.15K (15°C)</t>
  </si>
  <si>
    <t>Standard - DIN 1343</t>
  </si>
  <si>
    <t>Water vapor pressure</t>
  </si>
  <si>
    <t>mbar</t>
  </si>
  <si>
    <t>Pressure in process</t>
  </si>
  <si>
    <t>at 20 deg</t>
  </si>
  <si>
    <r>
      <t>Q</t>
    </r>
    <r>
      <rPr>
        <b/>
        <vertAlign val="subscript"/>
        <sz val="12"/>
        <color theme="1"/>
        <rFont val="Calibri"/>
        <family val="2"/>
        <scheme val="minor"/>
      </rPr>
      <t>A</t>
    </r>
    <r>
      <rPr>
        <b/>
        <sz val="12"/>
        <color theme="1"/>
        <rFont val="Calibri"/>
        <family val="2"/>
        <scheme val="minor"/>
      </rPr>
      <t xml:space="preserve"> per second (@ Tprocess)</t>
    </r>
  </si>
  <si>
    <r>
      <t>Q</t>
    </r>
    <r>
      <rPr>
        <b/>
        <vertAlign val="subscript"/>
        <sz val="12"/>
        <color theme="1"/>
        <rFont val="Calibri"/>
        <family val="2"/>
        <scheme val="minor"/>
      </rPr>
      <t>A</t>
    </r>
    <r>
      <rPr>
        <b/>
        <sz val="12"/>
        <color theme="1"/>
        <rFont val="Calibri"/>
        <family val="2"/>
        <scheme val="minor"/>
      </rPr>
      <t xml:space="preserve"> per day (@Tprocess)</t>
    </r>
  </si>
  <si>
    <r>
      <t>Q</t>
    </r>
    <r>
      <rPr>
        <b/>
        <vertAlign val="subscript"/>
        <sz val="12"/>
        <color theme="1"/>
        <rFont val="Calibri"/>
        <family val="2"/>
        <scheme val="minor"/>
      </rPr>
      <t>A</t>
    </r>
    <r>
      <rPr>
        <b/>
        <sz val="12"/>
        <color theme="1"/>
        <rFont val="Calibri"/>
        <family val="2"/>
        <scheme val="minor"/>
      </rPr>
      <t xml:space="preserve"> per second (@20°C)</t>
    </r>
  </si>
  <si>
    <t>Input</t>
  </si>
  <si>
    <t>Calculations</t>
  </si>
  <si>
    <t>In our experience most professionals are using the DIN 1343 but you should always check your own system.</t>
  </si>
  <si>
    <t>The combined gas law:</t>
  </si>
  <si>
    <t>Constants - This example will use DIN 1343</t>
  </si>
  <si>
    <t>Total emission</t>
  </si>
  <si>
    <t>IPCC</t>
  </si>
  <si>
    <t>mol/L</t>
  </si>
  <si>
    <t>Choose the air flow type
in the Drop down menu</t>
  </si>
  <si>
    <t>Atomic mass Nitrogen</t>
  </si>
  <si>
    <t>Atomic mass Oxygen</t>
  </si>
  <si>
    <t xml:space="preserve">You should now sum up your emission rate using e.g. numerical integration. </t>
  </si>
  <si>
    <r>
      <t>Weight of 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 molecule</t>
    </r>
  </si>
  <si>
    <r>
      <t>The 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 sensor is measuring the nitrogen in 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O, why you have to calculate the weight of the total molecule 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O.</t>
    </r>
  </si>
  <si>
    <r>
      <t>kg CO</t>
    </r>
    <r>
      <rPr>
        <vertAlign val="subscript"/>
        <sz val="12"/>
        <color theme="1"/>
        <rFont val="Aptos"/>
        <family val="2"/>
      </rPr>
      <t>2</t>
    </r>
    <r>
      <rPr>
        <sz val="12"/>
        <color theme="1"/>
        <rFont val="Aptos"/>
        <family val="2"/>
      </rPr>
      <t>-eq pr. kg N</t>
    </r>
    <r>
      <rPr>
        <vertAlign val="subscript"/>
        <sz val="12"/>
        <color theme="1"/>
        <rFont val="Aptos"/>
        <family val="2"/>
      </rPr>
      <t>2</t>
    </r>
    <r>
      <rPr>
        <sz val="12"/>
        <color theme="1"/>
        <rFont val="Aptos"/>
        <family val="2"/>
      </rPr>
      <t>O</t>
    </r>
  </si>
  <si>
    <r>
      <t>Calculation example on converting N</t>
    </r>
    <r>
      <rPr>
        <b/>
        <vertAlign val="subscript"/>
        <sz val="12"/>
        <color theme="4" tint="-0.499984740745262"/>
        <rFont val="Calibri"/>
        <family val="2"/>
        <scheme val="minor"/>
      </rPr>
      <t>2</t>
    </r>
    <r>
      <rPr>
        <b/>
        <sz val="12"/>
        <color theme="4" tint="-0.499984740745262"/>
        <rFont val="Calibri"/>
        <family val="2"/>
        <scheme val="minor"/>
      </rPr>
      <t>O emission to CO</t>
    </r>
    <r>
      <rPr>
        <b/>
        <vertAlign val="subscript"/>
        <sz val="12"/>
        <color theme="4" tint="-0.499984740745262"/>
        <rFont val="Calibri"/>
        <family val="2"/>
        <scheme val="minor"/>
      </rPr>
      <t>2</t>
    </r>
    <r>
      <rPr>
        <b/>
        <sz val="12"/>
        <color theme="4" tint="-0.499984740745262"/>
        <rFont val="Calibri"/>
        <family val="2"/>
        <scheme val="minor"/>
      </rPr>
      <t>-eq</t>
    </r>
  </si>
  <si>
    <r>
      <t>kg-N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</t>
    </r>
  </si>
  <si>
    <r>
      <t>CO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 xml:space="preserve"> equivalent</t>
    </r>
  </si>
  <si>
    <r>
      <t>kg CO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-eq</t>
    </r>
  </si>
  <si>
    <r>
      <t>For P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 xml:space="preserve"> you will have to consider the water vaper pressure, which is temperature dependent. </t>
    </r>
  </si>
  <si>
    <t>Campbells equation:</t>
  </si>
  <si>
    <r>
      <t>P</t>
    </r>
    <r>
      <rPr>
        <b/>
        <vertAlign val="subscript"/>
        <sz val="12"/>
        <color theme="1"/>
        <rFont val="Calibri"/>
        <family val="2"/>
        <scheme val="minor"/>
      </rPr>
      <t>1</t>
    </r>
  </si>
  <si>
    <r>
      <t>T</t>
    </r>
    <r>
      <rPr>
        <b/>
        <vertAlign val="subscript"/>
        <sz val="12"/>
        <color theme="1"/>
        <rFont val="Calibri"/>
        <family val="2"/>
        <scheme val="minor"/>
      </rPr>
      <t>1</t>
    </r>
  </si>
  <si>
    <r>
      <t>T</t>
    </r>
    <r>
      <rPr>
        <b/>
        <vertAlign val="subscript"/>
        <sz val="12"/>
        <color theme="1"/>
        <rFont val="Calibri"/>
        <family val="2"/>
        <scheme val="minor"/>
      </rPr>
      <t>2</t>
    </r>
  </si>
  <si>
    <t>Non-aerated zone</t>
  </si>
  <si>
    <t>bar</t>
  </si>
  <si>
    <t>Process temperature</t>
  </si>
  <si>
    <r>
      <t>P</t>
    </r>
    <r>
      <rPr>
        <b/>
        <vertAlign val="sub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 xml:space="preserve"> (@ Tprocess)</t>
    </r>
  </si>
  <si>
    <r>
      <t>P</t>
    </r>
    <r>
      <rPr>
        <b/>
        <vertAlign val="subscript"/>
        <sz val="12"/>
        <color theme="1"/>
        <rFont val="Calibri"/>
        <family val="2"/>
        <scheme val="minor"/>
      </rPr>
      <t>process</t>
    </r>
  </si>
  <si>
    <r>
      <t>P</t>
    </r>
    <r>
      <rPr>
        <b/>
        <vertAlign val="subscript"/>
        <sz val="12"/>
        <color theme="1"/>
        <rFont val="Calibri"/>
        <family val="2"/>
        <scheme val="minor"/>
      </rPr>
      <t xml:space="preserve">2 </t>
    </r>
    <r>
      <rPr>
        <b/>
        <sz val="12"/>
        <color theme="1"/>
        <rFont val="Calibri"/>
        <family val="2"/>
        <scheme val="minor"/>
      </rPr>
      <t>(@20°C)</t>
    </r>
  </si>
  <si>
    <r>
      <t>T</t>
    </r>
    <r>
      <rPr>
        <vertAlign val="subscript"/>
        <sz val="12"/>
        <color theme="1"/>
        <rFont val="Calibri"/>
        <family val="2"/>
        <scheme val="minor"/>
      </rPr>
      <t>process</t>
    </r>
  </si>
  <si>
    <r>
      <t>T</t>
    </r>
    <r>
      <rPr>
        <vertAlign val="subscript"/>
        <sz val="12"/>
        <color theme="1"/>
        <rFont val="Calibri"/>
        <family val="2"/>
        <scheme val="minor"/>
      </rPr>
      <t>20°C</t>
    </r>
  </si>
  <si>
    <t>Convert air flow at process temperature</t>
  </si>
  <si>
    <t>The combined gas law including Campbells equation</t>
  </si>
  <si>
    <t>Q_A (Nm3/h)</t>
  </si>
  <si>
    <r>
      <t>kgN-N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</t>
    </r>
  </si>
  <si>
    <r>
      <t xml:space="preserve">Unisense Environment A/S - 2025 </t>
    </r>
    <r>
      <rPr>
        <sz val="11"/>
        <color theme="1"/>
        <rFont val="Grotesque"/>
        <family val="2"/>
      </rPr>
      <t>©</t>
    </r>
  </si>
  <si>
    <t>Date_Time</t>
  </si>
  <si>
    <t>SN2O concentration</t>
  </si>
  <si>
    <t>Vg</t>
  </si>
  <si>
    <t>Flux</t>
  </si>
  <si>
    <r>
      <t>gN-N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O/h-m</t>
    </r>
    <r>
      <rPr>
        <vertAlign val="superscript"/>
        <sz val="12"/>
        <color theme="1"/>
        <rFont val="Calibri"/>
        <family val="2"/>
        <scheme val="minor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</si>
</sst>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"/>
    <numFmt numFmtId="166" formatCode="0.0000"/>
    <numFmt numFmtId="167" formatCode="0.000"/>
  </numFmts>
  <fonts count="2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vertAlign val="subscript"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bscript"/>
      <sz val="12"/>
      <color theme="1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FA7D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vertAlign val="subscript"/>
      <sz val="12"/>
      <name val="Calibri"/>
      <family val="2"/>
      <scheme val="minor"/>
    </font>
    <font>
      <sz val="12"/>
      <color theme="5"/>
      <name val="Calibri"/>
      <family val="2"/>
      <scheme val="minor"/>
    </font>
    <font>
      <b/>
      <sz val="12"/>
      <color theme="5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1"/>
      <name val="Aptos"/>
      <family val="2"/>
    </font>
    <font>
      <sz val="12"/>
      <color theme="1"/>
      <name val="Aptos"/>
      <family val="2"/>
    </font>
    <font>
      <vertAlign val="subscript"/>
      <sz val="12"/>
      <color theme="1"/>
      <name val="Aptos"/>
      <family val="2"/>
    </font>
    <font>
      <sz val="12"/>
      <color rgb="FF3F3F76"/>
      <name val="Calibri"/>
      <family val="2"/>
      <scheme val="minor"/>
    </font>
    <font>
      <b/>
      <vertAlign val="subscript"/>
      <sz val="12"/>
      <color theme="4" tint="-0.499984740745262"/>
      <name val="Calibri"/>
      <family val="2"/>
      <scheme val="minor"/>
    </font>
    <font>
      <b/>
      <sz val="12"/>
      <color rgb="FF3F3F76"/>
      <name val="Calibri"/>
      <family val="2"/>
      <scheme val="minor"/>
    </font>
    <font>
      <sz val="11"/>
      <color theme="1"/>
      <name val="Grotesque"/>
      <family val="2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9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6" fillId="4" borderId="12" applyNumberFormat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20" fillId="8" borderId="12" applyNumberFormat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</cellStyleXfs>
  <cellXfs count="196">
    <xf numFmtId="0" fontId="0" fillId="0" borderId="0" xfId="0"/>
    <xf numFmtId="0" fontId="10" fillId="2" borderId="2" xfId="0" applyFont="1" applyFill="1" applyBorder="1"/>
    <xf numFmtId="0" fontId="10" fillId="2" borderId="3" xfId="0" applyFont="1" applyFill="1" applyBorder="1"/>
    <xf numFmtId="0" fontId="10" fillId="2" borderId="4" xfId="0" applyFont="1" applyFill="1" applyBorder="1"/>
    <xf numFmtId="0" fontId="8" fillId="0" borderId="1" xfId="0" applyFont="1" applyBorder="1"/>
    <xf numFmtId="0" fontId="8" fillId="0" borderId="13" xfId="0" applyFont="1" applyBorder="1"/>
    <xf numFmtId="0" fontId="8" fillId="0" borderId="8" xfId="0" applyFont="1" applyBorder="1"/>
    <xf numFmtId="0" fontId="1" fillId="0" borderId="5" xfId="0" applyFont="1" applyBorder="1"/>
    <xf numFmtId="0" fontId="1" fillId="0" borderId="11" xfId="0" applyFont="1" applyBorder="1"/>
    <xf numFmtId="0" fontId="8" fillId="0" borderId="9" xfId="0" applyFont="1" applyBorder="1"/>
    <xf numFmtId="0" fontId="8" fillId="0" borderId="9" xfId="0" applyFont="1" applyBorder="1" applyAlignment="1">
      <alignment horizontal="center" vertical="center"/>
    </xf>
    <xf numFmtId="0" fontId="10" fillId="2" borderId="10" xfId="0" applyFont="1" applyFill="1" applyBorder="1"/>
    <xf numFmtId="0" fontId="1" fillId="0" borderId="15" xfId="0" applyFont="1" applyBorder="1"/>
    <xf numFmtId="0" fontId="8" fillId="0" borderId="1" xfId="0" applyFont="1" applyBorder="1" applyAlignment="1">
      <alignment wrapText="1"/>
    </xf>
    <xf numFmtId="0" fontId="10" fillId="2" borderId="18" xfId="0" applyFont="1" applyFill="1" applyBorder="1"/>
    <xf numFmtId="0" fontId="10" fillId="2" borderId="19" xfId="0" applyFont="1" applyFill="1" applyBorder="1"/>
    <xf numFmtId="0" fontId="10" fillId="2" borderId="20" xfId="0" applyFont="1" applyFill="1" applyBorder="1"/>
    <xf numFmtId="0" fontId="10" fillId="2" borderId="21" xfId="0" applyFont="1" applyFill="1" applyBorder="1"/>
    <xf numFmtId="0" fontId="8" fillId="0" borderId="3" xfId="0" applyFont="1" applyBorder="1"/>
    <xf numFmtId="0" fontId="8" fillId="0" borderId="3" xfId="0" applyFont="1" applyBorder="1" applyAlignment="1">
      <alignment wrapText="1"/>
    </xf>
    <xf numFmtId="0" fontId="1" fillId="0" borderId="0" xfId="0" applyFont="1"/>
    <xf numFmtId="0" fontId="1" fillId="0" borderId="2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165" fontId="8" fillId="6" borderId="4" xfId="3" applyNumberFormat="1" applyFont="1" applyBorder="1"/>
    <xf numFmtId="0" fontId="8" fillId="7" borderId="6" xfId="2" applyFont="1" applyFill="1" applyBorder="1"/>
    <xf numFmtId="0" fontId="8" fillId="7" borderId="6" xfId="0" applyFont="1" applyFill="1" applyBorder="1"/>
    <xf numFmtId="0" fontId="1" fillId="0" borderId="11" xfId="0" applyFont="1" applyBorder="1" applyAlignment="1">
      <alignment horizontal="left" vertical="center"/>
    </xf>
    <xf numFmtId="0" fontId="8" fillId="0" borderId="9" xfId="0" applyFont="1" applyBorder="1" applyAlignment="1">
      <alignment wrapText="1"/>
    </xf>
    <xf numFmtId="0" fontId="8" fillId="7" borderId="14" xfId="0" applyFont="1" applyFill="1" applyBorder="1"/>
    <xf numFmtId="0" fontId="8" fillId="0" borderId="0" xfId="0" applyFont="1"/>
    <xf numFmtId="0" fontId="8" fillId="0" borderId="4" xfId="2" applyFont="1" applyFill="1" applyBorder="1"/>
    <xf numFmtId="0" fontId="8" fillId="0" borderId="6" xfId="0" applyFont="1" applyBorder="1"/>
    <xf numFmtId="0" fontId="8" fillId="0" borderId="0" xfId="0" applyFont="1" applyAlignment="1">
      <alignment horizontal="left" vertical="center"/>
    </xf>
    <xf numFmtId="2" fontId="14" fillId="3" borderId="6" xfId="1" applyNumberFormat="1" applyFont="1" applyFill="1" applyBorder="1"/>
    <xf numFmtId="2" fontId="14" fillId="3" borderId="14" xfId="1" applyNumberFormat="1" applyFont="1" applyFill="1" applyBorder="1"/>
    <xf numFmtId="0" fontId="16" fillId="0" borderId="0" xfId="0" applyFont="1"/>
    <xf numFmtId="0" fontId="15" fillId="0" borderId="15" xfId="0" applyFont="1" applyBorder="1"/>
    <xf numFmtId="167" fontId="18" fillId="0" borderId="0" xfId="0" applyNumberFormat="1" applyFont="1"/>
    <xf numFmtId="167" fontId="19" fillId="3" borderId="14" xfId="1" applyNumberFormat="1" applyFont="1" applyFill="1" applyBorder="1"/>
    <xf numFmtId="0" fontId="18" fillId="0" borderId="0" xfId="0" applyFont="1"/>
    <xf numFmtId="167" fontId="19" fillId="3" borderId="17" xfId="1" applyNumberFormat="1" applyFont="1" applyFill="1" applyBorder="1"/>
    <xf numFmtId="0" fontId="1" fillId="0" borderId="22" xfId="0" applyFont="1" applyBorder="1"/>
    <xf numFmtId="0" fontId="8" fillId="0" borderId="23" xfId="0" applyFont="1" applyBorder="1"/>
    <xf numFmtId="0" fontId="8" fillId="7" borderId="4" xfId="0" applyFont="1" applyFill="1" applyBorder="1"/>
    <xf numFmtId="0" fontId="0" fillId="0" borderId="0" xfId="0" applyAlignment="1">
      <alignment horizontal="center"/>
    </xf>
    <xf numFmtId="0" fontId="1" fillId="0" borderId="1" xfId="0" applyFont="1" applyBorder="1"/>
    <xf numFmtId="0" fontId="8" fillId="0" borderId="11" xfId="0" applyFont="1" applyBorder="1" applyAlignment="1">
      <alignment horizontal="center"/>
    </xf>
    <xf numFmtId="0" fontId="1" fillId="0" borderId="9" xfId="0" applyFont="1" applyBorder="1"/>
    <xf numFmtId="0" fontId="8" fillId="0" borderId="1" xfId="0" applyFont="1" applyBorder="1" applyAlignment="1">
      <alignment horizontal="center" vertical="center"/>
    </xf>
    <xf numFmtId="0" fontId="8" fillId="0" borderId="24" xfId="0" applyFont="1" applyBorder="1"/>
    <xf numFmtId="0" fontId="8" fillId="6" borderId="7" xfId="3" applyFont="1" applyBorder="1"/>
    <xf numFmtId="0" fontId="8" fillId="6" borderId="6" xfId="3" applyFont="1" applyBorder="1"/>
    <xf numFmtId="165" fontId="14" fillId="3" borderId="14" xfId="1" applyNumberFormat="1" applyFont="1" applyFill="1" applyBorder="1"/>
    <xf numFmtId="0" fontId="8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0" fillId="0" borderId="11" xfId="0" applyBorder="1" applyAlignment="1">
      <alignment horizontal="center"/>
    </xf>
    <xf numFmtId="0" fontId="15" fillId="0" borderId="9" xfId="0" applyFont="1" applyBorder="1"/>
    <xf numFmtId="0" fontId="8" fillId="0" borderId="16" xfId="0" applyFont="1" applyBorder="1" applyAlignment="1">
      <alignment wrapText="1"/>
    </xf>
    <xf numFmtId="0" fontId="10" fillId="2" borderId="2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0" fillId="2" borderId="2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6" fillId="0" borderId="9" xfId="0" applyFont="1" applyBorder="1" applyAlignment="1">
      <alignment horizontal="left" vertical="center"/>
    </xf>
    <xf numFmtId="0" fontId="16" fillId="0" borderId="0" xfId="0" applyFont="1" applyAlignment="1">
      <alignment horizontal="left"/>
    </xf>
    <xf numFmtId="0" fontId="16" fillId="0" borderId="16" xfId="0" applyFont="1" applyBorder="1" applyAlignment="1">
      <alignment horizontal="left" vertical="center"/>
    </xf>
    <xf numFmtId="0" fontId="8" fillId="0" borderId="13" xfId="0" applyFont="1" applyBorder="1" applyAlignment="1">
      <alignment wrapText="1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8" fillId="0" borderId="27" xfId="0" applyFont="1" applyBorder="1" applyAlignment="1">
      <alignment wrapText="1"/>
    </xf>
    <xf numFmtId="0" fontId="21" fillId="0" borderId="0" xfId="0" applyFont="1" applyAlignment="1">
      <alignment vertical="center" wrapText="1"/>
    </xf>
    <xf numFmtId="0" fontId="19" fillId="10" borderId="6" xfId="6" applyFont="1" applyBorder="1"/>
    <xf numFmtId="0" fontId="22" fillId="0" borderId="29" xfId="0" applyFont="1" applyBorder="1" applyAlignment="1">
      <alignment vertical="center"/>
    </xf>
    <xf numFmtId="0" fontId="8" fillId="0" borderId="30" xfId="0" applyFont="1" applyBorder="1"/>
    <xf numFmtId="0" fontId="8" fillId="0" borderId="29" xfId="0" applyFont="1" applyBorder="1" applyAlignment="1">
      <alignment vertical="center"/>
    </xf>
    <xf numFmtId="0" fontId="8" fillId="0" borderId="29" xfId="0" applyFont="1" applyBorder="1"/>
    <xf numFmtId="0" fontId="8" fillId="11" borderId="0" xfId="0" applyFont="1" applyFill="1"/>
    <xf numFmtId="167" fontId="14" fillId="3" borderId="14" xfId="1" applyNumberFormat="1" applyFont="1" applyFill="1" applyBorder="1"/>
    <xf numFmtId="0" fontId="8" fillId="0" borderId="0" xfId="0" applyFont="1" applyAlignment="1">
      <alignment horizontal="center" vertical="center"/>
    </xf>
    <xf numFmtId="167" fontId="8" fillId="0" borderId="0" xfId="0" applyNumberFormat="1" applyFont="1"/>
    <xf numFmtId="167" fontId="14" fillId="3" borderId="6" xfId="1" applyNumberFormat="1" applyFont="1" applyFill="1" applyBorder="1" applyAlignment="1">
      <alignment horizontal="right" vertical="center"/>
    </xf>
    <xf numFmtId="0" fontId="8" fillId="6" borderId="1" xfId="3" applyFont="1" applyBorder="1"/>
    <xf numFmtId="0" fontId="19" fillId="10" borderId="1" xfId="6" applyFont="1" applyBorder="1"/>
    <xf numFmtId="0" fontId="1" fillId="0" borderId="31" xfId="0" applyFont="1" applyBorder="1" applyAlignment="1">
      <alignment horizontal="left"/>
    </xf>
    <xf numFmtId="0" fontId="1" fillId="0" borderId="32" xfId="0" applyFont="1" applyBorder="1" applyAlignment="1">
      <alignment horizontal="left"/>
    </xf>
    <xf numFmtId="0" fontId="1" fillId="0" borderId="33" xfId="0" applyFont="1" applyBorder="1" applyAlignment="1">
      <alignment horizontal="left"/>
    </xf>
    <xf numFmtId="0" fontId="8" fillId="0" borderId="22" xfId="0" applyFont="1" applyBorder="1"/>
    <xf numFmtId="0" fontId="24" fillId="8" borderId="34" xfId="4" applyFont="1" applyBorder="1" applyAlignment="1">
      <alignment wrapText="1"/>
    </xf>
    <xf numFmtId="0" fontId="26" fillId="8" borderId="35" xfId="4" applyFont="1" applyBorder="1" applyAlignment="1">
      <alignment horizontal="left"/>
    </xf>
    <xf numFmtId="164" fontId="14" fillId="3" borderId="17" xfId="1" applyNumberFormat="1" applyFont="1" applyFill="1" applyBorder="1"/>
    <xf numFmtId="0" fontId="8" fillId="0" borderId="28" xfId="0" applyFont="1" applyBorder="1"/>
    <xf numFmtId="0" fontId="8" fillId="0" borderId="36" xfId="0" applyFont="1" applyBorder="1"/>
    <xf numFmtId="0" fontId="8" fillId="0" borderId="37" xfId="0" applyFont="1" applyBorder="1"/>
    <xf numFmtId="0" fontId="8" fillId="0" borderId="38" xfId="0" applyFont="1" applyBorder="1"/>
    <xf numFmtId="0" fontId="8" fillId="0" borderId="39" xfId="0" applyFont="1" applyBorder="1"/>
    <xf numFmtId="0" fontId="5" fillId="6" borderId="6" xfId="3" applyBorder="1"/>
    <xf numFmtId="0" fontId="19" fillId="10" borderId="14" xfId="6" applyFont="1" applyBorder="1"/>
    <xf numFmtId="0" fontId="8" fillId="0" borderId="0" xfId="0" applyFont="1" applyAlignment="1">
      <alignment vertical="center"/>
    </xf>
    <xf numFmtId="0" fontId="8" fillId="0" borderId="3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" fillId="0" borderId="29" xfId="0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30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22" fillId="0" borderId="1" xfId="0" applyFont="1" applyBorder="1" applyAlignment="1">
      <alignment horizontal="right" vertical="center"/>
    </xf>
    <xf numFmtId="0" fontId="8" fillId="0" borderId="6" xfId="0" applyFont="1" applyBorder="1" applyAlignment="1">
      <alignment vertical="center"/>
    </xf>
    <xf numFmtId="0" fontId="8" fillId="0" borderId="1" xfId="0" applyFont="1" applyBorder="1" applyAlignment="1">
      <alignment horizontal="right" vertical="center"/>
    </xf>
    <xf numFmtId="165" fontId="19" fillId="10" borderId="6" xfId="6" applyNumberFormat="1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9" xfId="0" applyFont="1" applyBorder="1" applyAlignment="1">
      <alignment horizontal="right" vertical="center"/>
    </xf>
    <xf numFmtId="165" fontId="19" fillId="10" borderId="14" xfId="6" applyNumberFormat="1" applyFont="1" applyBorder="1" applyAlignment="1">
      <alignment vertical="center"/>
    </xf>
    <xf numFmtId="0" fontId="10" fillId="2" borderId="2" xfId="0" applyFont="1" applyFill="1" applyBorder="1" applyAlignment="1">
      <alignment vertical="center"/>
    </xf>
    <xf numFmtId="0" fontId="10" fillId="2" borderId="3" xfId="0" applyFont="1" applyFill="1" applyBorder="1" applyAlignment="1">
      <alignment vertical="center"/>
    </xf>
    <xf numFmtId="0" fontId="10" fillId="2" borderId="10" xfId="0" applyFont="1" applyFill="1" applyBorder="1" applyAlignment="1">
      <alignment vertical="center"/>
    </xf>
    <xf numFmtId="0" fontId="10" fillId="2" borderId="4" xfId="0" applyFont="1" applyFill="1" applyBorder="1" applyAlignment="1">
      <alignment vertical="center"/>
    </xf>
    <xf numFmtId="0" fontId="1" fillId="0" borderId="5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6" xfId="2" applyFont="1" applyFill="1" applyBorder="1" applyAlignment="1">
      <alignment vertical="center"/>
    </xf>
    <xf numFmtId="0" fontId="12" fillId="0" borderId="5" xfId="0" quotePrefix="1" applyFont="1" applyBorder="1" applyAlignment="1">
      <alignment vertical="center"/>
    </xf>
    <xf numFmtId="11" fontId="8" fillId="0" borderId="6" xfId="2" applyNumberFormat="1" applyFont="1" applyFill="1" applyBorder="1" applyAlignment="1">
      <alignment vertical="center"/>
    </xf>
    <xf numFmtId="0" fontId="8" fillId="6" borderId="7" xfId="3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165" fontId="8" fillId="6" borderId="6" xfId="3" applyNumberFormat="1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8" fillId="0" borderId="23" xfId="0" applyFont="1" applyBorder="1" applyAlignment="1">
      <alignment vertical="center"/>
    </xf>
    <xf numFmtId="0" fontId="8" fillId="0" borderId="23" xfId="0" applyFont="1" applyBorder="1" applyAlignment="1">
      <alignment vertical="center" wrapText="1"/>
    </xf>
    <xf numFmtId="167" fontId="8" fillId="6" borderId="26" xfId="3" applyNumberFormat="1" applyFont="1" applyBorder="1" applyAlignment="1">
      <alignment vertical="center"/>
    </xf>
    <xf numFmtId="2" fontId="8" fillId="6" borderId="6" xfId="3" applyNumberFormat="1" applyFont="1" applyBorder="1" applyAlignment="1">
      <alignment vertical="center"/>
    </xf>
    <xf numFmtId="0" fontId="1" fillId="11" borderId="5" xfId="0" applyFont="1" applyFill="1" applyBorder="1" applyAlignment="1">
      <alignment vertical="center"/>
    </xf>
    <xf numFmtId="0" fontId="8" fillId="11" borderId="13" xfId="0" applyFont="1" applyFill="1" applyBorder="1" applyAlignment="1">
      <alignment vertical="center"/>
    </xf>
    <xf numFmtId="0" fontId="8" fillId="11" borderId="1" xfId="0" applyFont="1" applyFill="1" applyBorder="1" applyAlignment="1">
      <alignment vertical="center"/>
    </xf>
    <xf numFmtId="1" fontId="8" fillId="10" borderId="6" xfId="6" applyNumberFormat="1" applyFont="1" applyBorder="1" applyAlignment="1">
      <alignment vertical="center"/>
    </xf>
    <xf numFmtId="167" fontId="8" fillId="10" borderId="6" xfId="6" applyNumberFormat="1" applyFont="1" applyBorder="1" applyAlignment="1">
      <alignment vertical="center"/>
    </xf>
    <xf numFmtId="0" fontId="8" fillId="6" borderId="6" xfId="3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 wrapText="1"/>
    </xf>
    <xf numFmtId="165" fontId="14" fillId="3" borderId="14" xfId="1" applyNumberFormat="1" applyFont="1" applyFill="1" applyBorder="1" applyAlignment="1">
      <alignment vertical="center"/>
    </xf>
    <xf numFmtId="0" fontId="10" fillId="2" borderId="25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166" fontId="14" fillId="3" borderId="6" xfId="1" applyNumberFormat="1" applyFont="1" applyFill="1" applyBorder="1" applyAlignment="1">
      <alignment vertical="center"/>
    </xf>
    <xf numFmtId="2" fontId="14" fillId="3" borderId="6" xfId="1" applyNumberFormat="1" applyFont="1" applyFill="1" applyBorder="1" applyAlignment="1">
      <alignment vertical="center"/>
    </xf>
    <xf numFmtId="164" fontId="14" fillId="3" borderId="6" xfId="1" applyNumberFormat="1" applyFont="1" applyFill="1" applyBorder="1" applyAlignment="1">
      <alignment vertical="center"/>
    </xf>
    <xf numFmtId="167" fontId="14" fillId="3" borderId="6" xfId="1" applyNumberFormat="1" applyFont="1" applyFill="1" applyBorder="1" applyAlignment="1">
      <alignment vertical="center"/>
    </xf>
    <xf numFmtId="0" fontId="1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167" fontId="14" fillId="3" borderId="14" xfId="1" applyNumberFormat="1" applyFont="1" applyFill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0" xfId="0" applyFont="1" applyAlignment="1">
      <alignment horizontal="left"/>
    </xf>
    <xf numFmtId="0" fontId="10" fillId="2" borderId="3" xfId="0" applyFont="1" applyFill="1" applyBorder="1" applyAlignment="1">
      <alignment horizontal="left"/>
    </xf>
    <xf numFmtId="0" fontId="8" fillId="0" borderId="16" xfId="0" applyFont="1" applyBorder="1" applyAlignment="1">
      <alignment horizontal="right" vertical="center"/>
    </xf>
    <xf numFmtId="0" fontId="8" fillId="0" borderId="24" xfId="0" applyFont="1" applyBorder="1" applyAlignment="1">
      <alignment vertical="center"/>
    </xf>
    <xf numFmtId="167" fontId="19" fillId="10" borderId="26" xfId="6" applyNumberFormat="1" applyFont="1" applyBorder="1" applyAlignment="1">
      <alignment vertical="center"/>
    </xf>
    <xf numFmtId="167" fontId="19" fillId="10" borderId="6" xfId="6" applyNumberFormat="1" applyFont="1" applyBorder="1" applyAlignment="1">
      <alignment vertical="center"/>
    </xf>
    <xf numFmtId="167" fontId="19" fillId="10" borderId="14" xfId="6" applyNumberFormat="1" applyFont="1" applyBorder="1" applyAlignment="1">
      <alignment vertical="center"/>
    </xf>
    <xf numFmtId="22" fontId="0" fillId="0" borderId="1" xfId="0" applyNumberFormat="1" applyBorder="1"/>
    <xf numFmtId="22" fontId="0" fillId="0" borderId="0" xfId="0" applyNumberFormat="1"/>
    <xf numFmtId="0" fontId="0" fillId="3" borderId="0" xfId="0" applyFill="1" applyAlignment="1">
      <alignment horizontal="center"/>
    </xf>
    <xf numFmtId="0" fontId="0" fillId="3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0" fillId="7" borderId="0" xfId="0" applyFill="1" applyAlignment="1">
      <alignment horizontal="center"/>
    </xf>
    <xf numFmtId="0" fontId="0" fillId="7" borderId="0" xfId="0" applyFill="1"/>
    <xf numFmtId="0" fontId="8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8" fillId="7" borderId="1" xfId="0" applyFont="1" applyFill="1" applyBorder="1" applyAlignment="1">
      <alignment vertical="center"/>
    </xf>
    <xf numFmtId="0" fontId="0" fillId="7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1" fontId="0" fillId="7" borderId="1" xfId="0" applyNumberFormat="1" applyFill="1" applyBorder="1" applyAlignment="1">
      <alignment horizontal="center"/>
    </xf>
    <xf numFmtId="0" fontId="8" fillId="6" borderId="1" xfId="3" applyFont="1" applyBorder="1" applyAlignment="1">
      <alignment horizontal="center" vertical="center"/>
    </xf>
    <xf numFmtId="165" fontId="14" fillId="3" borderId="1" xfId="1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6" borderId="0" xfId="3" applyFont="1" applyBorder="1" applyAlignment="1">
      <alignment horizontal="center"/>
    </xf>
    <xf numFmtId="0" fontId="8" fillId="0" borderId="0" xfId="3" applyFont="1" applyFill="1" applyBorder="1" applyAlignment="1">
      <alignment horizontal="center"/>
    </xf>
    <xf numFmtId="0" fontId="19" fillId="10" borderId="0" xfId="6" applyFont="1" applyBorder="1" applyAlignment="1">
      <alignment horizontal="center"/>
    </xf>
    <xf numFmtId="0" fontId="19" fillId="0" borderId="0" xfId="6" applyFont="1" applyFill="1" applyBorder="1" applyAlignment="1">
      <alignment horizontal="center"/>
    </xf>
    <xf numFmtId="0" fontId="8" fillId="0" borderId="0" xfId="3" applyFont="1" applyFill="1" applyBorder="1" applyAlignment="1">
      <alignment horizontal="left"/>
    </xf>
    <xf numFmtId="0" fontId="15" fillId="0" borderId="0" xfId="6" applyFont="1" applyFill="1" applyBorder="1" applyAlignment="1">
      <alignment horizontal="left"/>
    </xf>
    <xf numFmtId="22" fontId="28" fillId="0" borderId="1" xfId="0" applyNumberFormat="1" applyFont="1" applyBorder="1" applyAlignment="1">
      <alignment horizontal="center" vertical="center"/>
    </xf>
    <xf numFmtId="0" fontId="8" fillId="0" borderId="29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10" fillId="2" borderId="31" xfId="0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/>
    </xf>
    <xf numFmtId="0" fontId="10" fillId="2" borderId="33" xfId="0" applyFont="1" applyFill="1" applyBorder="1" applyAlignment="1">
      <alignment horizontal="center" vertical="center"/>
    </xf>
    <xf numFmtId="0" fontId="1" fillId="9" borderId="28" xfId="5" applyFont="1" applyBorder="1" applyAlignment="1">
      <alignment horizontal="center"/>
    </xf>
    <xf numFmtId="0" fontId="1" fillId="9" borderId="32" xfId="5" applyFont="1" applyBorder="1" applyAlignment="1">
      <alignment horizontal="center"/>
    </xf>
    <xf numFmtId="0" fontId="1" fillId="9" borderId="33" xfId="5" applyFont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</cellXfs>
  <cellStyles count="7">
    <cellStyle name="20% - Accent1" xfId="5" builtinId="30"/>
    <cellStyle name="20% - Accent2" xfId="6" builtinId="34"/>
    <cellStyle name="20% - Accent6" xfId="2" builtinId="50"/>
    <cellStyle name="40% - Accent6" xfId="3" builtinId="51"/>
    <cellStyle name="Calculation" xfId="1" builtinId="22"/>
    <cellStyle name="Input" xfId="4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75266</xdr:colOff>
      <xdr:row>30</xdr:row>
      <xdr:rowOff>19237</xdr:rowOff>
    </xdr:from>
    <xdr:to>
      <xdr:col>22</xdr:col>
      <xdr:colOff>265766</xdr:colOff>
      <xdr:row>58</xdr:row>
      <xdr:rowOff>48325</xdr:rowOff>
    </xdr:to>
    <xdr:pic>
      <xdr:nvPicPr>
        <xdr:cNvPr id="14" name="Billede 13">
          <a:extLst>
            <a:ext uri="{FF2B5EF4-FFF2-40B4-BE49-F238E27FC236}">
              <a16:creationId xmlns:a16="http://schemas.microsoft.com/office/drawing/2014/main" id="{0786E9BF-3598-6678-E372-F98F4E9D80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3501"/>
        <a:stretch>
          <a:fillRect/>
        </a:stretch>
      </xdr:blipFill>
      <xdr:spPr>
        <a:xfrm>
          <a:off x="18374472" y="8524502"/>
          <a:ext cx="6241676" cy="6360412"/>
        </a:xfrm>
        <a:prstGeom prst="rect">
          <a:avLst/>
        </a:prstGeom>
      </xdr:spPr>
    </xdr:pic>
    <xdr:clientData/>
  </xdr:twoCellAnchor>
  <xdr:oneCellAnchor>
    <xdr:from>
      <xdr:col>8</xdr:col>
      <xdr:colOff>646579</xdr:colOff>
      <xdr:row>19</xdr:row>
      <xdr:rowOff>558</xdr:rowOff>
    </xdr:from>
    <xdr:ext cx="1186607" cy="548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kstfelt 6">
              <a:extLst>
                <a:ext uri="{FF2B5EF4-FFF2-40B4-BE49-F238E27FC236}">
                  <a16:creationId xmlns:a16="http://schemas.microsoft.com/office/drawing/2014/main" id="{471B0F71-A475-F608-3D93-6D2A33F0CB99}"/>
                </a:ext>
              </a:extLst>
            </xdr:cNvPr>
            <xdr:cNvSpPr txBox="1"/>
          </xdr:nvSpPr>
          <xdr:spPr>
            <a:xfrm>
              <a:off x="13096314" y="5188882"/>
              <a:ext cx="1186607" cy="548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2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GB" sz="12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</m:t>
                        </m:r>
                      </m:e>
                      <m:sub>
                        <m:r>
                          <a:rPr lang="en-GB" sz="12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en-GB" sz="12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f>
                      <m:fPr>
                        <m:ctrlPr>
                          <a:rPr lang="da-DK" sz="12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da-DK" sz="12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2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𝑉</m:t>
                            </m:r>
                          </m:e>
                          <m:sub>
                            <m:r>
                              <a:rPr lang="en-GB" sz="12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da-DK" sz="12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2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lang="en-GB" sz="12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</m:den>
                    </m:f>
                    <m:r>
                      <a:rPr lang="en-GB" sz="12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da-DK" sz="12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GB" sz="12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</m:t>
                        </m:r>
                      </m:e>
                      <m:sub>
                        <m:r>
                          <a:rPr lang="en-GB" sz="12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en-GB" sz="12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f>
                      <m:fPr>
                        <m:ctrlPr>
                          <a:rPr lang="da-DK" sz="12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da-DK" sz="12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2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𝑉</m:t>
                            </m:r>
                          </m:e>
                          <m:sub>
                            <m:r>
                              <a:rPr lang="en-GB" sz="12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da-DK" sz="12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2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lang="en-GB" sz="12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</m:den>
                    </m:f>
                    <m:r>
                      <m:rPr>
                        <m:nor/>
                      </m:rPr>
                      <a:rPr lang="da-DK" sz="12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da-DK" sz="12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da-DK" sz="1100"/>
            </a:p>
          </xdr:txBody>
        </xdr:sp>
      </mc:Choice>
      <mc:Fallback xmlns="">
        <xdr:sp macro="" textlink="">
          <xdr:nvSpPr>
            <xdr:cNvPr id="7" name="Tekstfelt 6">
              <a:extLst>
                <a:ext uri="{FF2B5EF4-FFF2-40B4-BE49-F238E27FC236}">
                  <a16:creationId xmlns:a16="http://schemas.microsoft.com/office/drawing/2014/main" id="{471B0F71-A475-F608-3D93-6D2A33F0CB99}"/>
                </a:ext>
              </a:extLst>
            </xdr:cNvPr>
            <xdr:cNvSpPr txBox="1"/>
          </xdr:nvSpPr>
          <xdr:spPr>
            <a:xfrm>
              <a:off x="13096314" y="5188882"/>
              <a:ext cx="1186607" cy="548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</a:t>
              </a:r>
              <a:r>
                <a:rPr lang="da-DK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GB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1∗𝑉</a:t>
              </a:r>
              <a:r>
                <a:rPr lang="da-DK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GB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da-DK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GB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da-DK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GB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 =𝑃</a:t>
              </a:r>
              <a:r>
                <a:rPr lang="da-DK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GB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2∗𝑉</a:t>
              </a:r>
              <a:r>
                <a:rPr lang="da-DK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GB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da-DK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GB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da-DK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GB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 </a:t>
              </a:r>
              <a:r>
                <a:rPr lang="da-DK" sz="12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da-DK" sz="12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</a:t>
              </a:r>
              <a:r>
                <a:rPr lang="da-DK" sz="12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da-DK" sz="12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da-DK" sz="1100"/>
            </a:p>
          </xdr:txBody>
        </xdr:sp>
      </mc:Fallback>
    </mc:AlternateContent>
    <xdr:clientData/>
  </xdr:oneCellAnchor>
  <xdr:oneCellAnchor>
    <xdr:from>
      <xdr:col>7</xdr:col>
      <xdr:colOff>1610284</xdr:colOff>
      <xdr:row>28</xdr:row>
      <xdr:rowOff>254373</xdr:rowOff>
    </xdr:from>
    <xdr:ext cx="3154005" cy="5575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kstfelt 7">
              <a:extLst>
                <a:ext uri="{FF2B5EF4-FFF2-40B4-BE49-F238E27FC236}">
                  <a16:creationId xmlns:a16="http://schemas.microsoft.com/office/drawing/2014/main" id="{7233B02B-4B96-4629-B3FC-77374C28D8DD}"/>
                </a:ext>
              </a:extLst>
            </xdr:cNvPr>
            <xdr:cNvSpPr txBox="1"/>
          </xdr:nvSpPr>
          <xdr:spPr>
            <a:xfrm>
              <a:off x="12412755" y="8625167"/>
              <a:ext cx="3154005" cy="5575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da-DK" sz="14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da-DK" sz="14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  <m:d>
                      <m:dPr>
                        <m:ctrlPr>
                          <a:rPr lang="da-DK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da-DK" sz="1400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d>
                    <m:r>
                      <a:rPr lang="da-DK" sz="14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da-DK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da-DK" sz="14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da-DK" sz="1400" b="0" i="1">
                            <a:latin typeface="Cambria Math" panose="02040503050406030204" pitchFamily="18" charset="0"/>
                          </a:rPr>
                          <m:t>52,57−</m:t>
                        </m:r>
                        <m:f>
                          <m:fPr>
                            <m:ctrlPr>
                              <a:rPr lang="da-DK" sz="14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da-DK" sz="1400" b="0" i="1">
                                <a:latin typeface="Cambria Math" panose="02040503050406030204" pitchFamily="18" charset="0"/>
                              </a:rPr>
                              <m:t>6690,9</m:t>
                            </m:r>
                          </m:num>
                          <m:den>
                            <m:r>
                              <a:rPr lang="da-DK" sz="14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da-DK" sz="1400" b="0" i="1">
                                <a:latin typeface="Cambria Math" panose="02040503050406030204" pitchFamily="18" charset="0"/>
                              </a:rPr>
                              <m:t>+273,15</m:t>
                            </m:r>
                          </m:den>
                        </m:f>
                        <m:r>
                          <a:rPr lang="da-DK" sz="1400" b="0" i="1">
                            <a:latin typeface="Cambria Math" panose="02040503050406030204" pitchFamily="18" charset="0"/>
                          </a:rPr>
                          <m:t>−4,681∗</m:t>
                        </m:r>
                        <m:func>
                          <m:funcPr>
                            <m:ctrlPr>
                              <a:rPr lang="da-DK" sz="14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da-DK" sz="1400" b="0" i="0">
                                <a:latin typeface="Cambria Math" panose="02040503050406030204" pitchFamily="18" charset="0"/>
                              </a:rPr>
                              <m:t>ln</m:t>
                            </m:r>
                          </m:fName>
                          <m:e>
                            <m:d>
                              <m:dPr>
                                <m:ctrlPr>
                                  <a:rPr lang="da-DK" sz="14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da-DK" sz="1400" b="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  <m:r>
                                  <a:rPr lang="da-DK" sz="1400" b="0" i="1">
                                    <a:latin typeface="Cambria Math" panose="02040503050406030204" pitchFamily="18" charset="0"/>
                                  </a:rPr>
                                  <m:t>+273,15</m:t>
                                </m:r>
                              </m:e>
                            </m:d>
                          </m:e>
                        </m:func>
                      </m:sup>
                    </m:sSup>
                  </m:oMath>
                </m:oMathPara>
              </a14:m>
              <a:endParaRPr lang="da-DK" sz="1400" b="0"/>
            </a:p>
            <a:p>
              <a:endParaRPr lang="da-DK" sz="1400"/>
            </a:p>
          </xdr:txBody>
        </xdr:sp>
      </mc:Choice>
      <mc:Fallback xmlns="">
        <xdr:sp macro="" textlink="">
          <xdr:nvSpPr>
            <xdr:cNvPr id="8" name="Tekstfelt 7">
              <a:extLst>
                <a:ext uri="{FF2B5EF4-FFF2-40B4-BE49-F238E27FC236}">
                  <a16:creationId xmlns:a16="http://schemas.microsoft.com/office/drawing/2014/main" id="{7233B02B-4B96-4629-B3FC-77374C28D8DD}"/>
                </a:ext>
              </a:extLst>
            </xdr:cNvPr>
            <xdr:cNvSpPr txBox="1"/>
          </xdr:nvSpPr>
          <xdr:spPr>
            <a:xfrm>
              <a:off x="12412755" y="8625167"/>
              <a:ext cx="3154005" cy="5575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da-DK" sz="1400" b="0" i="0">
                  <a:latin typeface="Cambria Math" panose="02040503050406030204" pitchFamily="18" charset="0"/>
                </a:rPr>
                <a:t>𝑃_𝑤 (𝑇)=𝑒^(52,57−6690,9/(𝑇+273,15)−4,681∗ln⁡(𝑇+273,15) )</a:t>
              </a:r>
              <a:endParaRPr lang="da-DK" sz="1400" b="0"/>
            </a:p>
            <a:p>
              <a:pPr/>
              <a:endParaRPr lang="da-DK" sz="1400"/>
            </a:p>
          </xdr:txBody>
        </xdr:sp>
      </mc:Fallback>
    </mc:AlternateContent>
    <xdr:clientData/>
  </xdr:oneCellAnchor>
  <xdr:oneCellAnchor>
    <xdr:from>
      <xdr:col>7</xdr:col>
      <xdr:colOff>930088</xdr:colOff>
      <xdr:row>32</xdr:row>
      <xdr:rowOff>280147</xdr:rowOff>
    </xdr:from>
    <xdr:ext cx="4128566" cy="4660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kstfelt 8">
              <a:extLst>
                <a:ext uri="{FF2B5EF4-FFF2-40B4-BE49-F238E27FC236}">
                  <a16:creationId xmlns:a16="http://schemas.microsoft.com/office/drawing/2014/main" id="{0E4ACECA-474D-4493-876F-3A3BB8538495}"/>
                </a:ext>
              </a:extLst>
            </xdr:cNvPr>
            <xdr:cNvSpPr txBox="1"/>
          </xdr:nvSpPr>
          <xdr:spPr>
            <a:xfrm>
              <a:off x="11732559" y="9558618"/>
              <a:ext cx="4128566" cy="4660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da-DK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da-DK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𝑉</m:t>
                        </m:r>
                      </m:e>
                      <m:sub>
                        <m:r>
                          <a:rPr lang="da-DK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da-DK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da-DK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da-DK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𝑉</m:t>
                        </m:r>
                      </m:e>
                      <m:sub>
                        <m:r>
                          <a:rPr lang="da-DK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da-DK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f>
                      <m:fPr>
                        <m:ctrlPr>
                          <a:rPr lang="da-DK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da-DK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da-DK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𝑃</m:t>
                            </m:r>
                          </m:e>
                          <m:sub>
                            <m:r>
                              <a:rPr lang="da-DK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da-DK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da-DK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𝑃</m:t>
                            </m:r>
                          </m:e>
                          <m:sub>
                            <m:r>
                              <a:rPr lang="da-DK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2,</m:t>
                            </m:r>
                            <m:r>
                              <a:rPr lang="da-DK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𝑝𝑟𝑜𝑐𝑒𝑠𝑠</m:t>
                            </m:r>
                          </m:sub>
                        </m:sSub>
                      </m:den>
                    </m:f>
                    <m:r>
                      <a:rPr lang="da-DK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f>
                      <m:fPr>
                        <m:ctrlPr>
                          <a:rPr lang="da-DK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da-DK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da-DK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lang="da-DK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da-DK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da-DK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lang="da-DK" sz="12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</m:den>
                    </m:f>
                    <m:r>
                      <a:rPr lang="da-DK" sz="12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da-DK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da-DK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𝑉</m:t>
                        </m:r>
                      </m:e>
                      <m:sub>
                        <m:r>
                          <a:rPr lang="da-DK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da-DK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f>
                      <m:fPr>
                        <m:ctrlPr>
                          <a:rPr lang="da-DK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𝑃</m:t>
                            </m:r>
                          </m:e>
                          <m:sub>
                            <m: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𝑃</m:t>
                            </m:r>
                          </m:e>
                          <m:sub>
                            <m: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𝑝𝑟𝑜𝑐𝑒𝑠𝑠</m:t>
                            </m:r>
                          </m:sub>
                        </m:sSub>
                        <m:r>
                          <a:rPr lang="da-DK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𝑃</m:t>
                            </m:r>
                          </m:e>
                          <m:sub>
                            <m: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𝑊</m:t>
                            </m:r>
                          </m:sub>
                        </m:sSub>
                        <m:d>
                          <m:dPr>
                            <m:ctrlP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</m:d>
                        <m:d>
                          <m:dPr>
                            <m:begChr m:val="["/>
                            <m:endChr m:val="]"/>
                            <m:ctrlP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𝑏𝑎𝑟</m:t>
                            </m:r>
                          </m:e>
                        </m:d>
                      </m:den>
                    </m:f>
                    <m:r>
                      <a:rPr lang="da-DK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f>
                      <m:fPr>
                        <m:ctrlPr>
                          <a:rPr lang="da-DK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lang="da-DK" sz="14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da-DK" sz="1100">
                <a:latin typeface="12"/>
              </a:endParaRPr>
            </a:p>
          </xdr:txBody>
        </xdr:sp>
      </mc:Choice>
      <mc:Fallback xmlns="">
        <xdr:sp macro="" textlink="">
          <xdr:nvSpPr>
            <xdr:cNvPr id="9" name="Tekstfelt 8">
              <a:extLst>
                <a:ext uri="{FF2B5EF4-FFF2-40B4-BE49-F238E27FC236}">
                  <a16:creationId xmlns:a16="http://schemas.microsoft.com/office/drawing/2014/main" id="{0E4ACECA-474D-4493-876F-3A3BB8538495}"/>
                </a:ext>
              </a:extLst>
            </xdr:cNvPr>
            <xdr:cNvSpPr txBox="1"/>
          </xdr:nvSpPr>
          <xdr:spPr>
            <a:xfrm>
              <a:off x="11732559" y="9558618"/>
              <a:ext cx="4128566" cy="4660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da-DK" sz="1400" b="0" i="0">
                  <a:solidFill>
                    <a:schemeClr val="tx1"/>
                  </a:solidFill>
                  <a:effectLst/>
                  <a:latin typeface="12"/>
                  <a:ea typeface="+mn-ea"/>
                  <a:cs typeface="+mn-cs"/>
                </a:rPr>
                <a:t>𝑉_2=</a:t>
              </a:r>
              <a:r>
                <a:rPr lang="da-DK" sz="1200" b="0" i="0">
                  <a:solidFill>
                    <a:schemeClr val="tx1"/>
                  </a:solidFill>
                  <a:effectLst/>
                  <a:latin typeface="12"/>
                  <a:ea typeface="+mn-ea"/>
                  <a:cs typeface="+mn-cs"/>
                </a:rPr>
                <a:t>𝑉_1∗𝑃_1/𝑃_(2</a:t>
              </a:r>
              <a:r>
                <a:rPr lang="da-DK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,𝑝𝑟𝑜𝑐𝑒𝑠𝑠</a:t>
              </a:r>
              <a:r>
                <a:rPr lang="da-DK" sz="1200" b="0" i="0">
                  <a:solidFill>
                    <a:schemeClr val="tx1"/>
                  </a:solidFill>
                  <a:effectLst/>
                  <a:latin typeface="12"/>
                  <a:ea typeface="+mn-ea"/>
                  <a:cs typeface="+mn-cs"/>
                </a:rPr>
                <a:t>) ∗𝑇_2/𝑇_1 </a:t>
              </a:r>
              <a:r>
                <a:rPr lang="da-DK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da-DK" sz="1400" b="0" i="0">
                  <a:solidFill>
                    <a:schemeClr val="tx1"/>
                  </a:solidFill>
                  <a:effectLst/>
                  <a:latin typeface="12"/>
                  <a:ea typeface="+mn-ea"/>
                  <a:cs typeface="+mn-cs"/>
                </a:rPr>
                <a:t>𝑉_1∗𝑃_1/(𝑃_𝑝𝑟𝑜𝑐𝑒𝑠𝑠−𝑃_𝑊 (𝑇)[𝑏𝑎𝑟] )∗𝑇_2/𝑇_1 </a:t>
              </a:r>
              <a:endParaRPr lang="da-DK" sz="1100">
                <a:latin typeface="12"/>
              </a:endParaRPr>
            </a:p>
          </xdr:txBody>
        </xdr:sp>
      </mc:Fallback>
    </mc:AlternateContent>
    <xdr:clientData/>
  </xdr:oneCellAnchor>
  <xdr:twoCellAnchor editAs="oneCell">
    <xdr:from>
      <xdr:col>12</xdr:col>
      <xdr:colOff>100852</xdr:colOff>
      <xdr:row>6</xdr:row>
      <xdr:rowOff>0</xdr:rowOff>
    </xdr:from>
    <xdr:to>
      <xdr:col>22</xdr:col>
      <xdr:colOff>277481</xdr:colOff>
      <xdr:row>33</xdr:row>
      <xdr:rowOff>11406</xdr:rowOff>
    </xdr:to>
    <xdr:pic>
      <xdr:nvPicPr>
        <xdr:cNvPr id="13" name="Billede 12">
          <a:extLst>
            <a:ext uri="{FF2B5EF4-FFF2-40B4-BE49-F238E27FC236}">
              <a16:creationId xmlns:a16="http://schemas.microsoft.com/office/drawing/2014/main" id="{518E9478-7CD8-031F-3EB8-FAEEA6FD7E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594"/>
        <a:stretch>
          <a:fillRect/>
        </a:stretch>
      </xdr:blipFill>
      <xdr:spPr>
        <a:xfrm>
          <a:off x="18400058" y="1154206"/>
          <a:ext cx="6227805" cy="8125959"/>
        </a:xfrm>
        <a:prstGeom prst="rect">
          <a:avLst/>
        </a:prstGeom>
      </xdr:spPr>
    </xdr:pic>
    <xdr:clientData/>
  </xdr:twoCellAnchor>
  <xdr:twoCellAnchor editAs="oneCell">
    <xdr:from>
      <xdr:col>0</xdr:col>
      <xdr:colOff>187327</xdr:colOff>
      <xdr:row>1</xdr:row>
      <xdr:rowOff>100853</xdr:rowOff>
    </xdr:from>
    <xdr:to>
      <xdr:col>2</xdr:col>
      <xdr:colOff>547397</xdr:colOff>
      <xdr:row>5</xdr:row>
      <xdr:rowOff>39616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179EA81F-F10F-B990-4CE6-3C8AE17F7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327" y="280147"/>
          <a:ext cx="2623658" cy="72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152400</xdr:rowOff>
    </xdr:from>
    <xdr:to>
      <xdr:col>2</xdr:col>
      <xdr:colOff>111821</xdr:colOff>
      <xdr:row>3</xdr:row>
      <xdr:rowOff>86866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C195DB6C-B337-4B61-990E-FE11420D8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52400"/>
          <a:ext cx="2369246" cy="53454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15</xdr:col>
      <xdr:colOff>76200</xdr:colOff>
      <xdr:row>35</xdr:row>
      <xdr:rowOff>130342</xdr:rowOff>
    </xdr:to>
    <xdr:pic>
      <xdr:nvPicPr>
        <xdr:cNvPr id="7" name="Billede 6">
          <a:extLst>
            <a:ext uri="{FF2B5EF4-FFF2-40B4-BE49-F238E27FC236}">
              <a16:creationId xmlns:a16="http://schemas.microsoft.com/office/drawing/2014/main" id="{0CFC5C8A-AD5D-9B3D-CDF6-746CFF12A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53825" y="200025"/>
          <a:ext cx="6076950" cy="835994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35</xdr:row>
      <xdr:rowOff>85725</xdr:rowOff>
    </xdr:from>
    <xdr:to>
      <xdr:col>15</xdr:col>
      <xdr:colOff>114300</xdr:colOff>
      <xdr:row>71</xdr:row>
      <xdr:rowOff>44050</xdr:rowOff>
    </xdr:to>
    <xdr:pic>
      <xdr:nvPicPr>
        <xdr:cNvPr id="8" name="Billede 7">
          <a:extLst>
            <a:ext uri="{FF2B5EF4-FFF2-40B4-BE49-F238E27FC236}">
              <a16:creationId xmlns:a16="http://schemas.microsoft.com/office/drawing/2014/main" id="{A6D72119-200C-2335-A2EA-97730FFCB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53825" y="8515350"/>
          <a:ext cx="6115050" cy="70925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598714</xdr:colOff>
      <xdr:row>9</xdr:row>
      <xdr:rowOff>26864</xdr:rowOff>
    </xdr:from>
    <xdr:ext cx="13398126" cy="8768982"/>
    <xdr:pic>
      <xdr:nvPicPr>
        <xdr:cNvPr id="2" name="Billede 1">
          <a:extLst>
            <a:ext uri="{FF2B5EF4-FFF2-40B4-BE49-F238E27FC236}">
              <a16:creationId xmlns:a16="http://schemas.microsoft.com/office/drawing/2014/main" id="{BB2B449C-6991-4467-8B0F-454959B46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009" y="1653734"/>
          <a:ext cx="13398126" cy="87689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nvironment\Technology\Emission%20Control\Emission%20formula\N2O%20formula%20fine%20bubble%20diffusion%20Version%203.xlsx" TargetMode="External"/><Relationship Id="rId1" Type="http://schemas.openxmlformats.org/officeDocument/2006/relationships/externalLinkPath" Target="file:///L:\Environment\Technology\Emission%20Control\Emission%20formula\N2O%20formula%20fine%20bubble%20diffusion%20Version%20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nvironment\PHH%20working%20folder\N2O%20formula%20(version%202).xlsx" TargetMode="External"/><Relationship Id="rId1" Type="http://schemas.openxmlformats.org/officeDocument/2006/relationships/externalLinkPath" Target="file:///\\192.168.152.6\unisense$\Environment\PHH%20working%20folder\N2O%20formula%20(version%2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2O Emission- Bottom Aeration"/>
    </sheetNames>
    <sheetDataSet>
      <sheetData sheetId="0">
        <row r="7">
          <cell r="F7">
            <v>2.47E-2</v>
          </cell>
        </row>
        <row r="8">
          <cell r="F8">
            <v>2675</v>
          </cell>
        </row>
        <row r="9">
          <cell r="F9">
            <v>2.9999999999999997E-4</v>
          </cell>
        </row>
        <row r="10">
          <cell r="F10">
            <v>8.3139999999999993E-5</v>
          </cell>
        </row>
        <row r="11">
          <cell r="F11">
            <v>3</v>
          </cell>
        </row>
        <row r="12">
          <cell r="F12">
            <v>25</v>
          </cell>
        </row>
        <row r="13">
          <cell r="F13">
            <v>12.14</v>
          </cell>
        </row>
        <row r="15">
          <cell r="F15">
            <v>2</v>
          </cell>
        </row>
        <row r="16">
          <cell r="F16">
            <v>1000</v>
          </cell>
        </row>
        <row r="17">
          <cell r="F17">
            <v>24000</v>
          </cell>
        </row>
        <row r="18">
          <cell r="F18">
            <v>0.27777777777777779</v>
          </cell>
        </row>
        <row r="19">
          <cell r="F19">
            <v>500</v>
          </cell>
        </row>
        <row r="20">
          <cell r="F20">
            <v>3.87</v>
          </cell>
        </row>
        <row r="21">
          <cell r="F21">
            <v>1935</v>
          </cell>
        </row>
        <row r="23">
          <cell r="F23">
            <v>0.1</v>
          </cell>
        </row>
        <row r="26">
          <cell r="F26">
            <v>891</v>
          </cell>
        </row>
        <row r="29">
          <cell r="F29">
            <v>3.7011670080252614E-2</v>
          </cell>
        </row>
        <row r="30">
          <cell r="F30">
            <v>1.1391075977613749</v>
          </cell>
        </row>
        <row r="31">
          <cell r="F31">
            <v>5.5555555555555556E-4</v>
          </cell>
        </row>
        <row r="32">
          <cell r="F32">
            <v>25.513708899658258</v>
          </cell>
        </row>
        <row r="33">
          <cell r="F33">
            <v>21.174635197386266</v>
          </cell>
        </row>
        <row r="36">
          <cell r="F36">
            <v>21.943892214257815</v>
          </cell>
        </row>
        <row r="41">
          <cell r="F41">
            <v>0.29920990782453855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2O Emission- Bottom Aeration"/>
      <sheetName val="N2O Emission - Surface Aeration"/>
      <sheetName val="Aeration Field Size"/>
      <sheetName val="N2O Emission - Surface Aera (2)"/>
    </sheetNames>
    <sheetDataSet>
      <sheetData sheetId="0">
        <row r="7">
          <cell r="F7">
            <v>2.47E-2</v>
          </cell>
        </row>
        <row r="8">
          <cell r="F8">
            <v>2675</v>
          </cell>
        </row>
        <row r="9">
          <cell r="F9">
            <v>2.9999999999999997E-4</v>
          </cell>
        </row>
        <row r="10">
          <cell r="F10">
            <v>8.3139999999999993E-5</v>
          </cell>
        </row>
        <row r="11">
          <cell r="F11">
            <v>3</v>
          </cell>
        </row>
        <row r="12">
          <cell r="F12">
            <v>25</v>
          </cell>
        </row>
        <row r="13">
          <cell r="F13">
            <v>12.14</v>
          </cell>
        </row>
        <row r="15">
          <cell r="F15">
            <v>0.02</v>
          </cell>
        </row>
        <row r="16">
          <cell r="F16">
            <v>136.79999999999998</v>
          </cell>
        </row>
        <row r="17">
          <cell r="F17">
            <v>3283.2</v>
          </cell>
        </row>
        <row r="18">
          <cell r="F18">
            <v>3.7999999999999992E-2</v>
          </cell>
        </row>
        <row r="19">
          <cell r="F19">
            <v>1268.75</v>
          </cell>
        </row>
        <row r="20">
          <cell r="F20">
            <v>3.87</v>
          </cell>
        </row>
        <row r="21">
          <cell r="F21">
            <v>4910.0625</v>
          </cell>
        </row>
        <row r="23">
          <cell r="F23">
            <v>0.1</v>
          </cell>
        </row>
        <row r="26">
          <cell r="F26">
            <v>891</v>
          </cell>
        </row>
        <row r="29">
          <cell r="F29">
            <v>3.7011670080252614E-2</v>
          </cell>
        </row>
        <row r="30">
          <cell r="F30">
            <v>1.1391075977613749</v>
          </cell>
        </row>
        <row r="31">
          <cell r="F31">
            <v>2.9950738916256151E-5</v>
          </cell>
        </row>
        <row r="32">
          <cell r="F32">
            <v>2.0702292294198816</v>
          </cell>
        </row>
        <row r="33">
          <cell r="F33">
            <v>1.7181488148326109</v>
          </cell>
        </row>
        <row r="36">
          <cell r="F36">
            <v>1.3637231530260634E-2</v>
          </cell>
        </row>
        <row r="37">
          <cell r="F37">
            <v>6.6959659140550354E-2</v>
          </cell>
        </row>
        <row r="41">
          <cell r="F41">
            <v>0.29920990782453855</v>
          </cell>
        </row>
        <row r="42">
          <cell r="F42">
            <v>0.26659602787166387</v>
          </cell>
        </row>
      </sheetData>
      <sheetData sheetId="1"/>
      <sheetData sheetId="2"/>
      <sheetData sheetId="3">
        <row r="9">
          <cell r="F9">
            <v>22</v>
          </cell>
        </row>
        <row r="10">
          <cell r="F10">
            <v>66</v>
          </cell>
        </row>
        <row r="11">
          <cell r="F11">
            <v>1.8</v>
          </cell>
        </row>
        <row r="12">
          <cell r="F12">
            <v>4000</v>
          </cell>
        </row>
        <row r="13">
          <cell r="F13">
            <v>0.1</v>
          </cell>
        </row>
        <row r="21">
          <cell r="F21">
            <v>20</v>
          </cell>
        </row>
        <row r="22">
          <cell r="F22">
            <v>0.9</v>
          </cell>
        </row>
        <row r="23">
          <cell r="F23">
            <v>0.95</v>
          </cell>
        </row>
        <row r="24">
          <cell r="F24">
            <v>1</v>
          </cell>
        </row>
        <row r="25">
          <cell r="F25">
            <v>1.7700000000000001E-9</v>
          </cell>
        </row>
        <row r="26">
          <cell r="F26">
            <v>2.1200000000000001E-9</v>
          </cell>
        </row>
        <row r="27">
          <cell r="F27">
            <v>0</v>
          </cell>
        </row>
        <row r="28">
          <cell r="F28">
            <v>9.0324000000000012E-3</v>
          </cell>
        </row>
        <row r="29">
          <cell r="F29">
            <v>8.830014399999999E-3</v>
          </cell>
        </row>
        <row r="32">
          <cell r="F32">
            <v>118.8</v>
          </cell>
        </row>
        <row r="33">
          <cell r="F33">
            <v>104.12157249080686</v>
          </cell>
        </row>
        <row r="34">
          <cell r="F34">
            <v>2.9479445834994014</v>
          </cell>
        </row>
        <row r="35">
          <cell r="F35">
            <v>2.6936304815904446</v>
          </cell>
        </row>
        <row r="36">
          <cell r="F36">
            <v>1077.4521926361779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7CD61-880E-49E4-A78E-3260B5FE0E1B}">
  <dimension ref="A1:R17282"/>
  <sheetViews>
    <sheetView tabSelected="1" zoomScaleNormal="100" workbookViewId="0">
      <selection activeCell="G23" sqref="G23"/>
    </sheetView>
  </sheetViews>
  <sheetFormatPr defaultRowHeight="15" x14ac:dyDescent="0.25"/>
  <cols>
    <col min="1" max="1" width="14.85546875" bestFit="1" customWidth="1"/>
    <col min="2" max="2" width="28.42578125" style="165" bestFit="1" customWidth="1"/>
    <col min="3" max="3" width="16.140625" style="164" customWidth="1"/>
    <col min="4" max="4" width="21.140625" style="164" bestFit="1" customWidth="1"/>
    <col min="5" max="5" width="23.42578125" style="159" bestFit="1" customWidth="1"/>
    <col min="6" max="6" width="17.28515625" style="159" customWidth="1"/>
    <col min="7" max="7" width="24.42578125" style="159" bestFit="1" customWidth="1"/>
    <col min="8" max="8" width="9.85546875" style="159" bestFit="1" customWidth="1"/>
    <col min="9" max="9" width="24.42578125" style="159" customWidth="1"/>
    <col min="10" max="10" width="17.28515625" style="159" customWidth="1"/>
    <col min="11" max="12" width="13.42578125" style="160" bestFit="1" customWidth="1"/>
    <col min="13" max="13" width="25.42578125" style="160" customWidth="1"/>
    <col min="14" max="14" width="8.5703125" customWidth="1"/>
    <col min="15" max="15" width="18" bestFit="1" customWidth="1"/>
    <col min="16" max="16" width="3.5703125" bestFit="1" customWidth="1"/>
    <col min="17" max="17" width="39.85546875" customWidth="1"/>
    <col min="18" max="18" width="14.7109375" customWidth="1"/>
  </cols>
  <sheetData>
    <row r="1" spans="1:18" ht="18.75" customHeight="1" x14ac:dyDescent="0.25">
      <c r="A1" s="184" t="s">
        <v>170</v>
      </c>
      <c r="B1" s="163" t="s">
        <v>130</v>
      </c>
      <c r="C1" s="163" t="s">
        <v>81</v>
      </c>
      <c r="D1" s="163" t="s">
        <v>171</v>
      </c>
      <c r="E1" s="162" t="s">
        <v>132</v>
      </c>
      <c r="F1" s="162" t="s">
        <v>172</v>
      </c>
      <c r="G1" s="162" t="s">
        <v>131</v>
      </c>
      <c r="H1" s="162" t="s">
        <v>21</v>
      </c>
      <c r="I1" s="161" t="s">
        <v>22</v>
      </c>
      <c r="J1" s="161" t="s">
        <v>23</v>
      </c>
      <c r="K1" s="162" t="s">
        <v>24</v>
      </c>
      <c r="L1" s="167" t="s">
        <v>38</v>
      </c>
      <c r="M1" s="161" t="s">
        <v>173</v>
      </c>
      <c r="N1" s="168"/>
      <c r="O1" s="140" t="s">
        <v>11</v>
      </c>
      <c r="P1" s="117" t="s">
        <v>19</v>
      </c>
      <c r="Q1" s="122" t="s">
        <v>35</v>
      </c>
      <c r="R1" s="174">
        <v>462</v>
      </c>
    </row>
    <row r="2" spans="1:18" ht="20.25" customHeight="1" x14ac:dyDescent="0.25">
      <c r="A2" s="184"/>
      <c r="B2" s="169" t="s">
        <v>18</v>
      </c>
      <c r="C2" s="169" t="s">
        <v>7</v>
      </c>
      <c r="D2" s="169" t="s">
        <v>48</v>
      </c>
      <c r="E2" s="166" t="s">
        <v>18</v>
      </c>
      <c r="F2" s="166" t="s">
        <v>33</v>
      </c>
      <c r="G2" s="166" t="s">
        <v>17</v>
      </c>
      <c r="H2" s="166" t="s">
        <v>0</v>
      </c>
      <c r="I2" s="177" t="s">
        <v>8</v>
      </c>
      <c r="J2" s="166" t="s">
        <v>16</v>
      </c>
      <c r="K2" s="166" t="s">
        <v>16</v>
      </c>
      <c r="L2" s="176" t="s">
        <v>39</v>
      </c>
      <c r="M2" s="177" t="s">
        <v>174</v>
      </c>
      <c r="N2" s="78"/>
      <c r="O2" s="140" t="s">
        <v>31</v>
      </c>
      <c r="P2" s="117" t="s">
        <v>12</v>
      </c>
      <c r="Q2" s="122" t="s">
        <v>13</v>
      </c>
      <c r="R2" s="174">
        <v>7.55</v>
      </c>
    </row>
    <row r="3" spans="1:18" ht="18.75" x14ac:dyDescent="0.25">
      <c r="A3" s="157">
        <v>45694</v>
      </c>
      <c r="B3" s="170">
        <v>0.4188979067854976</v>
      </c>
      <c r="C3" s="170">
        <v>26.4310151166666</v>
      </c>
      <c r="D3" s="170">
        <v>4.1504553999999999E-2</v>
      </c>
      <c r="E3" s="171">
        <f>B3*((20+273.15)/(C3+273.15))</f>
        <v>0.40990555201352241</v>
      </c>
      <c r="F3" s="171">
        <f>B3/$R$1</f>
        <v>9.0670542594263549E-4</v>
      </c>
      <c r="G3" s="171">
        <f>B3*(24*60*60)</f>
        <v>36192.779146266992</v>
      </c>
      <c r="H3" s="171">
        <f t="shared" ref="H3:H66" si="0">KHprocess*EXP(delta*(1/(C3+273.15)-1/(Tnul+273.15)))</f>
        <v>2.3663801696149858E-2</v>
      </c>
      <c r="I3" s="171">
        <f t="shared" ref="I3:I66" si="1">1/(H3*constR*(C3+273.15)*10^3)</f>
        <v>1.6966457538372384</v>
      </c>
      <c r="J3" s="171">
        <f t="shared" ref="J3:J66" si="2">(($R$2/0.815)^(-0.49))*34500*(F3)^0.86</f>
        <v>28.022911914393646</v>
      </c>
      <c r="K3" s="172">
        <f t="shared" ref="K3:K66" si="3">J3*(1.024)^(C3-20)</f>
        <v>32.64017199093621</v>
      </c>
      <c r="L3" s="172">
        <f>I3*D3*(1-EXP((-(K3/I3)*($R$3/G3))))*G3/1000</f>
        <v>2.149532201573944</v>
      </c>
      <c r="M3" s="171">
        <f>L3*1000/24/$R$1</f>
        <v>0.19386112929057936</v>
      </c>
      <c r="N3" s="44"/>
      <c r="O3" s="140" t="s">
        <v>32</v>
      </c>
      <c r="P3" s="117" t="s">
        <v>20</v>
      </c>
      <c r="Q3" s="122" t="s">
        <v>37</v>
      </c>
      <c r="R3" s="175">
        <f>R2*R1</f>
        <v>3488.1</v>
      </c>
    </row>
    <row r="4" spans="1:18" ht="14.25" customHeight="1" x14ac:dyDescent="0.25">
      <c r="A4" s="157">
        <v>45694.000694444447</v>
      </c>
      <c r="B4" s="170">
        <v>0.38916965743862819</v>
      </c>
      <c r="C4" s="170">
        <v>26.430176530000001</v>
      </c>
      <c r="D4" s="170">
        <v>4.1460049666666603E-2</v>
      </c>
      <c r="E4" s="171">
        <f>B4*((20+273.15)/(C4+273.15))</f>
        <v>0.38081653599235848</v>
      </c>
      <c r="F4" s="171">
        <f t="shared" ref="F4:F67" si="4">B4/$R$1</f>
        <v>8.4235856588447662E-4</v>
      </c>
      <c r="G4" s="171">
        <f t="shared" ref="G4:G67" si="5">B4*(24*60*60)</f>
        <v>33624.258402697473</v>
      </c>
      <c r="H4" s="171">
        <f t="shared" si="0"/>
        <v>2.3664393168331636E-2</v>
      </c>
      <c r="I4" s="171">
        <f t="shared" si="1"/>
        <v>1.6966080967046737</v>
      </c>
      <c r="J4" s="171">
        <f t="shared" si="2"/>
        <v>26.303875123752025</v>
      </c>
      <c r="K4" s="172">
        <f t="shared" si="3"/>
        <v>30.637284784934504</v>
      </c>
      <c r="L4" s="172">
        <f t="shared" ref="L4:L67" si="6">I4*D4*(1-EXP((-(K4/I4)*($R$3/G4))))*G4/1000</f>
        <v>2.0018464313741737</v>
      </c>
      <c r="M4" s="171">
        <f t="shared" ref="M4:M67" si="7">L4*1000/24/$R$1</f>
        <v>0.18054170557126387</v>
      </c>
      <c r="N4" s="44"/>
    </row>
    <row r="5" spans="1:18" ht="15.75" customHeight="1" x14ac:dyDescent="0.25">
      <c r="A5" s="157">
        <v>45694.001388888886</v>
      </c>
      <c r="B5" s="170">
        <v>0.38916965743862819</v>
      </c>
      <c r="C5" s="170">
        <v>26.429852964999998</v>
      </c>
      <c r="D5" s="170">
        <v>4.1453691833333299E-2</v>
      </c>
      <c r="E5" s="171">
        <f t="shared" ref="E5:E67" si="8">B5*((20+273.15)/(C5+273.15))</f>
        <v>0.38081694729806292</v>
      </c>
      <c r="F5" s="171">
        <f t="shared" si="4"/>
        <v>8.4235856588447662E-4</v>
      </c>
      <c r="G5" s="171">
        <f t="shared" si="5"/>
        <v>33624.258402697473</v>
      </c>
      <c r="H5" s="171">
        <f t="shared" si="0"/>
        <v>2.3664621390125665E-2</v>
      </c>
      <c r="I5" s="171">
        <f t="shared" si="1"/>
        <v>1.69659356702821</v>
      </c>
      <c r="J5" s="171">
        <f t="shared" si="2"/>
        <v>26.303875123752025</v>
      </c>
      <c r="K5" s="172">
        <f t="shared" si="3"/>
        <v>30.637049680278377</v>
      </c>
      <c r="L5" s="172">
        <f t="shared" si="6"/>
        <v>2.0015229160463779</v>
      </c>
      <c r="M5" s="171">
        <f t="shared" si="7"/>
        <v>0.18051252850346122</v>
      </c>
      <c r="N5" s="44"/>
      <c r="O5" s="178"/>
      <c r="P5" s="179"/>
      <c r="Q5" s="182" t="s">
        <v>133</v>
      </c>
    </row>
    <row r="6" spans="1:18" ht="15.75" x14ac:dyDescent="0.25">
      <c r="A6" s="157">
        <v>45694.002083333333</v>
      </c>
      <c r="B6" s="170">
        <v>0.38916965743862819</v>
      </c>
      <c r="C6" s="170">
        <v>26.429546424999899</v>
      </c>
      <c r="D6" s="170">
        <v>4.1549060999999998E-2</v>
      </c>
      <c r="E6" s="171">
        <f t="shared" si="8"/>
        <v>0.38081733696293979</v>
      </c>
      <c r="F6" s="171">
        <f t="shared" si="4"/>
        <v>8.4235856588447662E-4</v>
      </c>
      <c r="G6" s="171">
        <f t="shared" si="5"/>
        <v>33624.258402697473</v>
      </c>
      <c r="H6" s="171">
        <f t="shared" si="0"/>
        <v>2.3664837606072554E-2</v>
      </c>
      <c r="I6" s="171">
        <f t="shared" si="1"/>
        <v>1.6965798019428531</v>
      </c>
      <c r="J6" s="171">
        <f t="shared" si="2"/>
        <v>26.303875123752025</v>
      </c>
      <c r="K6" s="172">
        <f t="shared" si="3"/>
        <v>30.636826947773876</v>
      </c>
      <c r="L6" s="172">
        <f t="shared" si="6"/>
        <v>2.0061119572204857</v>
      </c>
      <c r="M6" s="171">
        <f t="shared" si="7"/>
        <v>0.18092640306822563</v>
      </c>
      <c r="N6" s="44"/>
      <c r="O6" s="180"/>
      <c r="P6" s="181"/>
      <c r="Q6" s="183" t="s">
        <v>134</v>
      </c>
    </row>
    <row r="7" spans="1:18" ht="15.75" x14ac:dyDescent="0.25">
      <c r="A7" s="157">
        <v>45694.00277777778</v>
      </c>
      <c r="B7" s="170">
        <v>0.39303048241706628</v>
      </c>
      <c r="C7" s="170">
        <v>26.429239885000001</v>
      </c>
      <c r="D7" s="170">
        <v>4.15776731666666E-2</v>
      </c>
      <c r="E7" s="171">
        <f t="shared" si="8"/>
        <v>0.38459569483116213</v>
      </c>
      <c r="F7" s="171">
        <f t="shared" si="4"/>
        <v>8.5071532990706991E-4</v>
      </c>
      <c r="G7" s="171">
        <f t="shared" si="5"/>
        <v>33957.833680834527</v>
      </c>
      <c r="H7" s="171">
        <f t="shared" si="0"/>
        <v>2.3665053824437302E-2</v>
      </c>
      <c r="I7" s="171">
        <f t="shared" si="1"/>
        <v>1.6965660369392388</v>
      </c>
      <c r="J7" s="171">
        <f t="shared" si="2"/>
        <v>26.52813870856918</v>
      </c>
      <c r="K7" s="172">
        <f t="shared" si="3"/>
        <v>30.897808113880373</v>
      </c>
      <c r="L7" s="172">
        <f t="shared" si="6"/>
        <v>2.0264400184417046</v>
      </c>
      <c r="M7" s="171">
        <f t="shared" si="7"/>
        <v>0.18275974192295313</v>
      </c>
      <c r="N7" s="44"/>
      <c r="O7" s="29"/>
      <c r="P7" s="29"/>
      <c r="Q7" s="29"/>
    </row>
    <row r="8" spans="1:18" x14ac:dyDescent="0.25">
      <c r="A8" s="157">
        <v>45694.003472222219</v>
      </c>
      <c r="B8" s="170">
        <v>0.3887836117304434</v>
      </c>
      <c r="C8" s="170">
        <v>26.428933345000001</v>
      </c>
      <c r="D8" s="170">
        <v>4.1552242000000003E-2</v>
      </c>
      <c r="E8" s="171">
        <f t="shared" si="8"/>
        <v>0.3804403550884119</v>
      </c>
      <c r="F8" s="171">
        <f t="shared" si="4"/>
        <v>8.4152296911351387E-4</v>
      </c>
      <c r="G8" s="171">
        <f t="shared" si="5"/>
        <v>33590.904053510312</v>
      </c>
      <c r="H8" s="171">
        <f t="shared" si="0"/>
        <v>2.3665270045220094E-2</v>
      </c>
      <c r="I8" s="171">
        <f t="shared" si="1"/>
        <v>1.6965522720173583</v>
      </c>
      <c r="J8" s="171">
        <f t="shared" si="2"/>
        <v>26.281433818728232</v>
      </c>
      <c r="K8" s="172">
        <f t="shared" si="3"/>
        <v>30.610243879435725</v>
      </c>
      <c r="L8" s="172">
        <f t="shared" si="6"/>
        <v>2.0043386881331227</v>
      </c>
      <c r="M8" s="171">
        <f t="shared" si="7"/>
        <v>0.18076647620248221</v>
      </c>
      <c r="N8" s="44"/>
    </row>
    <row r="9" spans="1:18" x14ac:dyDescent="0.25">
      <c r="A9" s="157">
        <v>45694.004166666666</v>
      </c>
      <c r="B9" s="170">
        <v>0.40615724689791294</v>
      </c>
      <c r="C9" s="170">
        <v>26.428626808333298</v>
      </c>
      <c r="D9" s="170">
        <v>4.1529987999999997E-2</v>
      </c>
      <c r="E9" s="171">
        <f t="shared" si="8"/>
        <v>0.39744156048989265</v>
      </c>
      <c r="F9" s="171">
        <f t="shared" si="4"/>
        <v>8.7912824003877257E-4</v>
      </c>
      <c r="G9" s="171">
        <f t="shared" si="5"/>
        <v>35091.986131979676</v>
      </c>
      <c r="H9" s="171">
        <f t="shared" si="0"/>
        <v>2.3665486266069763E-2</v>
      </c>
      <c r="I9" s="171">
        <f t="shared" si="1"/>
        <v>1.6965385073268868</v>
      </c>
      <c r="J9" s="171">
        <f t="shared" si="2"/>
        <v>27.288347426757362</v>
      </c>
      <c r="K9" s="172">
        <f t="shared" si="3"/>
        <v>31.782774978836219</v>
      </c>
      <c r="L9" s="172">
        <f t="shared" si="6"/>
        <v>2.0884032800405228</v>
      </c>
      <c r="M9" s="171">
        <f t="shared" si="7"/>
        <v>0.18834805916671382</v>
      </c>
      <c r="N9" s="44"/>
    </row>
    <row r="10" spans="1:18" x14ac:dyDescent="0.25">
      <c r="A10" s="157">
        <v>45694.004861111112</v>
      </c>
      <c r="B10" s="170">
        <v>0.41272061625481166</v>
      </c>
      <c r="C10" s="170">
        <v>26.428320275000001</v>
      </c>
      <c r="D10" s="170">
        <v>4.1593565666666603E-2</v>
      </c>
      <c r="E10" s="171">
        <f t="shared" si="8"/>
        <v>0.40386450042191074</v>
      </c>
      <c r="F10" s="171">
        <f t="shared" si="4"/>
        <v>8.9333466721820709E-4</v>
      </c>
      <c r="G10" s="171">
        <f t="shared" si="5"/>
        <v>35659.06124441573</v>
      </c>
      <c r="H10" s="171">
        <f t="shared" si="0"/>
        <v>2.3665702486986136E-2</v>
      </c>
      <c r="I10" s="171">
        <f t="shared" si="1"/>
        <v>1.6965247428678303</v>
      </c>
      <c r="J10" s="171">
        <f t="shared" si="2"/>
        <v>27.667155980958334</v>
      </c>
      <c r="K10" s="172">
        <f t="shared" si="3"/>
        <v>32.223739547393507</v>
      </c>
      <c r="L10" s="172">
        <f t="shared" si="6"/>
        <v>2.1237482246939505</v>
      </c>
      <c r="M10" s="171">
        <f t="shared" si="7"/>
        <v>0.19153573455032019</v>
      </c>
      <c r="N10" s="44"/>
    </row>
    <row r="11" spans="1:18" x14ac:dyDescent="0.25">
      <c r="A11" s="157">
        <v>45694.005555555559</v>
      </c>
      <c r="B11" s="170">
        <v>0.36330225329311833</v>
      </c>
      <c r="C11" s="170">
        <v>26.428172905</v>
      </c>
      <c r="D11" s="170">
        <v>4.15617768333333E-2</v>
      </c>
      <c r="E11" s="171">
        <f t="shared" si="8"/>
        <v>0.35550672640843822</v>
      </c>
      <c r="F11" s="171">
        <f t="shared" si="4"/>
        <v>7.8636851362146824E-4</v>
      </c>
      <c r="G11" s="171">
        <f t="shared" si="5"/>
        <v>31389.314684525423</v>
      </c>
      <c r="H11" s="171">
        <f t="shared" si="0"/>
        <v>2.3665806438944403E-2</v>
      </c>
      <c r="I11" s="171">
        <f t="shared" si="1"/>
        <v>1.6965181254491255</v>
      </c>
      <c r="J11" s="171">
        <f t="shared" si="2"/>
        <v>24.793096841158274</v>
      </c>
      <c r="K11" s="172">
        <f t="shared" si="3"/>
        <v>28.876242408385199</v>
      </c>
      <c r="L11" s="172">
        <f t="shared" si="6"/>
        <v>1.8793838351466141</v>
      </c>
      <c r="M11" s="171">
        <f t="shared" si="7"/>
        <v>0.16949709912938438</v>
      </c>
      <c r="N11" s="44"/>
    </row>
    <row r="12" spans="1:18" x14ac:dyDescent="0.25">
      <c r="A12" s="157">
        <v>45694.006249999999</v>
      </c>
      <c r="B12" s="170">
        <v>0.36793522118341326</v>
      </c>
      <c r="C12" s="170">
        <v>26.428375715000001</v>
      </c>
      <c r="D12" s="170">
        <v>4.1453691833333299E-2</v>
      </c>
      <c r="E12" s="171">
        <f t="shared" si="8"/>
        <v>0.3600400390465065</v>
      </c>
      <c r="F12" s="171">
        <f t="shared" si="4"/>
        <v>7.963965826480806E-4</v>
      </c>
      <c r="G12" s="171">
        <f t="shared" si="5"/>
        <v>31789.603110246906</v>
      </c>
      <c r="H12" s="171">
        <f t="shared" si="0"/>
        <v>2.3665663380823092E-2</v>
      </c>
      <c r="I12" s="171">
        <f t="shared" si="1"/>
        <v>1.6965272323189651</v>
      </c>
      <c r="J12" s="171">
        <f t="shared" si="2"/>
        <v>25.064762311227465</v>
      </c>
      <c r="K12" s="172">
        <f t="shared" si="3"/>
        <v>29.192788556394387</v>
      </c>
      <c r="L12" s="172">
        <f t="shared" si="6"/>
        <v>1.8972778717617231</v>
      </c>
      <c r="M12" s="171">
        <f t="shared" si="7"/>
        <v>0.17111091917042959</v>
      </c>
      <c r="N12" s="44"/>
    </row>
    <row r="13" spans="1:18" x14ac:dyDescent="0.25">
      <c r="A13" s="157">
        <v>45694.006944444445</v>
      </c>
      <c r="B13" s="170">
        <v>0.37256819829331855</v>
      </c>
      <c r="C13" s="170">
        <v>26.4285901016666</v>
      </c>
      <c r="D13" s="170">
        <v>4.1482301999999999E-2</v>
      </c>
      <c r="E13" s="171">
        <f t="shared" si="8"/>
        <v>0.36457334048011042</v>
      </c>
      <c r="F13" s="171">
        <f t="shared" si="4"/>
        <v>8.0642467163055968E-4</v>
      </c>
      <c r="G13" s="171">
        <f t="shared" si="5"/>
        <v>32189.892332542724</v>
      </c>
      <c r="H13" s="171">
        <f t="shared" si="0"/>
        <v>2.3665512157903319E-2</v>
      </c>
      <c r="I13" s="171">
        <f t="shared" si="1"/>
        <v>1.6965368590600389</v>
      </c>
      <c r="J13" s="171">
        <f t="shared" si="2"/>
        <v>25.335949822703181</v>
      </c>
      <c r="K13" s="172">
        <f t="shared" si="3"/>
        <v>29.508789172387146</v>
      </c>
      <c r="L13" s="172">
        <f t="shared" si="6"/>
        <v>1.9213694702573987</v>
      </c>
      <c r="M13" s="171">
        <f t="shared" si="7"/>
        <v>0.17328368238252154</v>
      </c>
      <c r="N13" s="44"/>
    </row>
    <row r="14" spans="1:18" x14ac:dyDescent="0.25">
      <c r="A14" s="157">
        <v>45694.007638888892</v>
      </c>
      <c r="B14" s="170">
        <v>0.37527077577436552</v>
      </c>
      <c r="C14" s="170">
        <v>26.428804485000001</v>
      </c>
      <c r="D14" s="170">
        <v>4.1501377166666603E-2</v>
      </c>
      <c r="E14" s="171">
        <f t="shared" si="8"/>
        <v>0.3672176611672256</v>
      </c>
      <c r="F14" s="171">
        <f t="shared" si="4"/>
        <v>8.1227440643802059E-4</v>
      </c>
      <c r="G14" s="171">
        <f t="shared" si="5"/>
        <v>32423.395026905182</v>
      </c>
      <c r="H14" s="171">
        <f t="shared" si="0"/>
        <v>2.3665360938517448E-2</v>
      </c>
      <c r="I14" s="171">
        <f t="shared" si="1"/>
        <v>1.696546485691415</v>
      </c>
      <c r="J14" s="171">
        <f t="shared" si="2"/>
        <v>25.493924704845075</v>
      </c>
      <c r="K14" s="172">
        <f t="shared" si="3"/>
        <v>29.692933541279992</v>
      </c>
      <c r="L14" s="172">
        <f t="shared" si="6"/>
        <v>1.9355459553892334</v>
      </c>
      <c r="M14" s="171">
        <f t="shared" si="7"/>
        <v>0.17456222541389191</v>
      </c>
      <c r="N14" s="44"/>
    </row>
    <row r="15" spans="1:18" x14ac:dyDescent="0.25">
      <c r="A15" s="157">
        <v>45694.008333333331</v>
      </c>
      <c r="B15" s="170">
        <v>0.36947955671119137</v>
      </c>
      <c r="C15" s="170">
        <v>26.429018875000001</v>
      </c>
      <c r="D15" s="170">
        <v>4.1552242000000003E-2</v>
      </c>
      <c r="E15" s="171">
        <f t="shared" si="8"/>
        <v>0.36155045989745882</v>
      </c>
      <c r="F15" s="171">
        <f t="shared" si="4"/>
        <v>7.9973930024067395E-4</v>
      </c>
      <c r="G15" s="171">
        <f t="shared" si="5"/>
        <v>31923.033699846936</v>
      </c>
      <c r="H15" s="171">
        <f t="shared" si="0"/>
        <v>2.3665209715611875E-2</v>
      </c>
      <c r="I15" s="171">
        <f t="shared" si="1"/>
        <v>1.6965561126621294</v>
      </c>
      <c r="J15" s="171">
        <f t="shared" si="2"/>
        <v>25.155211551810204</v>
      </c>
      <c r="K15" s="172">
        <f t="shared" si="3"/>
        <v>29.298581184428723</v>
      </c>
      <c r="L15" s="172">
        <f t="shared" si="6"/>
        <v>1.9094248981097879</v>
      </c>
      <c r="M15" s="171">
        <f t="shared" si="7"/>
        <v>0.17220643020470669</v>
      </c>
      <c r="N15" s="44"/>
    </row>
    <row r="16" spans="1:18" x14ac:dyDescent="0.25">
      <c r="A16" s="157">
        <v>45694.009027777778</v>
      </c>
      <c r="B16" s="170">
        <v>0.37102387566064704</v>
      </c>
      <c r="C16" s="170">
        <v>26.429102246666599</v>
      </c>
      <c r="D16" s="170">
        <v>4.1529987999999997E-2</v>
      </c>
      <c r="E16" s="171">
        <f t="shared" si="8"/>
        <v>0.36306153644977385</v>
      </c>
      <c r="F16" s="171">
        <f t="shared" si="4"/>
        <v>8.030819819494525E-4</v>
      </c>
      <c r="G16" s="171">
        <f t="shared" si="5"/>
        <v>32056.462857079903</v>
      </c>
      <c r="H16" s="171">
        <f t="shared" si="0"/>
        <v>2.3665150908591084E-2</v>
      </c>
      <c r="I16" s="171">
        <f t="shared" si="1"/>
        <v>1.6965598563950806</v>
      </c>
      <c r="J16" s="171">
        <f t="shared" si="2"/>
        <v>25.245606909751707</v>
      </c>
      <c r="K16" s="172">
        <f t="shared" si="3"/>
        <v>29.403923898397597</v>
      </c>
      <c r="L16" s="172">
        <f t="shared" si="6"/>
        <v>1.9160057112315536</v>
      </c>
      <c r="M16" s="171">
        <f t="shared" si="7"/>
        <v>0.17279993788163361</v>
      </c>
      <c r="N16" s="44"/>
    </row>
    <row r="17" spans="1:14" x14ac:dyDescent="0.25">
      <c r="A17" s="157">
        <v>45694.009722222225</v>
      </c>
      <c r="B17" s="170">
        <v>0.38260629910820176</v>
      </c>
      <c r="C17" s="170">
        <v>26.428897384999999</v>
      </c>
      <c r="D17" s="170">
        <v>4.1638070499999999E-2</v>
      </c>
      <c r="E17" s="171">
        <f t="shared" si="8"/>
        <v>0.37439565190543778</v>
      </c>
      <c r="F17" s="171">
        <f t="shared" si="4"/>
        <v>8.2815216257186533E-4</v>
      </c>
      <c r="G17" s="171">
        <f t="shared" si="5"/>
        <v>33057.184242948635</v>
      </c>
      <c r="H17" s="171">
        <f t="shared" si="0"/>
        <v>2.366529541009231E-2</v>
      </c>
      <c r="I17" s="171">
        <f t="shared" si="1"/>
        <v>1.6965506572690412</v>
      </c>
      <c r="J17" s="171">
        <f t="shared" si="2"/>
        <v>25.921912343870495</v>
      </c>
      <c r="K17" s="172">
        <f t="shared" si="3"/>
        <v>30.191479940830636</v>
      </c>
      <c r="L17" s="172">
        <f t="shared" si="6"/>
        <v>1.9780697484686569</v>
      </c>
      <c r="M17" s="171">
        <f t="shared" si="7"/>
        <v>0.17839734383736081</v>
      </c>
      <c r="N17" s="44"/>
    </row>
    <row r="18" spans="1:14" x14ac:dyDescent="0.25">
      <c r="A18" s="157">
        <v>45694.010416666664</v>
      </c>
      <c r="B18" s="170">
        <v>0.38569494069033172</v>
      </c>
      <c r="C18" s="170">
        <v>26.428683001666599</v>
      </c>
      <c r="D18" s="170">
        <v>4.1679398499999999E-2</v>
      </c>
      <c r="E18" s="171">
        <f t="shared" si="8"/>
        <v>0.37741828200353539</v>
      </c>
      <c r="F18" s="171">
        <f t="shared" si="4"/>
        <v>8.3483753396175703E-4</v>
      </c>
      <c r="G18" s="171">
        <f t="shared" si="5"/>
        <v>33324.042875644664</v>
      </c>
      <c r="H18" s="171">
        <f t="shared" si="0"/>
        <v>2.3665446628965681E-2</v>
      </c>
      <c r="I18" s="171">
        <f t="shared" si="1"/>
        <v>1.6965410306203408</v>
      </c>
      <c r="J18" s="171">
        <f t="shared" si="2"/>
        <v>26.101772992252329</v>
      </c>
      <c r="K18" s="172">
        <f t="shared" si="3"/>
        <v>30.400810653263452</v>
      </c>
      <c r="L18" s="172">
        <f t="shared" si="6"/>
        <v>1.9952441821811091</v>
      </c>
      <c r="M18" s="171">
        <f t="shared" si="7"/>
        <v>0.17994626462672339</v>
      </c>
      <c r="N18" s="44"/>
    </row>
    <row r="19" spans="1:14" x14ac:dyDescent="0.25">
      <c r="A19" s="157">
        <v>45694.011111111111</v>
      </c>
      <c r="B19" s="170">
        <v>0.39959386649909473</v>
      </c>
      <c r="C19" s="170">
        <v>26.428468615</v>
      </c>
      <c r="D19" s="170">
        <v>4.1574494333333302E-2</v>
      </c>
      <c r="E19" s="171">
        <f t="shared" si="8"/>
        <v>0.39101922947190182</v>
      </c>
      <c r="F19" s="171">
        <f t="shared" si="4"/>
        <v>8.6492178895907954E-4</v>
      </c>
      <c r="G19" s="171">
        <f t="shared" si="5"/>
        <v>34524.910065521784</v>
      </c>
      <c r="H19" s="171">
        <f t="shared" si="0"/>
        <v>2.3665597851372965E-2</v>
      </c>
      <c r="I19" s="171">
        <f t="shared" si="1"/>
        <v>1.6965314038619417</v>
      </c>
      <c r="J19" s="171">
        <f t="shared" si="2"/>
        <v>26.908680223667918</v>
      </c>
      <c r="K19" s="172">
        <f t="shared" si="3"/>
        <v>31.340458493115168</v>
      </c>
      <c r="L19" s="172">
        <f t="shared" si="6"/>
        <v>2.0584539455990454</v>
      </c>
      <c r="M19" s="171">
        <f t="shared" si="7"/>
        <v>0.18564700086571476</v>
      </c>
      <c r="N19" s="44"/>
    </row>
    <row r="20" spans="1:14" x14ac:dyDescent="0.25">
      <c r="A20" s="157">
        <v>45694.011805555558</v>
      </c>
      <c r="B20" s="170">
        <v>0.39804954754191679</v>
      </c>
      <c r="C20" s="170">
        <v>26.428254228333302</v>
      </c>
      <c r="D20" s="170">
        <v>4.1599926000000002E-2</v>
      </c>
      <c r="E20" s="171">
        <f t="shared" si="8"/>
        <v>0.38950832784069567</v>
      </c>
      <c r="F20" s="171">
        <f t="shared" si="4"/>
        <v>8.6157910723358617E-4</v>
      </c>
      <c r="G20" s="171">
        <f t="shared" si="5"/>
        <v>34391.480907621612</v>
      </c>
      <c r="H20" s="171">
        <f t="shared" si="0"/>
        <v>2.3665749074963043E-2</v>
      </c>
      <c r="I20" s="171">
        <f t="shared" si="1"/>
        <v>1.6965217771435182</v>
      </c>
      <c r="J20" s="171">
        <f t="shared" si="2"/>
        <v>26.819220678676928</v>
      </c>
      <c r="K20" s="172">
        <f t="shared" si="3"/>
        <v>31.236106410953521</v>
      </c>
      <c r="L20" s="172">
        <f t="shared" si="6"/>
        <v>2.0521214600922248</v>
      </c>
      <c r="M20" s="171">
        <f t="shared" si="7"/>
        <v>0.18507588925795679</v>
      </c>
      <c r="N20" s="44"/>
    </row>
    <row r="21" spans="1:14" x14ac:dyDescent="0.25">
      <c r="A21" s="157">
        <v>45694.012499999997</v>
      </c>
      <c r="B21" s="170">
        <v>0.38646710569374154</v>
      </c>
      <c r="C21" s="170">
        <v>26.427974219999999</v>
      </c>
      <c r="D21" s="170">
        <v>4.15776731666666E-2</v>
      </c>
      <c r="E21" s="171">
        <f t="shared" si="8"/>
        <v>0.37817477179053854</v>
      </c>
      <c r="F21" s="171">
        <f t="shared" si="4"/>
        <v>8.3650888678299038E-4</v>
      </c>
      <c r="G21" s="171">
        <f t="shared" si="5"/>
        <v>33390.757931939268</v>
      </c>
      <c r="H21" s="171">
        <f t="shared" si="0"/>
        <v>2.3665946588399517E-2</v>
      </c>
      <c r="I21" s="171">
        <f t="shared" si="1"/>
        <v>1.6965092038407363</v>
      </c>
      <c r="J21" s="171">
        <f t="shared" si="2"/>
        <v>26.146706860901691</v>
      </c>
      <c r="K21" s="172">
        <f t="shared" si="3"/>
        <v>30.452633352134196</v>
      </c>
      <c r="L21" s="172">
        <f t="shared" si="6"/>
        <v>1.9941335276030205</v>
      </c>
      <c r="M21" s="171">
        <f t="shared" si="7"/>
        <v>0.1798460973667948</v>
      </c>
      <c r="N21" s="44"/>
    </row>
    <row r="22" spans="1:14" x14ac:dyDescent="0.25">
      <c r="A22" s="157">
        <v>45694.013194444444</v>
      </c>
      <c r="B22" s="170">
        <v>0.38916965743862819</v>
      </c>
      <c r="C22" s="170">
        <v>26.427549840000001</v>
      </c>
      <c r="D22" s="170">
        <v>4.1574494333333302E-2</v>
      </c>
      <c r="E22" s="171">
        <f t="shared" si="8"/>
        <v>0.38081987498417369</v>
      </c>
      <c r="F22" s="171">
        <f t="shared" si="4"/>
        <v>8.4235856588447662E-4</v>
      </c>
      <c r="G22" s="171">
        <f t="shared" si="5"/>
        <v>33624.258402697473</v>
      </c>
      <c r="H22" s="171">
        <f t="shared" si="0"/>
        <v>2.3666245943165871E-2</v>
      </c>
      <c r="I22" s="171">
        <f t="shared" si="1"/>
        <v>1.696490147901329</v>
      </c>
      <c r="J22" s="171">
        <f t="shared" si="2"/>
        <v>26.303875123752025</v>
      </c>
      <c r="K22" s="172">
        <f t="shared" si="3"/>
        <v>30.635376265213072</v>
      </c>
      <c r="L22" s="172">
        <f t="shared" si="6"/>
        <v>2.007237627130118</v>
      </c>
      <c r="M22" s="171">
        <f t="shared" si="7"/>
        <v>0.18102792452472205</v>
      </c>
      <c r="N22" s="44"/>
    </row>
    <row r="23" spans="1:14" x14ac:dyDescent="0.25">
      <c r="A23" s="157">
        <v>45694.013888888891</v>
      </c>
      <c r="B23" s="170">
        <v>0.37951764095547441</v>
      </c>
      <c r="C23" s="170">
        <v>26.427120684999998</v>
      </c>
      <c r="D23" s="170">
        <v>4.1644430500000003E-2</v>
      </c>
      <c r="E23" s="171">
        <f t="shared" si="8"/>
        <v>0.37137547817972594</v>
      </c>
      <c r="F23" s="171">
        <f t="shared" si="4"/>
        <v>8.2146675531487973E-4</v>
      </c>
      <c r="G23" s="171">
        <f t="shared" si="5"/>
        <v>32790.32417855299</v>
      </c>
      <c r="H23" s="171">
        <f t="shared" si="0"/>
        <v>2.3666548670897996E-2</v>
      </c>
      <c r="I23" s="171">
        <f t="shared" si="1"/>
        <v>1.6964708777093558</v>
      </c>
      <c r="J23" s="171">
        <f t="shared" si="2"/>
        <v>25.741847338669938</v>
      </c>
      <c r="K23" s="172">
        <f t="shared" si="3"/>
        <v>29.980493321836232</v>
      </c>
      <c r="L23" s="172">
        <f t="shared" si="6"/>
        <v>1.9630666225363012</v>
      </c>
      <c r="M23" s="171">
        <f t="shared" si="7"/>
        <v>0.17704424806424071</v>
      </c>
      <c r="N23" s="44"/>
    </row>
    <row r="24" spans="1:14" x14ac:dyDescent="0.25">
      <c r="A24" s="157">
        <v>45694.01458333333</v>
      </c>
      <c r="B24" s="170">
        <v>0.36986563366877256</v>
      </c>
      <c r="C24" s="170">
        <v>26.426691531666599</v>
      </c>
      <c r="D24" s="170">
        <v>4.1673040666666598E-2</v>
      </c>
      <c r="E24" s="171">
        <f t="shared" si="8"/>
        <v>0.36193106331351399</v>
      </c>
      <c r="F24" s="171">
        <f t="shared" si="4"/>
        <v>8.0057496465102288E-4</v>
      </c>
      <c r="G24" s="171">
        <f t="shared" si="5"/>
        <v>31956.39074898195</v>
      </c>
      <c r="H24" s="171">
        <f t="shared" si="0"/>
        <v>2.3666851402194149E-2</v>
      </c>
      <c r="I24" s="171">
        <f t="shared" si="1"/>
        <v>1.6964516077524139</v>
      </c>
      <c r="J24" s="171">
        <f t="shared" si="2"/>
        <v>25.177815179159758</v>
      </c>
      <c r="K24" s="172">
        <f t="shared" si="3"/>
        <v>29.323289316812776</v>
      </c>
      <c r="L24" s="172">
        <f t="shared" si="6"/>
        <v>1.9167684822436564</v>
      </c>
      <c r="M24" s="171">
        <f t="shared" si="7"/>
        <v>0.17286873036108011</v>
      </c>
      <c r="N24" s="44"/>
    </row>
    <row r="25" spans="1:14" x14ac:dyDescent="0.25">
      <c r="A25" s="157">
        <v>45694.015277777777</v>
      </c>
      <c r="B25" s="170">
        <v>0.38299238897633131</v>
      </c>
      <c r="C25" s="170">
        <v>26.426262378333298</v>
      </c>
      <c r="D25" s="170">
        <v>4.1625357000000002E-2</v>
      </c>
      <c r="E25" s="171">
        <f t="shared" si="8"/>
        <v>0.37477675279432182</v>
      </c>
      <c r="F25" s="171">
        <f t="shared" si="4"/>
        <v>8.289878549271241E-4</v>
      </c>
      <c r="G25" s="171">
        <f t="shared" si="5"/>
        <v>33090.542407555025</v>
      </c>
      <c r="H25" s="171">
        <f t="shared" si="0"/>
        <v>2.366715413823001E-2</v>
      </c>
      <c r="I25" s="171">
        <f t="shared" si="1"/>
        <v>1.6964323379556703</v>
      </c>
      <c r="J25" s="171">
        <f t="shared" si="2"/>
        <v>25.944406572827219</v>
      </c>
      <c r="K25" s="172">
        <f t="shared" si="3"/>
        <v>30.21579082706134</v>
      </c>
      <c r="L25" s="172">
        <f t="shared" si="6"/>
        <v>1.9792333070200252</v>
      </c>
      <c r="M25" s="171">
        <f t="shared" si="7"/>
        <v>0.17850228237915092</v>
      </c>
      <c r="N25" s="44"/>
    </row>
    <row r="26" spans="1:14" x14ac:dyDescent="0.25">
      <c r="A26" s="157">
        <v>45694.015972222223</v>
      </c>
      <c r="B26" s="170">
        <v>0.39187223491967516</v>
      </c>
      <c r="C26" s="170">
        <v>26.425570964999999</v>
      </c>
      <c r="D26" s="170">
        <v>4.1622178000000003E-2</v>
      </c>
      <c r="E26" s="171">
        <f t="shared" si="8"/>
        <v>0.38346700065248013</v>
      </c>
      <c r="F26" s="171">
        <f t="shared" si="4"/>
        <v>8.4820830069193753E-4</v>
      </c>
      <c r="G26" s="171">
        <f t="shared" si="5"/>
        <v>33857.761097059934</v>
      </c>
      <c r="H26" s="171">
        <f t="shared" si="0"/>
        <v>2.3667641889329658E-2</v>
      </c>
      <c r="I26" s="171">
        <f t="shared" si="1"/>
        <v>1.6964012925256067</v>
      </c>
      <c r="J26" s="171">
        <f t="shared" si="2"/>
        <v>26.460892152453564</v>
      </c>
      <c r="K26" s="172">
        <f t="shared" si="3"/>
        <v>30.816803209461973</v>
      </c>
      <c r="L26" s="172">
        <f t="shared" si="6"/>
        <v>2.0227259674559837</v>
      </c>
      <c r="M26" s="171">
        <f t="shared" si="7"/>
        <v>0.18242478061471712</v>
      </c>
      <c r="N26" s="44"/>
    </row>
    <row r="27" spans="1:14" x14ac:dyDescent="0.25">
      <c r="A27" s="157">
        <v>45694.01666666667</v>
      </c>
      <c r="B27" s="170">
        <v>0.38337845674518561</v>
      </c>
      <c r="C27" s="170">
        <v>26.4243025783333</v>
      </c>
      <c r="D27" s="170">
        <v>4.1603104500000002E-2</v>
      </c>
      <c r="E27" s="171">
        <f t="shared" si="8"/>
        <v>0.37515699319858675</v>
      </c>
      <c r="F27" s="171">
        <f t="shared" si="4"/>
        <v>8.2982349944845366E-4</v>
      </c>
      <c r="G27" s="171">
        <f t="shared" si="5"/>
        <v>33123.898662784035</v>
      </c>
      <c r="H27" s="171">
        <f t="shared" si="0"/>
        <v>2.3668536692884476E-2</v>
      </c>
      <c r="I27" s="171">
        <f t="shared" si="1"/>
        <v>1.6963443412633161</v>
      </c>
      <c r="J27" s="171">
        <f t="shared" si="2"/>
        <v>25.966896340078456</v>
      </c>
      <c r="K27" s="172">
        <f t="shared" si="3"/>
        <v>30.240577616348318</v>
      </c>
      <c r="L27" s="172">
        <f t="shared" si="6"/>
        <v>1.9799754885596885</v>
      </c>
      <c r="M27" s="171">
        <f t="shared" si="7"/>
        <v>0.17856921794369487</v>
      </c>
      <c r="N27" s="44"/>
    </row>
    <row r="28" spans="1:14" x14ac:dyDescent="0.25">
      <c r="A28" s="157">
        <v>45694.017361111109</v>
      </c>
      <c r="B28" s="170">
        <v>0.37334036328900899</v>
      </c>
      <c r="C28" s="170">
        <v>26.4230151183333</v>
      </c>
      <c r="D28" s="170">
        <v>4.1552242000000003E-2</v>
      </c>
      <c r="E28" s="171">
        <f t="shared" si="8"/>
        <v>0.36533573444504541</v>
      </c>
      <c r="F28" s="171">
        <f t="shared" si="4"/>
        <v>8.0809602443508439E-4</v>
      </c>
      <c r="G28" s="171">
        <f t="shared" si="5"/>
        <v>32256.607388170378</v>
      </c>
      <c r="H28" s="171">
        <f t="shared" si="0"/>
        <v>2.3669444994371909E-2</v>
      </c>
      <c r="I28" s="171">
        <f t="shared" si="1"/>
        <v>1.6962865350288521</v>
      </c>
      <c r="J28" s="171">
        <f t="shared" si="2"/>
        <v>25.381101824380874</v>
      </c>
      <c r="K28" s="172">
        <f t="shared" si="3"/>
        <v>29.557469399205178</v>
      </c>
      <c r="L28" s="172">
        <f t="shared" si="6"/>
        <v>1.9281345482889702</v>
      </c>
      <c r="M28" s="171">
        <f t="shared" si="7"/>
        <v>0.17389380846761998</v>
      </c>
      <c r="N28" s="44"/>
    </row>
    <row r="29" spans="1:14" x14ac:dyDescent="0.25">
      <c r="A29" s="157">
        <v>45694.018055555556</v>
      </c>
      <c r="B29" s="170">
        <v>0.40152427530896323</v>
      </c>
      <c r="C29" s="170">
        <v>26.4217276583333</v>
      </c>
      <c r="D29" s="170">
        <v>4.1596746666666601E-2</v>
      </c>
      <c r="E29" s="171">
        <f t="shared" si="8"/>
        <v>0.39291705604832394</v>
      </c>
      <c r="F29" s="171">
        <f t="shared" si="4"/>
        <v>8.6910016300641396E-4</v>
      </c>
      <c r="G29" s="171">
        <f t="shared" si="5"/>
        <v>34691.697386694424</v>
      </c>
      <c r="H29" s="171">
        <f t="shared" si="0"/>
        <v>2.3670353338523846E-2</v>
      </c>
      <c r="I29" s="171">
        <f t="shared" si="1"/>
        <v>1.6962287302360795</v>
      </c>
      <c r="J29" s="171">
        <f t="shared" si="2"/>
        <v>27.020437216535079</v>
      </c>
      <c r="K29" s="172">
        <f t="shared" si="3"/>
        <v>31.465590653282401</v>
      </c>
      <c r="L29" s="172">
        <f t="shared" si="6"/>
        <v>2.0686722535109068</v>
      </c>
      <c r="M29" s="171">
        <f t="shared" si="7"/>
        <v>0.18656856543208031</v>
      </c>
      <c r="N29" s="44"/>
    </row>
    <row r="30" spans="1:14" x14ac:dyDescent="0.25">
      <c r="A30" s="157">
        <v>45694.018750000003</v>
      </c>
      <c r="B30" s="170">
        <v>0.43511333495547444</v>
      </c>
      <c r="C30" s="170">
        <v>26.420440198333299</v>
      </c>
      <c r="D30" s="170">
        <v>4.1625357000000002E-2</v>
      </c>
      <c r="E30" s="171">
        <f t="shared" si="8"/>
        <v>0.42578791838657182</v>
      </c>
      <c r="F30" s="171">
        <f t="shared" si="4"/>
        <v>9.4180375531487971E-4</v>
      </c>
      <c r="G30" s="171">
        <f t="shared" si="5"/>
        <v>37593.792140152989</v>
      </c>
      <c r="H30" s="171">
        <f t="shared" si="0"/>
        <v>2.3671261725342584E-2</v>
      </c>
      <c r="I30" s="171">
        <f t="shared" si="1"/>
        <v>1.6961709268849809</v>
      </c>
      <c r="J30" s="171">
        <f t="shared" si="2"/>
        <v>28.953313737057545</v>
      </c>
      <c r="K30" s="172">
        <f t="shared" si="3"/>
        <v>33.715416729673954</v>
      </c>
      <c r="L30" s="172">
        <f t="shared" si="6"/>
        <v>2.2345275908405702</v>
      </c>
      <c r="M30" s="171">
        <f t="shared" si="7"/>
        <v>0.20152665862559255</v>
      </c>
      <c r="N30" s="44"/>
    </row>
    <row r="31" spans="1:14" x14ac:dyDescent="0.25">
      <c r="A31" s="157">
        <v>45694.019444444442</v>
      </c>
      <c r="B31" s="170">
        <v>0.4042268417635379</v>
      </c>
      <c r="C31" s="170">
        <v>26.419611634999999</v>
      </c>
      <c r="D31" s="170">
        <v>4.15776731666666E-2</v>
      </c>
      <c r="E31" s="171">
        <f t="shared" si="8"/>
        <v>0.39556448338078481</v>
      </c>
      <c r="F31" s="171">
        <f t="shared" si="4"/>
        <v>8.7494987394705175E-4</v>
      </c>
      <c r="G31" s="171">
        <f t="shared" si="5"/>
        <v>34925.199128369677</v>
      </c>
      <c r="H31" s="171">
        <f t="shared" si="0"/>
        <v>2.3671846353263967E-2</v>
      </c>
      <c r="I31" s="171">
        <f t="shared" si="1"/>
        <v>1.6961337274724613</v>
      </c>
      <c r="J31" s="171">
        <f t="shared" si="2"/>
        <v>27.176770428995781</v>
      </c>
      <c r="K31" s="172">
        <f t="shared" si="3"/>
        <v>31.646054177484213</v>
      </c>
      <c r="L31" s="172">
        <f t="shared" si="6"/>
        <v>2.0808601888408367</v>
      </c>
      <c r="M31" s="171">
        <f t="shared" si="7"/>
        <v>0.1876677659488489</v>
      </c>
      <c r="N31" s="44"/>
    </row>
    <row r="32" spans="1:14" x14ac:dyDescent="0.25">
      <c r="A32" s="157">
        <v>45694.020138888889</v>
      </c>
      <c r="B32" s="170">
        <v>0.37411251172954091</v>
      </c>
      <c r="C32" s="170">
        <v>26.419792645000001</v>
      </c>
      <c r="D32" s="170">
        <v>4.1552242000000003E-2</v>
      </c>
      <c r="E32" s="171">
        <f t="shared" si="8"/>
        <v>0.36609526563140071</v>
      </c>
      <c r="F32" s="171">
        <f t="shared" si="4"/>
        <v>8.0976734140593269E-4</v>
      </c>
      <c r="G32" s="171">
        <f t="shared" si="5"/>
        <v>32323.321013432334</v>
      </c>
      <c r="H32" s="171">
        <f t="shared" si="0"/>
        <v>2.3671718632490117E-2</v>
      </c>
      <c r="I32" s="171">
        <f t="shared" si="1"/>
        <v>1.6961418540973747</v>
      </c>
      <c r="J32" s="171">
        <f t="shared" si="2"/>
        <v>25.426239786253991</v>
      </c>
      <c r="K32" s="172">
        <f t="shared" si="3"/>
        <v>29.607771761470296</v>
      </c>
      <c r="L32" s="172">
        <f t="shared" si="6"/>
        <v>1.9317746589613149</v>
      </c>
      <c r="M32" s="171">
        <f t="shared" si="7"/>
        <v>0.17422210127717486</v>
      </c>
      <c r="N32" s="44"/>
    </row>
    <row r="33" spans="1:14" x14ac:dyDescent="0.25">
      <c r="A33" s="157">
        <v>45694.020833333336</v>
      </c>
      <c r="B33" s="170">
        <v>0.35828319551925214</v>
      </c>
      <c r="C33" s="170">
        <v>26.420007033333299</v>
      </c>
      <c r="D33" s="170">
        <v>4.1552242000000003E-2</v>
      </c>
      <c r="E33" s="171">
        <f t="shared" si="8"/>
        <v>0.35060492138914939</v>
      </c>
      <c r="F33" s="171">
        <f t="shared" si="4"/>
        <v>7.7550475220617343E-4</v>
      </c>
      <c r="G33" s="171">
        <f t="shared" si="5"/>
        <v>30955.668092863383</v>
      </c>
      <c r="H33" s="171">
        <f t="shared" si="0"/>
        <v>2.367156736103368E-2</v>
      </c>
      <c r="I33" s="171">
        <f t="shared" si="1"/>
        <v>1.6961514793127928</v>
      </c>
      <c r="J33" s="171">
        <f t="shared" si="2"/>
        <v>24.498243987664189</v>
      </c>
      <c r="K33" s="172">
        <f t="shared" si="3"/>
        <v>28.527305282555972</v>
      </c>
      <c r="L33" s="172">
        <f t="shared" si="6"/>
        <v>1.8538196229296851</v>
      </c>
      <c r="M33" s="171">
        <f t="shared" si="7"/>
        <v>0.16719152443449539</v>
      </c>
      <c r="N33" s="44"/>
    </row>
    <row r="34" spans="1:14" x14ac:dyDescent="0.25">
      <c r="A34" s="157">
        <v>45694.021527777775</v>
      </c>
      <c r="B34" s="170">
        <v>0.3590553623604073</v>
      </c>
      <c r="C34" s="170">
        <v>26.4202214166666</v>
      </c>
      <c r="D34" s="170">
        <v>4.1618998999999997E-2</v>
      </c>
      <c r="E34" s="171">
        <f t="shared" si="8"/>
        <v>0.35136028867686853</v>
      </c>
      <c r="F34" s="171">
        <f t="shared" si="4"/>
        <v>7.7717610900521065E-4</v>
      </c>
      <c r="G34" s="171">
        <f t="shared" si="5"/>
        <v>31022.383307939192</v>
      </c>
      <c r="H34" s="171">
        <f t="shared" si="0"/>
        <v>2.3671416094288359E-2</v>
      </c>
      <c r="I34" s="171">
        <f t="shared" si="1"/>
        <v>1.6961611043437053</v>
      </c>
      <c r="J34" s="171">
        <f t="shared" si="2"/>
        <v>24.543643652377806</v>
      </c>
      <c r="K34" s="172">
        <f t="shared" si="3"/>
        <v>28.580316838741798</v>
      </c>
      <c r="L34" s="172">
        <f t="shared" si="6"/>
        <v>1.8606218380964556</v>
      </c>
      <c r="M34" s="171">
        <f t="shared" si="7"/>
        <v>0.16780499982832392</v>
      </c>
      <c r="N34" s="44"/>
    </row>
    <row r="35" spans="1:14" x14ac:dyDescent="0.25">
      <c r="A35" s="157">
        <v>45694.022222222222</v>
      </c>
      <c r="B35" s="170">
        <v>0.38299238897633131</v>
      </c>
      <c r="C35" s="170">
        <v>26.420435805</v>
      </c>
      <c r="D35" s="170">
        <v>4.17397978333333E-2</v>
      </c>
      <c r="E35" s="171">
        <f t="shared" si="8"/>
        <v>0.3747840421125348</v>
      </c>
      <c r="F35" s="171">
        <f t="shared" si="4"/>
        <v>8.289878549271241E-4</v>
      </c>
      <c r="G35" s="171">
        <f t="shared" si="5"/>
        <v>33090.542407555025</v>
      </c>
      <c r="H35" s="171">
        <f t="shared" si="0"/>
        <v>2.3671264825198209E-2</v>
      </c>
      <c r="I35" s="171">
        <f t="shared" si="1"/>
        <v>1.696170729639078</v>
      </c>
      <c r="J35" s="171">
        <f t="shared" si="2"/>
        <v>25.944406572827219</v>
      </c>
      <c r="K35" s="172">
        <f t="shared" si="3"/>
        <v>30.211615713804015</v>
      </c>
      <c r="L35" s="172">
        <f t="shared" si="6"/>
        <v>1.9843795561815956</v>
      </c>
      <c r="M35" s="171">
        <f t="shared" si="7"/>
        <v>0.17896641018953782</v>
      </c>
      <c r="N35" s="44"/>
    </row>
    <row r="36" spans="1:14" x14ac:dyDescent="0.25">
      <c r="A36" s="157">
        <v>45694.022916666669</v>
      </c>
      <c r="B36" s="170">
        <v>0.38608103424939649</v>
      </c>
      <c r="C36" s="170">
        <v>26.420650306666602</v>
      </c>
      <c r="D36" s="170">
        <v>4.1679398499999999E-2</v>
      </c>
      <c r="E36" s="171">
        <f t="shared" si="8"/>
        <v>0.37780622058385899</v>
      </c>
      <c r="F36" s="171">
        <f t="shared" si="4"/>
        <v>8.3567323430605307E-4</v>
      </c>
      <c r="G36" s="171">
        <f t="shared" si="5"/>
        <v>33357.401359147858</v>
      </c>
      <c r="H36" s="171">
        <f t="shared" si="0"/>
        <v>2.3671113477325978E-2</v>
      </c>
      <c r="I36" s="171">
        <f t="shared" si="1"/>
        <v>1.6961803600627301</v>
      </c>
      <c r="J36" s="171">
        <f t="shared" si="2"/>
        <v>26.124242142719211</v>
      </c>
      <c r="K36" s="172">
        <f t="shared" si="3"/>
        <v>30.421184518252318</v>
      </c>
      <c r="L36" s="172">
        <f t="shared" si="6"/>
        <v>1.9967369192626963</v>
      </c>
      <c r="M36" s="171">
        <f t="shared" si="7"/>
        <v>0.18008089098689542</v>
      </c>
      <c r="N36" s="44"/>
    </row>
    <row r="37" spans="1:14" x14ac:dyDescent="0.25">
      <c r="A37" s="157">
        <v>45694.023611111108</v>
      </c>
      <c r="B37" s="170">
        <v>0.3636883376248477</v>
      </c>
      <c r="C37" s="170">
        <v>26.420865065000001</v>
      </c>
      <c r="D37" s="170">
        <v>4.1574494333333302E-2</v>
      </c>
      <c r="E37" s="171">
        <f t="shared" si="8"/>
        <v>0.35589320794460788</v>
      </c>
      <c r="F37" s="171">
        <f t="shared" si="4"/>
        <v>7.8720419399317689E-4</v>
      </c>
      <c r="G37" s="171">
        <f t="shared" si="5"/>
        <v>31422.67237078684</v>
      </c>
      <c r="H37" s="171">
        <f t="shared" si="0"/>
        <v>2.3670961949541637E-2</v>
      </c>
      <c r="I37" s="171">
        <f t="shared" si="1"/>
        <v>1.6961900020499687</v>
      </c>
      <c r="J37" s="171">
        <f t="shared" si="2"/>
        <v>24.815754290548789</v>
      </c>
      <c r="K37" s="172">
        <f t="shared" si="3"/>
        <v>28.897622414920875</v>
      </c>
      <c r="L37" s="172">
        <f t="shared" si="6"/>
        <v>1.881511461018013</v>
      </c>
      <c r="M37" s="171">
        <f t="shared" si="7"/>
        <v>0.16968898457954662</v>
      </c>
      <c r="N37" s="44"/>
    </row>
    <row r="38" spans="1:14" x14ac:dyDescent="0.25">
      <c r="A38" s="157">
        <v>45694.024305555555</v>
      </c>
      <c r="B38" s="170">
        <v>0.35326414327406647</v>
      </c>
      <c r="C38" s="170">
        <v>26.421079833333302</v>
      </c>
      <c r="D38" s="170">
        <v>4.18002006666666E-2</v>
      </c>
      <c r="E38" s="171">
        <f t="shared" si="8"/>
        <v>0.34569219317968869</v>
      </c>
      <c r="F38" s="171">
        <f t="shared" si="4"/>
        <v>7.6464100275771966E-4</v>
      </c>
      <c r="G38" s="171">
        <f t="shared" si="5"/>
        <v>30522.021978879344</v>
      </c>
      <c r="H38" s="171">
        <f t="shared" si="0"/>
        <v>2.3670810415888949E-2</v>
      </c>
      <c r="I38" s="171">
        <f t="shared" si="1"/>
        <v>1.6961996445262888</v>
      </c>
      <c r="J38" s="171">
        <f t="shared" si="2"/>
        <v>24.202812604264455</v>
      </c>
      <c r="K38" s="172">
        <f t="shared" si="3"/>
        <v>28.184003367034776</v>
      </c>
      <c r="L38" s="172">
        <f t="shared" si="6"/>
        <v>1.8400244202972194</v>
      </c>
      <c r="M38" s="171">
        <f t="shared" si="7"/>
        <v>0.16594736835292384</v>
      </c>
      <c r="N38" s="44"/>
    </row>
    <row r="39" spans="1:14" x14ac:dyDescent="0.25">
      <c r="A39" s="157">
        <v>45694.025000000001</v>
      </c>
      <c r="B39" s="170">
        <v>0.35944143749568763</v>
      </c>
      <c r="C39" s="170">
        <v>26.4212946</v>
      </c>
      <c r="D39" s="170">
        <v>4.1851064E-2</v>
      </c>
      <c r="E39" s="171">
        <f t="shared" si="8"/>
        <v>0.35173682960029784</v>
      </c>
      <c r="F39" s="171">
        <f t="shared" si="4"/>
        <v>7.7801176947118534E-4</v>
      </c>
      <c r="G39" s="171">
        <f t="shared" si="5"/>
        <v>31055.740199627413</v>
      </c>
      <c r="H39" s="171">
        <f t="shared" si="0"/>
        <v>2.367065888459945E-2</v>
      </c>
      <c r="I39" s="171">
        <f t="shared" si="1"/>
        <v>1.6962092869679031</v>
      </c>
      <c r="J39" s="171">
        <f t="shared" si="2"/>
        <v>24.566337870620128</v>
      </c>
      <c r="K39" s="172">
        <f t="shared" si="3"/>
        <v>28.607471669955139</v>
      </c>
      <c r="L39" s="172">
        <f t="shared" si="6"/>
        <v>1.8729651878912217</v>
      </c>
      <c r="M39" s="171">
        <f t="shared" si="7"/>
        <v>0.16891821680115635</v>
      </c>
      <c r="N39" s="44"/>
    </row>
    <row r="40" spans="1:14" x14ac:dyDescent="0.25">
      <c r="A40" s="157">
        <v>45694.025694444441</v>
      </c>
      <c r="B40" s="170">
        <v>0.36253007907781765</v>
      </c>
      <c r="C40" s="170">
        <v>26.421509366666601</v>
      </c>
      <c r="D40" s="170">
        <v>4.16921141666666E-2</v>
      </c>
      <c r="E40" s="171">
        <f t="shared" si="8"/>
        <v>0.3547590119846275</v>
      </c>
      <c r="F40" s="171">
        <f t="shared" si="4"/>
        <v>7.8469714086107714E-4</v>
      </c>
      <c r="G40" s="171">
        <f t="shared" si="5"/>
        <v>31322.598832323445</v>
      </c>
      <c r="H40" s="171">
        <f t="shared" si="0"/>
        <v>2.3670507354497359E-2</v>
      </c>
      <c r="I40" s="171">
        <f t="shared" si="1"/>
        <v>1.6962189294496286</v>
      </c>
      <c r="J40" s="171">
        <f t="shared" si="2"/>
        <v>24.747771498732298</v>
      </c>
      <c r="K40" s="172">
        <f t="shared" si="3"/>
        <v>28.818897706575196</v>
      </c>
      <c r="L40" s="172">
        <f t="shared" si="6"/>
        <v>1.8811385908474871</v>
      </c>
      <c r="M40" s="171">
        <f t="shared" si="7"/>
        <v>0.16965535631741407</v>
      </c>
      <c r="N40" s="44"/>
    </row>
    <row r="41" spans="1:14" x14ac:dyDescent="0.25">
      <c r="A41" s="157">
        <v>45694.026388888888</v>
      </c>
      <c r="B41" s="170">
        <v>0.37449859239350181</v>
      </c>
      <c r="C41" s="170">
        <v>26.421396250000001</v>
      </c>
      <c r="D41" s="170">
        <v>4.1809737499999999E-2</v>
      </c>
      <c r="E41" s="171">
        <f t="shared" si="8"/>
        <v>0.36647111084176165</v>
      </c>
      <c r="F41" s="171">
        <f t="shared" si="4"/>
        <v>8.1060301383874852E-4</v>
      </c>
      <c r="G41" s="171">
        <f t="shared" si="5"/>
        <v>32356.678382798556</v>
      </c>
      <c r="H41" s="171">
        <f t="shared" si="0"/>
        <v>2.3670587164593252E-2</v>
      </c>
      <c r="I41" s="171">
        <f t="shared" si="1"/>
        <v>1.6962138507915587</v>
      </c>
      <c r="J41" s="171">
        <f t="shared" si="2"/>
        <v>25.448804251526735</v>
      </c>
      <c r="K41" s="172">
        <f t="shared" si="3"/>
        <v>29.635174180623785</v>
      </c>
      <c r="L41" s="172">
        <f t="shared" si="6"/>
        <v>1.9457364129375541</v>
      </c>
      <c r="M41" s="171">
        <f t="shared" si="7"/>
        <v>0.17548127822308385</v>
      </c>
      <c r="N41" s="44"/>
    </row>
    <row r="42" spans="1:14" x14ac:dyDescent="0.25">
      <c r="A42" s="157">
        <v>45694.027083333334</v>
      </c>
      <c r="B42" s="170">
        <v>0.37411251172954091</v>
      </c>
      <c r="C42" s="170">
        <v>26.420561789999901</v>
      </c>
      <c r="D42" s="170">
        <v>4.17970221666666E-2</v>
      </c>
      <c r="E42" s="171">
        <f t="shared" si="8"/>
        <v>0.36609432568476058</v>
      </c>
      <c r="F42" s="171">
        <f t="shared" si="4"/>
        <v>8.0976734140593269E-4</v>
      </c>
      <c r="G42" s="171">
        <f t="shared" si="5"/>
        <v>32323.321013432334</v>
      </c>
      <c r="H42" s="171">
        <f t="shared" si="0"/>
        <v>2.3671175932683954E-2</v>
      </c>
      <c r="I42" s="171">
        <f t="shared" si="1"/>
        <v>1.696176385948895</v>
      </c>
      <c r="J42" s="171">
        <f t="shared" si="2"/>
        <v>25.426239786253991</v>
      </c>
      <c r="K42" s="172">
        <f t="shared" si="3"/>
        <v>29.608311855021242</v>
      </c>
      <c r="L42" s="172">
        <f t="shared" si="6"/>
        <v>1.9431927245697529</v>
      </c>
      <c r="M42" s="171">
        <f t="shared" si="7"/>
        <v>0.17525186909900367</v>
      </c>
      <c r="N42" s="44"/>
    </row>
    <row r="43" spans="1:14" x14ac:dyDescent="0.25">
      <c r="A43" s="157">
        <v>45694.027777777781</v>
      </c>
      <c r="B43" s="170">
        <v>0.34863116984737141</v>
      </c>
      <c r="C43" s="170">
        <v>26.419703484999999</v>
      </c>
      <c r="D43" s="170">
        <v>4.1695293000000001E-2</v>
      </c>
      <c r="E43" s="171">
        <f t="shared" si="8"/>
        <v>0.34116009146390308</v>
      </c>
      <c r="F43" s="171">
        <f t="shared" si="4"/>
        <v>7.5461292174755718E-4</v>
      </c>
      <c r="G43" s="171">
        <f t="shared" si="5"/>
        <v>30121.733074812892</v>
      </c>
      <c r="H43" s="171">
        <f t="shared" si="0"/>
        <v>2.3671781543738748E-2</v>
      </c>
      <c r="I43" s="171">
        <f t="shared" si="1"/>
        <v>1.6961378511664769</v>
      </c>
      <c r="J43" s="171">
        <f t="shared" si="2"/>
        <v>23.929584698517715</v>
      </c>
      <c r="K43" s="172">
        <f t="shared" si="3"/>
        <v>27.86492182425955</v>
      </c>
      <c r="L43" s="172">
        <f t="shared" si="6"/>
        <v>1.8123903394182357</v>
      </c>
      <c r="M43" s="171">
        <f t="shared" si="7"/>
        <v>0.16345511719139932</v>
      </c>
      <c r="N43" s="44"/>
    </row>
    <row r="44" spans="1:14" x14ac:dyDescent="0.25">
      <c r="A44" s="157">
        <v>45694.02847222222</v>
      </c>
      <c r="B44" s="170">
        <v>0.33782089484035144</v>
      </c>
      <c r="C44" s="170">
        <v>26.418845175000001</v>
      </c>
      <c r="D44" s="170">
        <v>4.1628535833333299E-2</v>
      </c>
      <c r="E44" s="171">
        <f t="shared" si="8"/>
        <v>0.33058242510030406</v>
      </c>
      <c r="F44" s="171">
        <f t="shared" si="4"/>
        <v>7.3121405809599882E-4</v>
      </c>
      <c r="G44" s="171">
        <f t="shared" si="5"/>
        <v>29187.725314206364</v>
      </c>
      <c r="H44" s="171">
        <f t="shared" si="0"/>
        <v>2.3672387177286335E-2</v>
      </c>
      <c r="I44" s="171">
        <f t="shared" si="1"/>
        <v>1.6960993168003047</v>
      </c>
      <c r="J44" s="171">
        <f t="shared" si="2"/>
        <v>23.290060405882649</v>
      </c>
      <c r="K44" s="172">
        <f t="shared" si="3"/>
        <v>27.119672579675683</v>
      </c>
      <c r="L44" s="172">
        <f t="shared" si="6"/>
        <v>1.755916410727697</v>
      </c>
      <c r="M44" s="171">
        <f t="shared" si="7"/>
        <v>0.15836186965437382</v>
      </c>
      <c r="N44" s="44"/>
    </row>
    <row r="45" spans="1:14" x14ac:dyDescent="0.25">
      <c r="A45" s="157">
        <v>45694.029166666667</v>
      </c>
      <c r="B45" s="170">
        <v>0.36059967577346574</v>
      </c>
      <c r="C45" s="170">
        <v>26.41798687</v>
      </c>
      <c r="D45" s="170">
        <v>4.1552242000000003E-2</v>
      </c>
      <c r="E45" s="171">
        <f t="shared" si="8"/>
        <v>0.35287413737858819</v>
      </c>
      <c r="F45" s="171">
        <f t="shared" si="4"/>
        <v>7.8051877873044537E-4</v>
      </c>
      <c r="G45" s="171">
        <f t="shared" si="5"/>
        <v>31155.811986827441</v>
      </c>
      <c r="H45" s="171">
        <f t="shared" si="0"/>
        <v>2.3672992826271212E-2</v>
      </c>
      <c r="I45" s="171">
        <f t="shared" si="1"/>
        <v>1.6960607832993322</v>
      </c>
      <c r="J45" s="171">
        <f t="shared" si="2"/>
        <v>24.634400824131998</v>
      </c>
      <c r="K45" s="172">
        <f t="shared" si="3"/>
        <v>28.684480575010699</v>
      </c>
      <c r="L45" s="172">
        <f t="shared" si="6"/>
        <v>1.8651447013182849</v>
      </c>
      <c r="M45" s="171">
        <f t="shared" si="7"/>
        <v>0.1682129059630488</v>
      </c>
      <c r="N45" s="44"/>
    </row>
    <row r="46" spans="1:14" x14ac:dyDescent="0.25">
      <c r="A46" s="157">
        <v>45694.029861111114</v>
      </c>
      <c r="B46" s="170">
        <v>0.36793522118341326</v>
      </c>
      <c r="C46" s="170">
        <v>26.417259691666601</v>
      </c>
      <c r="D46" s="170">
        <v>4.1552242000000003E-2</v>
      </c>
      <c r="E46" s="171">
        <f t="shared" si="8"/>
        <v>0.36005339902943362</v>
      </c>
      <c r="F46" s="171">
        <f t="shared" si="4"/>
        <v>7.963965826480806E-4</v>
      </c>
      <c r="G46" s="171">
        <f t="shared" si="5"/>
        <v>31789.603110246906</v>
      </c>
      <c r="H46" s="171">
        <f t="shared" si="0"/>
        <v>2.3673505962694276E-2</v>
      </c>
      <c r="I46" s="171">
        <f t="shared" si="1"/>
        <v>1.6960281372158366</v>
      </c>
      <c r="J46" s="171">
        <f t="shared" si="2"/>
        <v>25.064762311227465</v>
      </c>
      <c r="K46" s="172">
        <f t="shared" si="3"/>
        <v>29.185093374843149</v>
      </c>
      <c r="L46" s="172">
        <f t="shared" si="6"/>
        <v>1.9012484848383886</v>
      </c>
      <c r="M46" s="171">
        <f t="shared" si="7"/>
        <v>0.17146901919538135</v>
      </c>
      <c r="N46" s="44"/>
    </row>
    <row r="47" spans="1:14" x14ac:dyDescent="0.25">
      <c r="A47" s="157">
        <v>45694.030555555553</v>
      </c>
      <c r="B47" s="170">
        <v>0.37256819829331855</v>
      </c>
      <c r="C47" s="170">
        <v>26.4168210033333</v>
      </c>
      <c r="D47" s="170">
        <v>4.1641251499999997E-2</v>
      </c>
      <c r="E47" s="171">
        <f t="shared" si="8"/>
        <v>0.36458766349318456</v>
      </c>
      <c r="F47" s="171">
        <f t="shared" si="4"/>
        <v>8.0642467163055968E-4</v>
      </c>
      <c r="G47" s="171">
        <f t="shared" si="5"/>
        <v>32189.892332542724</v>
      </c>
      <c r="H47" s="171">
        <f t="shared" si="0"/>
        <v>2.3673815531529616E-2</v>
      </c>
      <c r="I47" s="171">
        <f t="shared" si="1"/>
        <v>1.6960084428801223</v>
      </c>
      <c r="J47" s="171">
        <f t="shared" si="2"/>
        <v>25.335949822703181</v>
      </c>
      <c r="K47" s="172">
        <f t="shared" si="3"/>
        <v>29.500553765580662</v>
      </c>
      <c r="L47" s="172">
        <f t="shared" si="6"/>
        <v>1.9281520046521912</v>
      </c>
      <c r="M47" s="171">
        <f t="shared" si="7"/>
        <v>0.17389538281495229</v>
      </c>
      <c r="N47" s="44"/>
    </row>
    <row r="48" spans="1:14" x14ac:dyDescent="0.25">
      <c r="A48" s="157">
        <v>45694.03125</v>
      </c>
      <c r="B48" s="170">
        <v>0.38492280146169067</v>
      </c>
      <c r="C48" s="170">
        <v>26.41639185</v>
      </c>
      <c r="D48" s="170">
        <v>4.1631713000000001E-2</v>
      </c>
      <c r="E48" s="171">
        <f t="shared" si="8"/>
        <v>0.37667816657149022</v>
      </c>
      <c r="F48" s="171">
        <f t="shared" si="4"/>
        <v>8.3316623693006637E-4</v>
      </c>
      <c r="G48" s="171">
        <f t="shared" si="5"/>
        <v>33257.330046290073</v>
      </c>
      <c r="H48" s="171">
        <f t="shared" si="0"/>
        <v>2.3674118376603825E-2</v>
      </c>
      <c r="I48" s="171">
        <f t="shared" si="1"/>
        <v>1.6959891767676445</v>
      </c>
      <c r="J48" s="171">
        <f t="shared" si="2"/>
        <v>26.056828028220991</v>
      </c>
      <c r="K48" s="172">
        <f t="shared" si="3"/>
        <v>30.339617731724569</v>
      </c>
      <c r="L48" s="172">
        <f t="shared" si="6"/>
        <v>1.9885368266427335</v>
      </c>
      <c r="M48" s="171">
        <f t="shared" si="7"/>
        <v>0.17934134439418592</v>
      </c>
      <c r="N48" s="44"/>
    </row>
    <row r="49" spans="1:14" x14ac:dyDescent="0.25">
      <c r="A49" s="157">
        <v>45694.031944444447</v>
      </c>
      <c r="B49" s="170">
        <v>0.3926444183237055</v>
      </c>
      <c r="C49" s="170">
        <v>26.415962695000001</v>
      </c>
      <c r="D49" s="170">
        <v>4.1526808666666602E-2</v>
      </c>
      <c r="E49" s="171">
        <f t="shared" si="8"/>
        <v>0.38423494510551565</v>
      </c>
      <c r="F49" s="171">
        <f t="shared" si="4"/>
        <v>8.4987969334135395E-4</v>
      </c>
      <c r="G49" s="171">
        <f t="shared" si="5"/>
        <v>33924.477743168158</v>
      </c>
      <c r="H49" s="171">
        <f t="shared" si="0"/>
        <v>2.3674421227596068E-2</v>
      </c>
      <c r="I49" s="171">
        <f t="shared" si="1"/>
        <v>1.6959699107405195</v>
      </c>
      <c r="J49" s="171">
        <f t="shared" si="2"/>
        <v>26.505727345078139</v>
      </c>
      <c r="K49" s="172">
        <f t="shared" si="3"/>
        <v>30.861985564373636</v>
      </c>
      <c r="L49" s="172">
        <f t="shared" si="6"/>
        <v>2.021382258461776</v>
      </c>
      <c r="M49" s="171">
        <f t="shared" si="7"/>
        <v>0.18230359473861618</v>
      </c>
      <c r="N49" s="44"/>
    </row>
    <row r="50" spans="1:14" x14ac:dyDescent="0.25">
      <c r="A50" s="157">
        <v>45694.032638888886</v>
      </c>
      <c r="B50" s="170">
        <v>0.38839751818682039</v>
      </c>
      <c r="C50" s="170">
        <v>26.4155335433333</v>
      </c>
      <c r="D50" s="170">
        <v>4.1552242000000003E-2</v>
      </c>
      <c r="E50" s="171">
        <f t="shared" si="8"/>
        <v>0.38007954756916751</v>
      </c>
      <c r="F50" s="171">
        <f t="shared" si="4"/>
        <v>8.4068726880264151E-4</v>
      </c>
      <c r="G50" s="171">
        <f t="shared" si="5"/>
        <v>33557.545571341281</v>
      </c>
      <c r="H50" s="171">
        <f t="shared" si="0"/>
        <v>2.3674724080977941E-2</v>
      </c>
      <c r="I50" s="171">
        <f t="shared" si="1"/>
        <v>1.6959506450232109</v>
      </c>
      <c r="J50" s="171">
        <f t="shared" si="2"/>
        <v>26.258986612517464</v>
      </c>
      <c r="K50" s="172">
        <f t="shared" si="3"/>
        <v>30.574381414852787</v>
      </c>
      <c r="L50" s="172">
        <f t="shared" si="6"/>
        <v>2.0017578874850792</v>
      </c>
      <c r="M50" s="171">
        <f t="shared" si="7"/>
        <v>0.1805337200112806</v>
      </c>
      <c r="N50" s="44"/>
    </row>
    <row r="51" spans="1:14" x14ac:dyDescent="0.25">
      <c r="A51" s="157">
        <v>45694.033333333333</v>
      </c>
      <c r="B51" s="170">
        <v>0.38028981514761118</v>
      </c>
      <c r="C51" s="170">
        <v>26.414907634999999</v>
      </c>
      <c r="D51" s="170">
        <v>4.1552242000000003E-2</v>
      </c>
      <c r="E51" s="171">
        <f t="shared" si="8"/>
        <v>0.37214625768634957</v>
      </c>
      <c r="F51" s="171">
        <f t="shared" si="4"/>
        <v>8.2313812802513244E-4</v>
      </c>
      <c r="G51" s="171">
        <f t="shared" si="5"/>
        <v>32857.040028753603</v>
      </c>
      <c r="H51" s="171">
        <f t="shared" si="0"/>
        <v>2.3675165794522633E-2</v>
      </c>
      <c r="I51" s="171">
        <f t="shared" si="1"/>
        <v>1.6959225466824406</v>
      </c>
      <c r="J51" s="171">
        <f t="shared" si="2"/>
        <v>25.786883323678875</v>
      </c>
      <c r="K51" s="172">
        <f t="shared" si="3"/>
        <v>30.024247104022102</v>
      </c>
      <c r="L51" s="172">
        <f t="shared" si="6"/>
        <v>1.9619051368608809</v>
      </c>
      <c r="M51" s="171">
        <f t="shared" si="7"/>
        <v>0.17693949647013715</v>
      </c>
      <c r="N51" s="44"/>
    </row>
    <row r="52" spans="1:14" x14ac:dyDescent="0.25">
      <c r="A52" s="157">
        <v>45694.03402777778</v>
      </c>
      <c r="B52" s="170">
        <v>0.37102387566064704</v>
      </c>
      <c r="C52" s="170">
        <v>26.413848869999999</v>
      </c>
      <c r="D52" s="170">
        <v>4.1552242000000003E-2</v>
      </c>
      <c r="E52" s="171">
        <f t="shared" si="8"/>
        <v>0.36308002304082793</v>
      </c>
      <c r="F52" s="171">
        <f t="shared" si="4"/>
        <v>8.030819819494525E-4</v>
      </c>
      <c r="G52" s="171">
        <f t="shared" si="5"/>
        <v>32056.462857079903</v>
      </c>
      <c r="H52" s="171">
        <f t="shared" si="0"/>
        <v>2.3675913004919578E-2</v>
      </c>
      <c r="I52" s="171">
        <f t="shared" si="1"/>
        <v>1.6958750172716386</v>
      </c>
      <c r="J52" s="171">
        <f t="shared" si="2"/>
        <v>25.245606909751707</v>
      </c>
      <c r="K52" s="172">
        <f t="shared" si="3"/>
        <v>29.393288743543597</v>
      </c>
      <c r="L52" s="172">
        <f t="shared" si="6"/>
        <v>1.9162857079999958</v>
      </c>
      <c r="M52" s="171">
        <f t="shared" si="7"/>
        <v>0.17282519011543973</v>
      </c>
      <c r="N52" s="44"/>
    </row>
    <row r="53" spans="1:14" x14ac:dyDescent="0.25">
      <c r="A53" s="157">
        <v>45694.034722222219</v>
      </c>
      <c r="B53" s="170">
        <v>0.38839751818682039</v>
      </c>
      <c r="C53" s="170">
        <v>26.412775795000002</v>
      </c>
      <c r="D53" s="170">
        <v>4.1618998999999997E-2</v>
      </c>
      <c r="E53" s="171">
        <f t="shared" si="8"/>
        <v>0.38008304654775737</v>
      </c>
      <c r="F53" s="171">
        <f t="shared" si="4"/>
        <v>8.4068726880264151E-4</v>
      </c>
      <c r="G53" s="171">
        <f t="shared" si="5"/>
        <v>33557.545571341281</v>
      </c>
      <c r="H53" s="171">
        <f t="shared" si="0"/>
        <v>2.3676670343875803E-2</v>
      </c>
      <c r="I53" s="171">
        <f t="shared" si="1"/>
        <v>1.6958268464601007</v>
      </c>
      <c r="J53" s="171">
        <f t="shared" si="2"/>
        <v>26.258986612517464</v>
      </c>
      <c r="K53" s="172">
        <f t="shared" si="3"/>
        <v>30.572381786929345</v>
      </c>
      <c r="L53" s="172">
        <f t="shared" si="6"/>
        <v>2.0048326904878109</v>
      </c>
      <c r="M53" s="171">
        <f t="shared" si="7"/>
        <v>0.18081102908439853</v>
      </c>
      <c r="N53" s="44"/>
    </row>
    <row r="54" spans="1:14" x14ac:dyDescent="0.25">
      <c r="A54" s="157">
        <v>45694.035416666666</v>
      </c>
      <c r="B54" s="170">
        <v>0.38994184081949462</v>
      </c>
      <c r="C54" s="170">
        <v>26.4117027216666</v>
      </c>
      <c r="D54" s="170">
        <v>4.1628535833333299E-2</v>
      </c>
      <c r="E54" s="171">
        <f t="shared" si="8"/>
        <v>0.38159567660905463</v>
      </c>
      <c r="F54" s="171">
        <f t="shared" si="4"/>
        <v>8.4402995848375454E-4</v>
      </c>
      <c r="G54" s="171">
        <f t="shared" si="5"/>
        <v>33690.975046804335</v>
      </c>
      <c r="H54" s="171">
        <f t="shared" si="0"/>
        <v>2.3677427711307427E-2</v>
      </c>
      <c r="I54" s="171">
        <f t="shared" si="1"/>
        <v>1.6957786767247918</v>
      </c>
      <c r="J54" s="171">
        <f t="shared" si="2"/>
        <v>26.348753732431856</v>
      </c>
      <c r="K54" s="172">
        <f t="shared" si="3"/>
        <v>30.676113671510745</v>
      </c>
      <c r="L54" s="172">
        <f t="shared" si="6"/>
        <v>2.0128300330149171</v>
      </c>
      <c r="M54" s="171">
        <f t="shared" si="7"/>
        <v>0.18153229013482297</v>
      </c>
      <c r="N54" s="44"/>
    </row>
    <row r="55" spans="1:14" x14ac:dyDescent="0.25">
      <c r="A55" s="157">
        <v>45694.036111111112</v>
      </c>
      <c r="B55" s="170">
        <v>0.3768150892260323</v>
      </c>
      <c r="C55" s="170">
        <v>26.4106296466666</v>
      </c>
      <c r="D55" s="170">
        <v>4.1618998999999997E-2</v>
      </c>
      <c r="E55" s="171">
        <f t="shared" si="8"/>
        <v>0.36875120584738885</v>
      </c>
      <c r="F55" s="171">
        <f t="shared" si="4"/>
        <v>8.1561707624682313E-4</v>
      </c>
      <c r="G55" s="171">
        <f t="shared" si="5"/>
        <v>32556.823709129192</v>
      </c>
      <c r="H55" s="171">
        <f t="shared" si="0"/>
        <v>2.3678185109568241E-2</v>
      </c>
      <c r="I55" s="171">
        <f t="shared" si="1"/>
        <v>1.695730507916082</v>
      </c>
      <c r="J55" s="171">
        <f t="shared" si="2"/>
        <v>25.584123540637211</v>
      </c>
      <c r="K55" s="172">
        <f t="shared" si="3"/>
        <v>29.785147211903308</v>
      </c>
      <c r="L55" s="172">
        <f t="shared" si="6"/>
        <v>1.9477363329947985</v>
      </c>
      <c r="M55" s="171">
        <f t="shared" si="7"/>
        <v>0.1756616461936146</v>
      </c>
      <c r="N55" s="44"/>
    </row>
    <row r="56" spans="1:14" x14ac:dyDescent="0.25">
      <c r="A56" s="157">
        <v>45694.036805555559</v>
      </c>
      <c r="B56" s="170">
        <v>0.3737264402697541</v>
      </c>
      <c r="C56" s="170">
        <v>26.409687819999998</v>
      </c>
      <c r="D56" s="170">
        <v>4.1584029500000001E-2</v>
      </c>
      <c r="E56" s="171">
        <f t="shared" si="8"/>
        <v>0.36572980417481871</v>
      </c>
      <c r="F56" s="171">
        <f t="shared" si="4"/>
        <v>8.0893168889557159E-4</v>
      </c>
      <c r="G56" s="171">
        <f t="shared" si="5"/>
        <v>32289.964439306754</v>
      </c>
      <c r="H56" s="171">
        <f t="shared" si="0"/>
        <v>2.3678849894509163E-2</v>
      </c>
      <c r="I56" s="171">
        <f t="shared" si="1"/>
        <v>1.6956882314833286</v>
      </c>
      <c r="J56" s="171">
        <f t="shared" si="2"/>
        <v>25.403672598714408</v>
      </c>
      <c r="K56" s="172">
        <f t="shared" si="3"/>
        <v>29.574404838692239</v>
      </c>
      <c r="L56" s="172">
        <f t="shared" si="6"/>
        <v>1.9308533012243112</v>
      </c>
      <c r="M56" s="171">
        <f t="shared" si="7"/>
        <v>0.17413900624317383</v>
      </c>
      <c r="N56" s="44"/>
    </row>
    <row r="57" spans="1:14" x14ac:dyDescent="0.25">
      <c r="A57" s="157">
        <v>45694.037499999999</v>
      </c>
      <c r="B57" s="170">
        <v>0.38453671161672498</v>
      </c>
      <c r="C57" s="170">
        <v>26.409034734999899</v>
      </c>
      <c r="D57" s="170">
        <v>4.1501377166666603E-2</v>
      </c>
      <c r="E57" s="171">
        <f t="shared" si="8"/>
        <v>0.37630958822578991</v>
      </c>
      <c r="F57" s="171">
        <f t="shared" si="4"/>
        <v>8.3233054462494589E-4</v>
      </c>
      <c r="G57" s="171">
        <f t="shared" si="5"/>
        <v>33223.971883685037</v>
      </c>
      <c r="H57" s="171">
        <f t="shared" si="0"/>
        <v>2.3679310885603509E-2</v>
      </c>
      <c r="I57" s="171">
        <f t="shared" si="1"/>
        <v>1.6956589164527651</v>
      </c>
      <c r="J57" s="171">
        <f t="shared" si="2"/>
        <v>26.034349636137552</v>
      </c>
      <c r="K57" s="172">
        <f t="shared" si="3"/>
        <v>30.30815592749493</v>
      </c>
      <c r="L57" s="172">
        <f t="shared" si="6"/>
        <v>1.9800453966201583</v>
      </c>
      <c r="M57" s="171">
        <f t="shared" si="7"/>
        <v>0.17857552278320329</v>
      </c>
      <c r="N57" s="44"/>
    </row>
    <row r="58" spans="1:14" x14ac:dyDescent="0.25">
      <c r="A58" s="157">
        <v>45694.038194444445</v>
      </c>
      <c r="B58" s="170">
        <v>0.38839751818682039</v>
      </c>
      <c r="C58" s="170">
        <v>26.408391194999901</v>
      </c>
      <c r="D58" s="170">
        <v>4.1529987999999997E-2</v>
      </c>
      <c r="E58" s="171">
        <f t="shared" si="8"/>
        <v>0.38008860977741449</v>
      </c>
      <c r="F58" s="171">
        <f t="shared" si="4"/>
        <v>8.4068726880264151E-4</v>
      </c>
      <c r="G58" s="171">
        <f t="shared" si="5"/>
        <v>33557.545571341281</v>
      </c>
      <c r="H58" s="171">
        <f t="shared" si="0"/>
        <v>2.3679765149943365E-2</v>
      </c>
      <c r="I58" s="171">
        <f t="shared" si="1"/>
        <v>1.6956300302315079</v>
      </c>
      <c r="J58" s="171">
        <f t="shared" si="2"/>
        <v>26.258986612517464</v>
      </c>
      <c r="K58" s="172">
        <f t="shared" si="3"/>
        <v>30.569202807199883</v>
      </c>
      <c r="L58" s="172">
        <f t="shared" si="6"/>
        <v>2.0003209630440475</v>
      </c>
      <c r="M58" s="171">
        <f t="shared" si="7"/>
        <v>0.18040412725866228</v>
      </c>
      <c r="N58" s="44"/>
    </row>
    <row r="59" spans="1:14" x14ac:dyDescent="0.25">
      <c r="A59" s="157">
        <v>45694.038888888892</v>
      </c>
      <c r="B59" s="170">
        <v>0.39959386649909473</v>
      </c>
      <c r="C59" s="170">
        <v>26.407747656666601</v>
      </c>
      <c r="D59" s="170">
        <v>4.1526808666666602E-2</v>
      </c>
      <c r="E59" s="171">
        <f t="shared" si="8"/>
        <v>0.391046276988532</v>
      </c>
      <c r="F59" s="171">
        <f t="shared" si="4"/>
        <v>8.6492178895907954E-4</v>
      </c>
      <c r="G59" s="171">
        <f t="shared" si="5"/>
        <v>34524.910065521784</v>
      </c>
      <c r="H59" s="171">
        <f t="shared" si="0"/>
        <v>2.3680219423773161E-2</v>
      </c>
      <c r="I59" s="171">
        <f t="shared" si="1"/>
        <v>1.6956011444452141</v>
      </c>
      <c r="J59" s="171">
        <f t="shared" si="2"/>
        <v>26.908680223667918</v>
      </c>
      <c r="K59" s="172">
        <f t="shared" si="3"/>
        <v>31.325060661710133</v>
      </c>
      <c r="L59" s="172">
        <f t="shared" si="6"/>
        <v>2.0550055337768174</v>
      </c>
      <c r="M59" s="171">
        <f t="shared" si="7"/>
        <v>0.18533599691349362</v>
      </c>
      <c r="N59" s="44"/>
    </row>
    <row r="60" spans="1:14" x14ac:dyDescent="0.25">
      <c r="A60" s="157">
        <v>45694.039583333331</v>
      </c>
      <c r="B60" s="170">
        <v>0.39611913504883522</v>
      </c>
      <c r="C60" s="170">
        <v>26.407104118333301</v>
      </c>
      <c r="D60" s="170">
        <v>4.1552242000000003E-2</v>
      </c>
      <c r="E60" s="171">
        <f t="shared" si="8"/>
        <v>0.38764670522951289</v>
      </c>
      <c r="F60" s="171">
        <f t="shared" si="4"/>
        <v>8.5740072521392908E-4</v>
      </c>
      <c r="G60" s="171">
        <f t="shared" si="5"/>
        <v>34224.693268219366</v>
      </c>
      <c r="H60" s="171">
        <f t="shared" si="0"/>
        <v>2.3680673708269671E-2</v>
      </c>
      <c r="I60" s="171">
        <f t="shared" si="1"/>
        <v>1.6955722590190683</v>
      </c>
      <c r="J60" s="171">
        <f t="shared" si="2"/>
        <v>26.70732707256602</v>
      </c>
      <c r="K60" s="172">
        <f t="shared" si="3"/>
        <v>31.090185957447929</v>
      </c>
      <c r="L60" s="172">
        <f t="shared" si="6"/>
        <v>2.0392007524526914</v>
      </c>
      <c r="M60" s="171">
        <f t="shared" si="7"/>
        <v>0.18391060177242888</v>
      </c>
      <c r="N60" s="44"/>
    </row>
    <row r="61" spans="1:14" x14ac:dyDescent="0.25">
      <c r="A61" s="157">
        <v>45694.040277777778</v>
      </c>
      <c r="B61" s="170">
        <v>0.38183413410479194</v>
      </c>
      <c r="C61" s="170">
        <v>26.406516676666602</v>
      </c>
      <c r="D61" s="170">
        <v>4.1552242000000003E-2</v>
      </c>
      <c r="E61" s="171">
        <f t="shared" si="8"/>
        <v>0.3736679730911649</v>
      </c>
      <c r="F61" s="171">
        <f t="shared" si="4"/>
        <v>8.2648080975063188E-4</v>
      </c>
      <c r="G61" s="171">
        <f t="shared" si="5"/>
        <v>32990.469186654023</v>
      </c>
      <c r="H61" s="171">
        <f t="shared" si="0"/>
        <v>2.3681088402501653E-2</v>
      </c>
      <c r="I61" s="171">
        <f t="shared" si="1"/>
        <v>1.6955458918243658</v>
      </c>
      <c r="J61" s="171">
        <f t="shared" si="2"/>
        <v>25.876915206690452</v>
      </c>
      <c r="K61" s="172">
        <f t="shared" si="3"/>
        <v>30.123078025215825</v>
      </c>
      <c r="L61" s="172">
        <f t="shared" si="6"/>
        <v>1.9690716599060907</v>
      </c>
      <c r="M61" s="171">
        <f t="shared" si="7"/>
        <v>0.17758582791360847</v>
      </c>
      <c r="N61" s="44"/>
    </row>
    <row r="62" spans="1:14" x14ac:dyDescent="0.25">
      <c r="A62" s="157">
        <v>45694.040972222225</v>
      </c>
      <c r="B62" s="170">
        <v>0.38646710569374154</v>
      </c>
      <c r="C62" s="170">
        <v>26.406052653333301</v>
      </c>
      <c r="D62" s="170">
        <v>4.1552242000000003E-2</v>
      </c>
      <c r="E62" s="171">
        <f t="shared" si="8"/>
        <v>0.37820244668943653</v>
      </c>
      <c r="F62" s="171">
        <f t="shared" si="4"/>
        <v>8.3650888678299038E-4</v>
      </c>
      <c r="G62" s="171">
        <f t="shared" si="5"/>
        <v>33390.757931939268</v>
      </c>
      <c r="H62" s="171">
        <f t="shared" si="0"/>
        <v>2.3681415977990419E-2</v>
      </c>
      <c r="I62" s="171">
        <f t="shared" si="1"/>
        <v>1.6955250644475421</v>
      </c>
      <c r="J62" s="171">
        <f t="shared" si="2"/>
        <v>26.146706860901691</v>
      </c>
      <c r="K62" s="172">
        <f t="shared" si="3"/>
        <v>30.43680503888001</v>
      </c>
      <c r="L62" s="172">
        <f t="shared" si="6"/>
        <v>1.9917985512999288</v>
      </c>
      <c r="M62" s="171">
        <f t="shared" si="7"/>
        <v>0.17963551148087381</v>
      </c>
      <c r="N62" s="44"/>
    </row>
    <row r="63" spans="1:14" x14ac:dyDescent="0.25">
      <c r="A63" s="157">
        <v>45694.041666666664</v>
      </c>
      <c r="B63" s="170">
        <v>0.3814480442366624</v>
      </c>
      <c r="C63" s="170">
        <v>26.405592709999901</v>
      </c>
      <c r="D63" s="170">
        <v>4.1618998999999997E-2</v>
      </c>
      <c r="E63" s="171">
        <f t="shared" si="8"/>
        <v>0.37329129179782028</v>
      </c>
      <c r="F63" s="171">
        <f t="shared" si="4"/>
        <v>8.2564511739537311E-4</v>
      </c>
      <c r="G63" s="171">
        <f t="shared" si="5"/>
        <v>32957.111022047633</v>
      </c>
      <c r="H63" s="171">
        <f t="shared" si="0"/>
        <v>2.3681740678692144E-2</v>
      </c>
      <c r="I63" s="171">
        <f t="shared" si="1"/>
        <v>1.6955044203835654</v>
      </c>
      <c r="J63" s="171">
        <f t="shared" si="2"/>
        <v>25.854411432597505</v>
      </c>
      <c r="K63" s="172">
        <f t="shared" si="3"/>
        <v>30.096222075442352</v>
      </c>
      <c r="L63" s="172">
        <f t="shared" si="6"/>
        <v>1.9702889781025072</v>
      </c>
      <c r="M63" s="171">
        <f t="shared" si="7"/>
        <v>0.17769561490823479</v>
      </c>
      <c r="N63" s="44"/>
    </row>
    <row r="64" spans="1:14" x14ac:dyDescent="0.25">
      <c r="A64" s="157">
        <v>45694.042361111111</v>
      </c>
      <c r="B64" s="170">
        <v>0.38222022397292416</v>
      </c>
      <c r="C64" s="170">
        <v>26.405132765000001</v>
      </c>
      <c r="D64" s="170">
        <v>4.1628535833333299E-2</v>
      </c>
      <c r="E64" s="171">
        <f t="shared" si="8"/>
        <v>0.37404753383265804</v>
      </c>
      <c r="F64" s="171">
        <f t="shared" si="4"/>
        <v>8.2731650210589639E-4</v>
      </c>
      <c r="G64" s="171">
        <f t="shared" si="5"/>
        <v>33023.827351260647</v>
      </c>
      <c r="H64" s="171">
        <f t="shared" si="0"/>
        <v>2.3682065386019528E-2</v>
      </c>
      <c r="I64" s="171">
        <f t="shared" si="1"/>
        <v>1.6954837764287549</v>
      </c>
      <c r="J64" s="171">
        <f t="shared" si="2"/>
        <v>25.899415795365819</v>
      </c>
      <c r="K64" s="172">
        <f t="shared" si="3"/>
        <v>30.148281222306586</v>
      </c>
      <c r="L64" s="172">
        <f t="shared" si="6"/>
        <v>1.9745172631828369</v>
      </c>
      <c r="M64" s="171">
        <f t="shared" si="7"/>
        <v>0.17807695375025587</v>
      </c>
      <c r="N64" s="44"/>
    </row>
    <row r="65" spans="1:14" x14ac:dyDescent="0.25">
      <c r="A65" s="157">
        <v>45694.043055555558</v>
      </c>
      <c r="B65" s="170">
        <v>0.4254613019171678</v>
      </c>
      <c r="C65" s="170">
        <v>26.4046728233333</v>
      </c>
      <c r="D65" s="170">
        <v>4.1529987999999997E-2</v>
      </c>
      <c r="E65" s="171">
        <f t="shared" si="8"/>
        <v>0.41636466385745724</v>
      </c>
      <c r="F65" s="171">
        <f t="shared" si="4"/>
        <v>9.2091190891161866E-4</v>
      </c>
      <c r="G65" s="171">
        <f t="shared" si="5"/>
        <v>36759.8564856433</v>
      </c>
      <c r="H65" s="171">
        <f t="shared" si="0"/>
        <v>2.3682390096443073E-2</v>
      </c>
      <c r="I65" s="171">
        <f t="shared" si="1"/>
        <v>1.6954631328075085</v>
      </c>
      <c r="J65" s="171">
        <f t="shared" si="2"/>
        <v>28.400100292771921</v>
      </c>
      <c r="K65" s="172">
        <f t="shared" si="3"/>
        <v>33.058848794589807</v>
      </c>
      <c r="L65" s="172">
        <f t="shared" si="6"/>
        <v>2.1814441515234759</v>
      </c>
      <c r="M65" s="171">
        <f t="shared" si="7"/>
        <v>0.19673919115471461</v>
      </c>
      <c r="N65" s="44"/>
    </row>
    <row r="66" spans="1:14" x14ac:dyDescent="0.25">
      <c r="A66" s="157">
        <v>45694.043749999997</v>
      </c>
      <c r="B66" s="170">
        <v>0.42854993614831349</v>
      </c>
      <c r="C66" s="170">
        <v>26.404212878333301</v>
      </c>
      <c r="D66" s="170">
        <v>4.1682578833333303E-2</v>
      </c>
      <c r="E66" s="171">
        <f t="shared" si="8"/>
        <v>0.41938790502974382</v>
      </c>
      <c r="F66" s="171">
        <f t="shared" si="4"/>
        <v>9.2759726439028891E-4</v>
      </c>
      <c r="G66" s="171">
        <f t="shared" si="5"/>
        <v>37026.714483214288</v>
      </c>
      <c r="H66" s="171">
        <f t="shared" si="0"/>
        <v>2.3682714814669194E-2</v>
      </c>
      <c r="I66" s="171">
        <f t="shared" si="1"/>
        <v>1.6954424892206206</v>
      </c>
      <c r="J66" s="171">
        <f t="shared" si="2"/>
        <v>28.577316973609125</v>
      </c>
      <c r="K66" s="172">
        <f t="shared" si="3"/>
        <v>33.264773211069532</v>
      </c>
      <c r="L66" s="172">
        <f t="shared" si="6"/>
        <v>2.2045566985463392</v>
      </c>
      <c r="M66" s="171">
        <f t="shared" si="7"/>
        <v>0.19882365607380403</v>
      </c>
      <c r="N66" s="44"/>
    </row>
    <row r="67" spans="1:14" x14ac:dyDescent="0.25">
      <c r="A67" s="157">
        <v>45694.044444444444</v>
      </c>
      <c r="B67" s="170">
        <v>0.3953469663699346</v>
      </c>
      <c r="C67" s="170">
        <v>26.403752935</v>
      </c>
      <c r="D67" s="170">
        <v>4.1730265000000002E-2</v>
      </c>
      <c r="E67" s="171">
        <f t="shared" si="8"/>
        <v>0.38689538039770288</v>
      </c>
      <c r="F67" s="171">
        <f t="shared" si="4"/>
        <v>8.5572936443708788E-4</v>
      </c>
      <c r="G67" s="171">
        <f t="shared" si="5"/>
        <v>34157.977894362353</v>
      </c>
      <c r="H67" s="171">
        <f t="shared" ref="H67:H130" si="9">KHprocess*EXP(delta*(1/(C67+273.15)-1/(Tnul+273.15)))</f>
        <v>2.3683039537168164E-2</v>
      </c>
      <c r="I67" s="171">
        <f t="shared" ref="I67:I130" si="10">1/(H67*constR*(C67+273.15)*10^3)</f>
        <v>1.695421845892497</v>
      </c>
      <c r="J67" s="171">
        <f t="shared" ref="J67:J130" si="11">(($R$2/0.815)^(-0.49))*34500*(F67)^0.86</f>
        <v>26.662548057519455</v>
      </c>
      <c r="K67" s="172">
        <f t="shared" ref="K67:K130" si="12">J67*(1.024)^(C67-20)</f>
        <v>31.035591635231786</v>
      </c>
      <c r="L67" s="172">
        <f t="shared" si="6"/>
        <v>2.0439606944736246</v>
      </c>
      <c r="M67" s="171">
        <f t="shared" si="7"/>
        <v>0.1843398894727295</v>
      </c>
      <c r="N67" s="44"/>
    </row>
    <row r="68" spans="1:14" x14ac:dyDescent="0.25">
      <c r="A68" s="157">
        <v>45694.045138888891</v>
      </c>
      <c r="B68" s="170">
        <v>0.39959387018231052</v>
      </c>
      <c r="C68" s="170">
        <v>26.403499154999999</v>
      </c>
      <c r="D68" s="170">
        <v>4.1440978499999899E-2</v>
      </c>
      <c r="E68" s="171">
        <f t="shared" ref="E68:E131" si="13">B68*((20+273.15)/(C68+273.15))</f>
        <v>0.39105182671670707</v>
      </c>
      <c r="F68" s="171">
        <f t="shared" ref="F68:F131" si="14">B68/$R$1</f>
        <v>8.6492179693140807E-4</v>
      </c>
      <c r="G68" s="171">
        <f t="shared" ref="G68:G131" si="15">B68*(24*60*60)</f>
        <v>34524.91038375163</v>
      </c>
      <c r="H68" s="171">
        <f t="shared" si="9"/>
        <v>2.3683218709563653E-2</v>
      </c>
      <c r="I68" s="171">
        <f t="shared" si="10"/>
        <v>1.6954104557337342</v>
      </c>
      <c r="J68" s="171">
        <f t="shared" si="11"/>
        <v>26.908680436972038</v>
      </c>
      <c r="K68" s="172">
        <f t="shared" si="12"/>
        <v>31.321904765202159</v>
      </c>
      <c r="L68" s="172">
        <f t="shared" ref="L68:L131" si="16">I68*D68*(1-EXP((-(K68/I68)*($R$3/G68))))*G68/1000</f>
        <v>2.0505357079531419</v>
      </c>
      <c r="M68" s="171">
        <f t="shared" ref="M68:M131" si="17">L68*1000/24/$R$1</f>
        <v>0.18493287409389808</v>
      </c>
      <c r="N68" s="44"/>
    </row>
    <row r="69" spans="1:14" x14ac:dyDescent="0.25">
      <c r="A69" s="157">
        <v>45694.04583333333</v>
      </c>
      <c r="B69" s="170">
        <v>0.38878360804723044</v>
      </c>
      <c r="C69" s="170">
        <v>26.4036989266666</v>
      </c>
      <c r="D69" s="170">
        <v>4.1313820000000001E-2</v>
      </c>
      <c r="E69" s="171">
        <f t="shared" si="13"/>
        <v>0.38047239979816416</v>
      </c>
      <c r="F69" s="171">
        <f t="shared" si="14"/>
        <v>8.4152296114119141E-4</v>
      </c>
      <c r="G69" s="171">
        <f t="shared" si="15"/>
        <v>33590.903735280714</v>
      </c>
      <c r="H69" s="171">
        <f t="shared" si="9"/>
        <v>2.3683077667703278E-2</v>
      </c>
      <c r="I69" s="171">
        <f t="shared" si="10"/>
        <v>1.6954194218847645</v>
      </c>
      <c r="J69" s="171">
        <f t="shared" si="11"/>
        <v>26.281433604603738</v>
      </c>
      <c r="K69" s="172">
        <f t="shared" si="12"/>
        <v>30.591929713971115</v>
      </c>
      <c r="L69" s="172">
        <f t="shared" si="16"/>
        <v>1.9915543545217065</v>
      </c>
      <c r="M69" s="171">
        <f t="shared" si="17"/>
        <v>0.17961348796191437</v>
      </c>
      <c r="N69" s="44"/>
    </row>
    <row r="70" spans="1:14" x14ac:dyDescent="0.25">
      <c r="A70" s="157">
        <v>45694.046527777777</v>
      </c>
      <c r="B70" s="170">
        <v>0.40191035413517606</v>
      </c>
      <c r="C70" s="170">
        <v>26.403913695</v>
      </c>
      <c r="D70" s="170">
        <v>4.1336072000000001E-2</v>
      </c>
      <c r="E70" s="171">
        <f t="shared" si="13"/>
        <v>0.39331824732788806</v>
      </c>
      <c r="F70" s="171">
        <f t="shared" si="14"/>
        <v>8.6993583146142007E-4</v>
      </c>
      <c r="G70" s="171">
        <f t="shared" si="15"/>
        <v>34725.05459727921</v>
      </c>
      <c r="H70" s="171">
        <f t="shared" si="9"/>
        <v>2.3682926039112862E-2</v>
      </c>
      <c r="I70" s="171">
        <f t="shared" si="10"/>
        <v>1.6954290611548373</v>
      </c>
      <c r="J70" s="171">
        <f t="shared" si="11"/>
        <v>27.042779408503925</v>
      </c>
      <c r="K70" s="172">
        <f t="shared" si="12"/>
        <v>31.478306444274043</v>
      </c>
      <c r="L70" s="172">
        <f t="shared" si="16"/>
        <v>2.0566549502016667</v>
      </c>
      <c r="M70" s="171">
        <f t="shared" si="17"/>
        <v>0.18548475380606658</v>
      </c>
      <c r="N70" s="44"/>
    </row>
    <row r="71" spans="1:14" x14ac:dyDescent="0.25">
      <c r="A71" s="157">
        <v>45694.047222222223</v>
      </c>
      <c r="B71" s="170">
        <v>0.39573305990583546</v>
      </c>
      <c r="C71" s="170">
        <v>26.404128463333301</v>
      </c>
      <c r="D71" s="170">
        <v>4.1361503000000001E-2</v>
      </c>
      <c r="E71" s="171">
        <f t="shared" si="13"/>
        <v>0.38727273466903889</v>
      </c>
      <c r="F71" s="171">
        <f t="shared" si="14"/>
        <v>8.5656506473124553E-4</v>
      </c>
      <c r="G71" s="171">
        <f t="shared" si="15"/>
        <v>34191.336375864186</v>
      </c>
      <c r="H71" s="171">
        <f t="shared" si="9"/>
        <v>2.3682774411710773E-2</v>
      </c>
      <c r="I71" s="171">
        <f t="shared" si="10"/>
        <v>1.6954387004650127</v>
      </c>
      <c r="J71" s="171">
        <f t="shared" si="11"/>
        <v>26.684939627409179</v>
      </c>
      <c r="K71" s="172">
        <f t="shared" si="12"/>
        <v>31.061932389907522</v>
      </c>
      <c r="L71" s="172">
        <f t="shared" si="16"/>
        <v>2.0278020757886455</v>
      </c>
      <c r="M71" s="171">
        <f t="shared" si="17"/>
        <v>0.18288258259277107</v>
      </c>
      <c r="N71" s="44"/>
    </row>
    <row r="72" spans="1:14" x14ac:dyDescent="0.25">
      <c r="A72" s="157">
        <v>45694.04791666667</v>
      </c>
      <c r="B72" s="170">
        <v>0.39843563738688237</v>
      </c>
      <c r="C72" s="170">
        <v>26.404343229999998</v>
      </c>
      <c r="D72" s="170">
        <v>4.1450514666666598E-2</v>
      </c>
      <c r="E72" s="171">
        <f t="shared" si="13"/>
        <v>0.3899172545473113</v>
      </c>
      <c r="F72" s="171">
        <f t="shared" si="14"/>
        <v>8.6241479953870644E-4</v>
      </c>
      <c r="G72" s="171">
        <f t="shared" si="15"/>
        <v>34424.839070226633</v>
      </c>
      <c r="H72" s="171">
        <f t="shared" si="9"/>
        <v>2.3682622786673449E-2</v>
      </c>
      <c r="I72" s="171">
        <f t="shared" si="10"/>
        <v>1.6954483397404996</v>
      </c>
      <c r="J72" s="171">
        <f t="shared" si="11"/>
        <v>26.841590698656681</v>
      </c>
      <c r="K72" s="172">
        <f t="shared" si="12"/>
        <v>31.244437270676158</v>
      </c>
      <c r="L72" s="172">
        <f t="shared" si="16"/>
        <v>2.0453905085911397</v>
      </c>
      <c r="M72" s="171">
        <f t="shared" si="17"/>
        <v>0.18446884096240437</v>
      </c>
      <c r="N72" s="44"/>
    </row>
    <row r="73" spans="1:14" x14ac:dyDescent="0.25">
      <c r="A73" s="157">
        <v>45694.048611111109</v>
      </c>
      <c r="B73" s="170">
        <v>0.39843563738688237</v>
      </c>
      <c r="C73" s="170">
        <v>26.404164489999999</v>
      </c>
      <c r="D73" s="170">
        <v>4.1485482999999997E-2</v>
      </c>
      <c r="E73" s="171">
        <f t="shared" si="13"/>
        <v>0.38991748720576963</v>
      </c>
      <c r="F73" s="171">
        <f t="shared" si="14"/>
        <v>8.6241479953870644E-4</v>
      </c>
      <c r="G73" s="171">
        <f t="shared" si="15"/>
        <v>34424.839070226633</v>
      </c>
      <c r="H73" s="171">
        <f t="shared" si="9"/>
        <v>2.3682748976839637E-2</v>
      </c>
      <c r="I73" s="171">
        <f t="shared" si="10"/>
        <v>1.695440317430853</v>
      </c>
      <c r="J73" s="171">
        <f t="shared" si="11"/>
        <v>26.841590698656681</v>
      </c>
      <c r="K73" s="172">
        <f t="shared" si="12"/>
        <v>31.244304822913826</v>
      </c>
      <c r="L73" s="172">
        <f t="shared" si="16"/>
        <v>2.0471066914447653</v>
      </c>
      <c r="M73" s="171">
        <f t="shared" si="17"/>
        <v>0.18462361935829413</v>
      </c>
      <c r="N73" s="44"/>
    </row>
    <row r="74" spans="1:14" x14ac:dyDescent="0.25">
      <c r="A74" s="157">
        <v>45694.049305555556</v>
      </c>
      <c r="B74" s="170">
        <v>0.3945748124084415</v>
      </c>
      <c r="C74" s="170">
        <v>26.403120035000001</v>
      </c>
      <c r="D74" s="170">
        <v>4.1431439333333299E-2</v>
      </c>
      <c r="E74" s="171">
        <f t="shared" si="13"/>
        <v>0.38614054910868462</v>
      </c>
      <c r="F74" s="171">
        <f t="shared" si="14"/>
        <v>8.5405803551610719E-4</v>
      </c>
      <c r="G74" s="171">
        <f t="shared" si="15"/>
        <v>34091.263792089347</v>
      </c>
      <c r="H74" s="171">
        <f t="shared" si="9"/>
        <v>2.368348637692479E-2</v>
      </c>
      <c r="I74" s="171">
        <f t="shared" si="10"/>
        <v>1.6953934401670463</v>
      </c>
      <c r="J74" s="171">
        <f t="shared" si="11"/>
        <v>26.617757650254141</v>
      </c>
      <c r="K74" s="172">
        <f t="shared" si="12"/>
        <v>30.982989889197952</v>
      </c>
      <c r="L74" s="172">
        <f t="shared" si="16"/>
        <v>2.0255168525503082</v>
      </c>
      <c r="M74" s="171">
        <f t="shared" si="17"/>
        <v>0.18267648381586474</v>
      </c>
      <c r="N74" s="44"/>
    </row>
    <row r="75" spans="1:14" x14ac:dyDescent="0.25">
      <c r="A75" s="157">
        <v>45694.05</v>
      </c>
      <c r="B75" s="170">
        <v>0.37565682516576321</v>
      </c>
      <c r="C75" s="170">
        <v>26.40204696</v>
      </c>
      <c r="D75" s="170">
        <v>4.1501377166666603E-2</v>
      </c>
      <c r="E75" s="171">
        <f t="shared" si="13"/>
        <v>0.36762826164913043</v>
      </c>
      <c r="F75" s="171">
        <f t="shared" si="14"/>
        <v>8.1311001118130569E-4</v>
      </c>
      <c r="G75" s="171">
        <f t="shared" si="15"/>
        <v>32456.749694321941</v>
      </c>
      <c r="H75" s="171">
        <f t="shared" si="9"/>
        <v>2.368424401240533E-2</v>
      </c>
      <c r="I75" s="171">
        <f t="shared" si="10"/>
        <v>1.6953452793674135</v>
      </c>
      <c r="J75" s="171">
        <f t="shared" si="11"/>
        <v>25.516477585122825</v>
      </c>
      <c r="K75" s="172">
        <f t="shared" si="12"/>
        <v>29.700347332017245</v>
      </c>
      <c r="L75" s="172">
        <f t="shared" si="16"/>
        <v>1.9361192911604208</v>
      </c>
      <c r="M75" s="171">
        <f t="shared" si="17"/>
        <v>0.17461393318546362</v>
      </c>
      <c r="N75" s="44"/>
    </row>
    <row r="76" spans="1:14" x14ac:dyDescent="0.25">
      <c r="A76" s="157">
        <v>45694.050694444442</v>
      </c>
      <c r="B76" s="170">
        <v>0.35673885998375454</v>
      </c>
      <c r="C76" s="170">
        <v>26.400973884999999</v>
      </c>
      <c r="D76" s="170">
        <v>4.1485482999999997E-2</v>
      </c>
      <c r="E76" s="171">
        <f t="shared" si="13"/>
        <v>0.349115863146504</v>
      </c>
      <c r="F76" s="171">
        <f t="shared" si="14"/>
        <v>7.7216203459687133E-4</v>
      </c>
      <c r="G76" s="171">
        <f t="shared" si="15"/>
        <v>30822.237502596392</v>
      </c>
      <c r="H76" s="171">
        <f t="shared" si="9"/>
        <v>2.3685001677551044E-2</v>
      </c>
      <c r="I76" s="171">
        <f t="shared" si="10"/>
        <v>1.695297119569086</v>
      </c>
      <c r="J76" s="171">
        <f t="shared" si="11"/>
        <v>24.407403414444893</v>
      </c>
      <c r="K76" s="172">
        <f t="shared" si="12"/>
        <v>28.408698185785155</v>
      </c>
      <c r="L76" s="172">
        <f t="shared" si="16"/>
        <v>1.8423407978484034</v>
      </c>
      <c r="M76" s="171">
        <f t="shared" si="17"/>
        <v>0.16615627686222975</v>
      </c>
      <c r="N76" s="44"/>
    </row>
    <row r="77" spans="1:14" x14ac:dyDescent="0.25">
      <c r="A77" s="157">
        <v>45694.051388888889</v>
      </c>
      <c r="B77" s="170">
        <v>0.36832129816415848</v>
      </c>
      <c r="C77" s="170">
        <v>26.399900811666601</v>
      </c>
      <c r="D77" s="170">
        <v>4.1386934666666597E-2</v>
      </c>
      <c r="E77" s="171">
        <f t="shared" si="13"/>
        <v>0.36045209250364008</v>
      </c>
      <c r="F77" s="171">
        <f t="shared" si="14"/>
        <v>7.9723224710856813E-4</v>
      </c>
      <c r="G77" s="171">
        <f t="shared" si="15"/>
        <v>31822.960161383293</v>
      </c>
      <c r="H77" s="171">
        <f t="shared" si="9"/>
        <v>2.3685759371186433E-2</v>
      </c>
      <c r="I77" s="171">
        <f t="shared" si="10"/>
        <v>1.6952489608468497</v>
      </c>
      <c r="J77" s="171">
        <f t="shared" si="11"/>
        <v>25.087379191482423</v>
      </c>
      <c r="K77" s="172">
        <f t="shared" si="12"/>
        <v>29.199404539178968</v>
      </c>
      <c r="L77" s="172">
        <f t="shared" si="16"/>
        <v>1.8947377357472308</v>
      </c>
      <c r="M77" s="171">
        <f t="shared" si="17"/>
        <v>0.17088183042453381</v>
      </c>
      <c r="N77" s="44"/>
    </row>
    <row r="78" spans="1:14" x14ac:dyDescent="0.25">
      <c r="A78" s="157">
        <v>45694.052083333336</v>
      </c>
      <c r="B78" s="170">
        <v>0.38453671161672498</v>
      </c>
      <c r="C78" s="170">
        <v>26.3990901149999</v>
      </c>
      <c r="D78" s="170">
        <v>4.1406008166666598E-2</v>
      </c>
      <c r="E78" s="171">
        <f t="shared" si="13"/>
        <v>0.37632208118931665</v>
      </c>
      <c r="F78" s="171">
        <f t="shared" si="14"/>
        <v>8.3233054462494589E-4</v>
      </c>
      <c r="G78" s="171">
        <f t="shared" si="15"/>
        <v>33223.971883685037</v>
      </c>
      <c r="H78" s="171">
        <f t="shared" si="9"/>
        <v>2.3686331821173343E-2</v>
      </c>
      <c r="I78" s="171">
        <f t="shared" si="10"/>
        <v>1.6952125780555927</v>
      </c>
      <c r="J78" s="171">
        <f t="shared" si="11"/>
        <v>26.034349636137552</v>
      </c>
      <c r="K78" s="172">
        <f t="shared" si="12"/>
        <v>30.301008535898912</v>
      </c>
      <c r="L78" s="172">
        <f t="shared" si="16"/>
        <v>1.9749936743598757</v>
      </c>
      <c r="M78" s="171">
        <f t="shared" si="17"/>
        <v>0.17811992012625144</v>
      </c>
      <c r="N78" s="44"/>
    </row>
    <row r="79" spans="1:14" x14ac:dyDescent="0.25">
      <c r="A79" s="157">
        <v>45694.052777777775</v>
      </c>
      <c r="B79" s="170">
        <v>0.38453671161672498</v>
      </c>
      <c r="C79" s="170">
        <v>26.398856644999999</v>
      </c>
      <c r="D79" s="170">
        <v>4.1523629499999999E-2</v>
      </c>
      <c r="E79" s="171">
        <f t="shared" si="13"/>
        <v>0.37632237449678324</v>
      </c>
      <c r="F79" s="171">
        <f t="shared" si="14"/>
        <v>8.3233054462494589E-4</v>
      </c>
      <c r="G79" s="171">
        <f t="shared" si="15"/>
        <v>33223.971883685037</v>
      </c>
      <c r="H79" s="171">
        <f t="shared" si="9"/>
        <v>2.3686496682396953E-2</v>
      </c>
      <c r="I79" s="171">
        <f t="shared" si="10"/>
        <v>1.6952021003952102</v>
      </c>
      <c r="J79" s="171">
        <f t="shared" si="11"/>
        <v>26.034349636137552</v>
      </c>
      <c r="K79" s="172">
        <f t="shared" si="12"/>
        <v>30.300840756725805</v>
      </c>
      <c r="L79" s="172">
        <f t="shared" si="16"/>
        <v>1.9805921957541806</v>
      </c>
      <c r="M79" s="171">
        <f t="shared" si="17"/>
        <v>0.17862483727941741</v>
      </c>
      <c r="N79" s="44"/>
    </row>
    <row r="80" spans="1:14" x14ac:dyDescent="0.25">
      <c r="A80" s="157">
        <v>45694.053472222222</v>
      </c>
      <c r="B80" s="170">
        <v>0.37295427343632109</v>
      </c>
      <c r="C80" s="170">
        <v>26.398642259999999</v>
      </c>
      <c r="D80" s="170">
        <v>4.15776731666666E-2</v>
      </c>
      <c r="E80" s="171">
        <f t="shared" si="13"/>
        <v>0.36498761748003772</v>
      </c>
      <c r="F80" s="171">
        <f t="shared" si="14"/>
        <v>8.0726033211324909E-4</v>
      </c>
      <c r="G80" s="171">
        <f t="shared" si="15"/>
        <v>32223.249224898143</v>
      </c>
      <c r="H80" s="171">
        <f t="shared" si="9"/>
        <v>2.3686648068280507E-2</v>
      </c>
      <c r="I80" s="171">
        <f t="shared" si="10"/>
        <v>1.6951924792726834</v>
      </c>
      <c r="J80" s="171">
        <f t="shared" si="11"/>
        <v>25.35852702941952</v>
      </c>
      <c r="K80" s="172">
        <f t="shared" si="12"/>
        <v>29.514114747076551</v>
      </c>
      <c r="L80" s="172">
        <f t="shared" si="16"/>
        <v>1.9262141896920599</v>
      </c>
      <c r="M80" s="171">
        <f t="shared" si="17"/>
        <v>0.1737206159534686</v>
      </c>
      <c r="N80" s="44"/>
    </row>
    <row r="81" spans="1:14" x14ac:dyDescent="0.25">
      <c r="A81" s="157">
        <v>45694.054166666669</v>
      </c>
      <c r="B81" s="170">
        <v>0.36253007907781765</v>
      </c>
      <c r="C81" s="170">
        <v>26.398427874999999</v>
      </c>
      <c r="D81" s="170">
        <v>4.1485482999999997E-2</v>
      </c>
      <c r="E81" s="171">
        <f t="shared" si="13"/>
        <v>0.35478634768869677</v>
      </c>
      <c r="F81" s="171">
        <f t="shared" si="14"/>
        <v>7.8469714086107714E-4</v>
      </c>
      <c r="G81" s="171">
        <f t="shared" si="15"/>
        <v>31322.598832323445</v>
      </c>
      <c r="H81" s="171">
        <f t="shared" si="9"/>
        <v>2.368679945534825E-2</v>
      </c>
      <c r="I81" s="171">
        <f t="shared" si="10"/>
        <v>1.6951828581901245</v>
      </c>
      <c r="J81" s="171">
        <f t="shared" si="11"/>
        <v>24.747771498732298</v>
      </c>
      <c r="K81" s="172">
        <f t="shared" si="12"/>
        <v>28.803126189916917</v>
      </c>
      <c r="L81" s="172">
        <f t="shared" si="16"/>
        <v>1.8707120655825311</v>
      </c>
      <c r="M81" s="171">
        <f t="shared" si="17"/>
        <v>0.16871501312973766</v>
      </c>
      <c r="N81" s="44"/>
    </row>
    <row r="82" spans="1:14" x14ac:dyDescent="0.25">
      <c r="A82" s="157">
        <v>45694.054861111108</v>
      </c>
      <c r="B82" s="170">
        <v>0.37449859239350181</v>
      </c>
      <c r="C82" s="170">
        <v>26.398213486666599</v>
      </c>
      <c r="D82" s="170">
        <v>4.1453691833333299E-2</v>
      </c>
      <c r="E82" s="171">
        <f t="shared" si="13"/>
        <v>0.36649947293056295</v>
      </c>
      <c r="F82" s="171">
        <f t="shared" si="14"/>
        <v>8.1060301383874852E-4</v>
      </c>
      <c r="G82" s="171">
        <f t="shared" si="15"/>
        <v>32356.678382798556</v>
      </c>
      <c r="H82" s="171">
        <f t="shared" si="9"/>
        <v>2.3686950845954135E-2</v>
      </c>
      <c r="I82" s="171">
        <f t="shared" si="10"/>
        <v>1.6951732369979364</v>
      </c>
      <c r="J82" s="171">
        <f t="shared" si="11"/>
        <v>25.448804251526735</v>
      </c>
      <c r="K82" s="172">
        <f t="shared" si="12"/>
        <v>29.618884806962853</v>
      </c>
      <c r="L82" s="172">
        <f t="shared" si="16"/>
        <v>1.9280248642209676</v>
      </c>
      <c r="M82" s="171">
        <f t="shared" si="17"/>
        <v>0.17388391632584482</v>
      </c>
      <c r="N82" s="44"/>
    </row>
    <row r="83" spans="1:14" x14ac:dyDescent="0.25">
      <c r="A83" s="157">
        <v>45694.055555555555</v>
      </c>
      <c r="B83" s="170">
        <v>0.38569494069033172</v>
      </c>
      <c r="C83" s="170">
        <v>26.397802346666602</v>
      </c>
      <c r="D83" s="170">
        <v>4.1460049666666603E-2</v>
      </c>
      <c r="E83" s="171">
        <f t="shared" si="13"/>
        <v>0.37745719039700698</v>
      </c>
      <c r="F83" s="171">
        <f t="shared" si="14"/>
        <v>8.3483753396175703E-4</v>
      </c>
      <c r="G83" s="171">
        <f t="shared" si="15"/>
        <v>33324.042875644664</v>
      </c>
      <c r="H83" s="171">
        <f t="shared" si="9"/>
        <v>2.3687241176323617E-2</v>
      </c>
      <c r="I83" s="171">
        <f t="shared" si="10"/>
        <v>1.6951547862132208</v>
      </c>
      <c r="J83" s="171">
        <f t="shared" si="11"/>
        <v>26.101772992252329</v>
      </c>
      <c r="K83" s="172">
        <f t="shared" si="12"/>
        <v>30.378553801769339</v>
      </c>
      <c r="L83" s="172">
        <f t="shared" si="16"/>
        <v>1.983179206108346</v>
      </c>
      <c r="M83" s="171">
        <f t="shared" si="17"/>
        <v>0.17885815350904999</v>
      </c>
      <c r="N83" s="44"/>
    </row>
    <row r="84" spans="1:14" x14ac:dyDescent="0.25">
      <c r="A84" s="157">
        <v>45694.056250000001</v>
      </c>
      <c r="B84" s="170">
        <v>0.39187223491967516</v>
      </c>
      <c r="C84" s="170">
        <v>26.396958351666601</v>
      </c>
      <c r="D84" s="170">
        <v>4.15204505E-2</v>
      </c>
      <c r="E84" s="171">
        <f t="shared" si="13"/>
        <v>0.38350362927684056</v>
      </c>
      <c r="F84" s="171">
        <f t="shared" si="14"/>
        <v>8.4820830069193753E-4</v>
      </c>
      <c r="G84" s="171">
        <f t="shared" si="15"/>
        <v>33857.761097059934</v>
      </c>
      <c r="H84" s="171">
        <f t="shared" si="9"/>
        <v>2.3687837184961546E-2</v>
      </c>
      <c r="I84" s="171">
        <f t="shared" si="10"/>
        <v>1.695116910597396</v>
      </c>
      <c r="J84" s="171">
        <f t="shared" si="11"/>
        <v>26.460892152453564</v>
      </c>
      <c r="K84" s="172">
        <f t="shared" si="12"/>
        <v>30.795898273087243</v>
      </c>
      <c r="L84" s="172">
        <f t="shared" si="16"/>
        <v>2.0163086696209556</v>
      </c>
      <c r="M84" s="171">
        <f t="shared" si="17"/>
        <v>0.18184601998745992</v>
      </c>
      <c r="N84" s="44"/>
    </row>
    <row r="85" spans="1:14" x14ac:dyDescent="0.25">
      <c r="A85" s="157">
        <v>45694.056944444441</v>
      </c>
      <c r="B85" s="170">
        <v>0.3814480442366624</v>
      </c>
      <c r="C85" s="170">
        <v>26.396100045000001</v>
      </c>
      <c r="D85" s="170">
        <v>4.1603104500000002E-2</v>
      </c>
      <c r="E85" s="171">
        <f t="shared" si="13"/>
        <v>0.37330312146003214</v>
      </c>
      <c r="F85" s="171">
        <f t="shared" si="14"/>
        <v>8.2564511739537311E-4</v>
      </c>
      <c r="G85" s="171">
        <f t="shared" si="15"/>
        <v>32957.111022047633</v>
      </c>
      <c r="H85" s="171">
        <f t="shared" si="9"/>
        <v>2.3688443318973403E-2</v>
      </c>
      <c r="I85" s="171">
        <f t="shared" si="10"/>
        <v>1.695078393358036</v>
      </c>
      <c r="J85" s="171">
        <f t="shared" si="11"/>
        <v>25.854411432597505</v>
      </c>
      <c r="K85" s="172">
        <f t="shared" si="12"/>
        <v>30.089447184064174</v>
      </c>
      <c r="L85" s="172">
        <f t="shared" si="16"/>
        <v>1.9690590893287021</v>
      </c>
      <c r="M85" s="171">
        <f t="shared" si="17"/>
        <v>0.17758469420352652</v>
      </c>
      <c r="N85" s="44"/>
    </row>
    <row r="86" spans="1:14" x14ac:dyDescent="0.25">
      <c r="A86" s="157">
        <v>45694.057638888888</v>
      </c>
      <c r="B86" s="170">
        <v>0.36291616341726651</v>
      </c>
      <c r="C86" s="170">
        <v>26.395241736666598</v>
      </c>
      <c r="D86" s="170">
        <v>4.1552242000000003E-2</v>
      </c>
      <c r="E86" s="171">
        <f t="shared" si="13"/>
        <v>0.35516796290591479</v>
      </c>
      <c r="F86" s="171">
        <f t="shared" si="14"/>
        <v>7.8553282124949465E-4</v>
      </c>
      <c r="G86" s="171">
        <f t="shared" si="15"/>
        <v>31355.956519251828</v>
      </c>
      <c r="H86" s="171">
        <f t="shared" si="9"/>
        <v>2.3689049473146134E-2</v>
      </c>
      <c r="I86" s="171">
        <f t="shared" si="10"/>
        <v>1.6950398766844432</v>
      </c>
      <c r="J86" s="171">
        <f t="shared" si="11"/>
        <v>24.770435695129116</v>
      </c>
      <c r="K86" s="172">
        <f t="shared" si="12"/>
        <v>28.827325916586812</v>
      </c>
      <c r="L86" s="172">
        <f t="shared" si="16"/>
        <v>1.8754713502339844</v>
      </c>
      <c r="M86" s="171">
        <f t="shared" si="17"/>
        <v>0.16914424154346902</v>
      </c>
      <c r="N86" s="44"/>
    </row>
    <row r="87" spans="1:14" x14ac:dyDescent="0.25">
      <c r="A87" s="157">
        <v>45694.058333333334</v>
      </c>
      <c r="B87" s="170">
        <v>0.33087143745306863</v>
      </c>
      <c r="C87" s="170">
        <v>26.394383430000001</v>
      </c>
      <c r="D87" s="170">
        <v>4.1552242000000003E-2</v>
      </c>
      <c r="E87" s="171">
        <f t="shared" si="13"/>
        <v>0.32380831440971969</v>
      </c>
      <c r="F87" s="171">
        <f t="shared" si="14"/>
        <v>7.1617194253910962E-4</v>
      </c>
      <c r="G87" s="171">
        <f t="shared" si="15"/>
        <v>28587.292195945131</v>
      </c>
      <c r="H87" s="171">
        <f t="shared" si="9"/>
        <v>2.3689655645126172E-2</v>
      </c>
      <c r="I87" s="171">
        <f t="shared" si="10"/>
        <v>1.6950013607262093</v>
      </c>
      <c r="J87" s="171">
        <f t="shared" si="11"/>
        <v>22.877428007040177</v>
      </c>
      <c r="K87" s="172">
        <f t="shared" si="12"/>
        <v>26.623740366501249</v>
      </c>
      <c r="L87" s="172">
        <f t="shared" si="16"/>
        <v>1.7172241163414363</v>
      </c>
      <c r="M87" s="171">
        <f t="shared" si="17"/>
        <v>0.15487230486484815</v>
      </c>
      <c r="N87" s="44"/>
    </row>
    <row r="88" spans="1:14" x14ac:dyDescent="0.25">
      <c r="A88" s="157">
        <v>45694.059027777781</v>
      </c>
      <c r="B88" s="170">
        <v>0.33009927797833938</v>
      </c>
      <c r="C88" s="170">
        <v>26.393721759999998</v>
      </c>
      <c r="D88" s="170">
        <v>4.1529987999999997E-2</v>
      </c>
      <c r="E88" s="171">
        <f t="shared" si="13"/>
        <v>0.32305335184719042</v>
      </c>
      <c r="F88" s="171">
        <f t="shared" si="14"/>
        <v>7.1450060168471731E-4</v>
      </c>
      <c r="G88" s="171">
        <f t="shared" si="15"/>
        <v>28520.577617328523</v>
      </c>
      <c r="H88" s="171">
        <f t="shared" si="9"/>
        <v>2.3690122957046877E-2</v>
      </c>
      <c r="I88" s="171">
        <f t="shared" si="10"/>
        <v>1.6949716691488392</v>
      </c>
      <c r="J88" s="171">
        <f t="shared" si="11"/>
        <v>22.831505628019418</v>
      </c>
      <c r="K88" s="172">
        <f t="shared" si="12"/>
        <v>26.569880978386312</v>
      </c>
      <c r="L88" s="172">
        <f t="shared" si="16"/>
        <v>1.7124552323063791</v>
      </c>
      <c r="M88" s="171">
        <f t="shared" si="17"/>
        <v>0.15444221070584227</v>
      </c>
      <c r="N88" s="44"/>
    </row>
    <row r="89" spans="1:14" x14ac:dyDescent="0.25">
      <c r="A89" s="157">
        <v>45694.05972222222</v>
      </c>
      <c r="B89" s="170">
        <v>0.3764290048865806</v>
      </c>
      <c r="C89" s="170">
        <v>26.3934926933333</v>
      </c>
      <c r="D89" s="170">
        <v>4.1526808666666602E-2</v>
      </c>
      <c r="E89" s="171">
        <f t="shared" si="13"/>
        <v>0.36839445848177849</v>
      </c>
      <c r="F89" s="171">
        <f t="shared" si="14"/>
        <v>8.1478139585839954E-4</v>
      </c>
      <c r="G89" s="171">
        <f t="shared" si="15"/>
        <v>32523.466022200562</v>
      </c>
      <c r="H89" s="171">
        <f t="shared" si="9"/>
        <v>2.3690284740600039E-2</v>
      </c>
      <c r="I89" s="171">
        <f t="shared" si="10"/>
        <v>1.6949613901699476</v>
      </c>
      <c r="J89" s="171">
        <f t="shared" si="11"/>
        <v>25.561578342588476</v>
      </c>
      <c r="K89" s="172">
        <f t="shared" si="12"/>
        <v>29.746807572147098</v>
      </c>
      <c r="L89" s="172">
        <f t="shared" si="16"/>
        <v>1.9406752599188881</v>
      </c>
      <c r="M89" s="171">
        <f t="shared" si="17"/>
        <v>0.17502482502875974</v>
      </c>
      <c r="N89" s="44"/>
    </row>
    <row r="90" spans="1:14" x14ac:dyDescent="0.25">
      <c r="A90" s="157">
        <v>45694.060416666667</v>
      </c>
      <c r="B90" s="170">
        <v>0.38067590502346571</v>
      </c>
      <c r="C90" s="170">
        <v>26.393277925</v>
      </c>
      <c r="D90" s="170">
        <v>4.1596746666666601E-2</v>
      </c>
      <c r="E90" s="171">
        <f t="shared" si="13"/>
        <v>0.37255097937991549</v>
      </c>
      <c r="F90" s="171">
        <f t="shared" si="14"/>
        <v>8.2397382039711188E-4</v>
      </c>
      <c r="G90" s="171">
        <f t="shared" si="15"/>
        <v>32890.398194027439</v>
      </c>
      <c r="H90" s="171">
        <f t="shared" si="9"/>
        <v>2.3690436426857749E-2</v>
      </c>
      <c r="I90" s="171">
        <f t="shared" si="10"/>
        <v>1.6949517528460012</v>
      </c>
      <c r="J90" s="171">
        <f t="shared" si="11"/>
        <v>25.809396676226616</v>
      </c>
      <c r="K90" s="172">
        <f t="shared" si="12"/>
        <v>30.035048526185172</v>
      </c>
      <c r="L90" s="172">
        <f t="shared" si="16"/>
        <v>1.964820142377032</v>
      </c>
      <c r="M90" s="171">
        <f t="shared" si="17"/>
        <v>0.17720239379302236</v>
      </c>
      <c r="N90" s="44"/>
    </row>
    <row r="91" spans="1:14" x14ac:dyDescent="0.25">
      <c r="A91" s="157">
        <v>45694.061111111114</v>
      </c>
      <c r="B91" s="170">
        <v>0.37527077577436552</v>
      </c>
      <c r="C91" s="170">
        <v>26.393063156666599</v>
      </c>
      <c r="D91" s="170">
        <v>4.1647609000000002E-2</v>
      </c>
      <c r="E91" s="171">
        <f t="shared" si="13"/>
        <v>0.36726147739471321</v>
      </c>
      <c r="F91" s="171">
        <f t="shared" si="14"/>
        <v>8.1227440643802059E-4</v>
      </c>
      <c r="G91" s="171">
        <f t="shared" si="15"/>
        <v>32423.395026905182</v>
      </c>
      <c r="H91" s="171">
        <f t="shared" si="9"/>
        <v>2.3690588114304276E-2</v>
      </c>
      <c r="I91" s="171">
        <f t="shared" si="10"/>
        <v>1.6949421155621565</v>
      </c>
      <c r="J91" s="171">
        <f t="shared" si="11"/>
        <v>25.493924704845075</v>
      </c>
      <c r="K91" s="172">
        <f t="shared" si="12"/>
        <v>29.667774688927175</v>
      </c>
      <c r="L91" s="172">
        <f t="shared" si="16"/>
        <v>1.9405936530992849</v>
      </c>
      <c r="M91" s="171">
        <f t="shared" si="17"/>
        <v>0.17501746510635685</v>
      </c>
      <c r="N91" s="44"/>
    </row>
    <row r="92" spans="1:14" x14ac:dyDescent="0.25">
      <c r="A92" s="157">
        <v>45694.061805555553</v>
      </c>
      <c r="B92" s="170">
        <v>0.37527077577436552</v>
      </c>
      <c r="C92" s="170">
        <v>26.392848390000001</v>
      </c>
      <c r="D92" s="170">
        <v>4.1647609000000002E-2</v>
      </c>
      <c r="E92" s="171">
        <f t="shared" si="13"/>
        <v>0.36726174071438078</v>
      </c>
      <c r="F92" s="171">
        <f t="shared" si="14"/>
        <v>8.1227440643802059E-4</v>
      </c>
      <c r="G92" s="171">
        <f t="shared" si="15"/>
        <v>32423.395026905182</v>
      </c>
      <c r="H92" s="171">
        <f t="shared" si="9"/>
        <v>2.3690739801762287E-2</v>
      </c>
      <c r="I92" s="171">
        <f t="shared" si="10"/>
        <v>1.6949324783932127</v>
      </c>
      <c r="J92" s="171">
        <f t="shared" si="11"/>
        <v>25.493924704845075</v>
      </c>
      <c r="K92" s="172">
        <f t="shared" si="12"/>
        <v>29.667623575927134</v>
      </c>
      <c r="L92" s="172">
        <f t="shared" si="16"/>
        <v>1.9405830075546973</v>
      </c>
      <c r="M92" s="171">
        <f t="shared" si="17"/>
        <v>0.17501650501034427</v>
      </c>
      <c r="N92" s="44"/>
    </row>
    <row r="93" spans="1:14" x14ac:dyDescent="0.25">
      <c r="A93" s="157">
        <v>45694.0625</v>
      </c>
      <c r="B93" s="170">
        <v>0.38299238897633131</v>
      </c>
      <c r="C93" s="170">
        <v>26.392764869999901</v>
      </c>
      <c r="D93" s="170">
        <v>4.1669861833333301E-2</v>
      </c>
      <c r="E93" s="171">
        <f t="shared" si="13"/>
        <v>0.3748186636293418</v>
      </c>
      <c r="F93" s="171">
        <f t="shared" si="14"/>
        <v>8.289878549271241E-4</v>
      </c>
      <c r="G93" s="171">
        <f t="shared" si="15"/>
        <v>33090.542407555025</v>
      </c>
      <c r="H93" s="171">
        <f t="shared" si="9"/>
        <v>2.3690798791388818E-2</v>
      </c>
      <c r="I93" s="171">
        <f t="shared" si="10"/>
        <v>1.694928730632735</v>
      </c>
      <c r="J93" s="171">
        <f t="shared" si="11"/>
        <v>25.944406572827219</v>
      </c>
      <c r="K93" s="172">
        <f t="shared" si="12"/>
        <v>30.191795589480058</v>
      </c>
      <c r="L93" s="172">
        <f t="shared" si="16"/>
        <v>1.9796552567996528</v>
      </c>
      <c r="M93" s="171">
        <f t="shared" si="17"/>
        <v>0.17854033701295571</v>
      </c>
      <c r="N93" s="44"/>
    </row>
    <row r="94" spans="1:14" x14ac:dyDescent="0.25">
      <c r="A94" s="157">
        <v>45694.063194444447</v>
      </c>
      <c r="B94" s="170">
        <v>0.39766345400601599</v>
      </c>
      <c r="C94" s="170">
        <v>26.392970091666601</v>
      </c>
      <c r="D94" s="170">
        <v>4.1695293000000001E-2</v>
      </c>
      <c r="E94" s="171">
        <f t="shared" si="13"/>
        <v>0.38917635592045147</v>
      </c>
      <c r="F94" s="171">
        <f t="shared" si="14"/>
        <v>8.6074340693942852E-4</v>
      </c>
      <c r="G94" s="171">
        <f t="shared" si="15"/>
        <v>34358.122426119779</v>
      </c>
      <c r="H94" s="171">
        <f t="shared" si="9"/>
        <v>2.3690653844997765E-2</v>
      </c>
      <c r="I94" s="171">
        <f t="shared" si="10"/>
        <v>1.6949379394756183</v>
      </c>
      <c r="J94" s="171">
        <f t="shared" si="11"/>
        <v>26.796847406888869</v>
      </c>
      <c r="K94" s="172">
        <f t="shared" si="12"/>
        <v>31.183942281699505</v>
      </c>
      <c r="L94" s="172">
        <f t="shared" si="16"/>
        <v>2.0530757926417564</v>
      </c>
      <c r="M94" s="171">
        <f t="shared" si="17"/>
        <v>0.18516195821083661</v>
      </c>
      <c r="N94" s="44"/>
    </row>
    <row r="95" spans="1:14" x14ac:dyDescent="0.25">
      <c r="A95" s="157">
        <v>45694.063888888886</v>
      </c>
      <c r="B95" s="170">
        <v>0.40306858320878275</v>
      </c>
      <c r="C95" s="170">
        <v>26.393184860000002</v>
      </c>
      <c r="D95" s="170">
        <v>4.1717545500000001E-2</v>
      </c>
      <c r="E95" s="171">
        <f t="shared" si="13"/>
        <v>0.39446584379103755</v>
      </c>
      <c r="F95" s="171">
        <f t="shared" si="14"/>
        <v>8.7244282079823111E-4</v>
      </c>
      <c r="G95" s="171">
        <f t="shared" si="15"/>
        <v>34825.125589238829</v>
      </c>
      <c r="H95" s="171">
        <f t="shared" si="9"/>
        <v>2.3690502157036109E-2</v>
      </c>
      <c r="I95" s="171">
        <f t="shared" si="10"/>
        <v>1.694947576742085</v>
      </c>
      <c r="J95" s="171">
        <f t="shared" si="11"/>
        <v>27.109787542257379</v>
      </c>
      <c r="K95" s="172">
        <f t="shared" si="12"/>
        <v>31.548276676178492</v>
      </c>
      <c r="L95" s="172">
        <f t="shared" si="16"/>
        <v>2.0807598059619479</v>
      </c>
      <c r="M95" s="171">
        <f t="shared" si="17"/>
        <v>0.18765871265890582</v>
      </c>
      <c r="N95" s="44"/>
    </row>
    <row r="96" spans="1:14" x14ac:dyDescent="0.25">
      <c r="A96" s="157">
        <v>45694.064583333333</v>
      </c>
      <c r="B96" s="170">
        <v>0.38376453188046322</v>
      </c>
      <c r="C96" s="170">
        <v>26.393399625000001</v>
      </c>
      <c r="D96" s="170">
        <v>4.1831989833333298E-2</v>
      </c>
      <c r="E96" s="171">
        <f t="shared" si="13"/>
        <v>0.37557353178737324</v>
      </c>
      <c r="F96" s="171">
        <f t="shared" si="14"/>
        <v>8.3065915991442261E-4</v>
      </c>
      <c r="G96" s="171">
        <f t="shared" si="15"/>
        <v>33157.255554472024</v>
      </c>
      <c r="H96" s="171">
        <f t="shared" si="9"/>
        <v>2.3690350472617524E-2</v>
      </c>
      <c r="I96" s="171">
        <f t="shared" si="10"/>
        <v>1.6949572138990761</v>
      </c>
      <c r="J96" s="171">
        <f t="shared" si="11"/>
        <v>25.989383365927342</v>
      </c>
      <c r="K96" s="172">
        <f t="shared" si="12"/>
        <v>30.244590889966386</v>
      </c>
      <c r="L96" s="172">
        <f t="shared" si="16"/>
        <v>1.9912062062458045</v>
      </c>
      <c r="M96" s="171">
        <f t="shared" si="17"/>
        <v>0.1795820893078828</v>
      </c>
      <c r="N96" s="44"/>
    </row>
    <row r="97" spans="1:14" x14ac:dyDescent="0.25">
      <c r="A97" s="157">
        <v>45694.06527777778</v>
      </c>
      <c r="B97" s="170">
        <v>0.37411251725049932</v>
      </c>
      <c r="C97" s="170">
        <v>26.393614395</v>
      </c>
      <c r="D97" s="170">
        <v>4.1822453500000002E-2</v>
      </c>
      <c r="E97" s="171">
        <f t="shared" si="13"/>
        <v>0.36612726548516444</v>
      </c>
      <c r="F97" s="171">
        <f t="shared" si="14"/>
        <v>8.0976735335605912E-4</v>
      </c>
      <c r="G97" s="171">
        <f t="shared" si="15"/>
        <v>32323.321490443141</v>
      </c>
      <c r="H97" s="171">
        <f t="shared" si="9"/>
        <v>2.3690198785856334E-2</v>
      </c>
      <c r="I97" s="171">
        <f t="shared" si="10"/>
        <v>1.6949668513205354</v>
      </c>
      <c r="J97" s="171">
        <f t="shared" si="11"/>
        <v>25.426240108949433</v>
      </c>
      <c r="K97" s="172">
        <f t="shared" si="12"/>
        <v>29.589395645004579</v>
      </c>
      <c r="L97" s="172">
        <f t="shared" si="16"/>
        <v>1.943037279879656</v>
      </c>
      <c r="M97" s="171">
        <f t="shared" si="17"/>
        <v>0.1752378499169964</v>
      </c>
      <c r="N97" s="44"/>
    </row>
    <row r="98" spans="1:14" x14ac:dyDescent="0.25">
      <c r="A98" s="157">
        <v>45694.065972222219</v>
      </c>
      <c r="B98" s="170">
        <v>0.41194846965974452</v>
      </c>
      <c r="C98" s="170">
        <v>26.393622998333299</v>
      </c>
      <c r="D98" s="170">
        <v>4.1717545500000001E-2</v>
      </c>
      <c r="E98" s="171">
        <f t="shared" si="13"/>
        <v>0.4031556161067934</v>
      </c>
      <c r="F98" s="171">
        <f t="shared" si="14"/>
        <v>8.916633542418713E-4</v>
      </c>
      <c r="G98" s="171">
        <f t="shared" si="15"/>
        <v>35592.347778601928</v>
      </c>
      <c r="H98" s="171">
        <f t="shared" si="9"/>
        <v>2.3690192709558675E-2</v>
      </c>
      <c r="I98" s="171">
        <f t="shared" si="10"/>
        <v>1.6949672373806393</v>
      </c>
      <c r="J98" s="171">
        <f t="shared" si="11"/>
        <v>27.622635127667095</v>
      </c>
      <c r="K98" s="172">
        <f t="shared" si="12"/>
        <v>32.145423106930458</v>
      </c>
      <c r="L98" s="172">
        <f t="shared" si="16"/>
        <v>2.124402508093199</v>
      </c>
      <c r="M98" s="171">
        <f t="shared" si="17"/>
        <v>0.19159474279339814</v>
      </c>
      <c r="N98" s="44"/>
    </row>
    <row r="99" spans="1:14" x14ac:dyDescent="0.25">
      <c r="A99" s="157">
        <v>45694.066666666666</v>
      </c>
      <c r="B99" s="170">
        <v>0.40770157690473263</v>
      </c>
      <c r="C99" s="170">
        <v>26.39317805</v>
      </c>
      <c r="D99" s="170">
        <v>4.1720724333333299E-2</v>
      </c>
      <c r="E99" s="171">
        <f t="shared" si="13"/>
        <v>0.39899996403747962</v>
      </c>
      <c r="F99" s="171">
        <f t="shared" si="14"/>
        <v>8.8247094568123948E-4</v>
      </c>
      <c r="G99" s="171">
        <f t="shared" si="15"/>
        <v>35225.4162445689</v>
      </c>
      <c r="H99" s="171">
        <f t="shared" si="9"/>
        <v>2.3690506966828513E-2</v>
      </c>
      <c r="I99" s="171">
        <f t="shared" si="10"/>
        <v>1.6949472711573847</v>
      </c>
      <c r="J99" s="171">
        <f t="shared" si="11"/>
        <v>27.377555908814536</v>
      </c>
      <c r="K99" s="172">
        <f t="shared" si="12"/>
        <v>31.859879672031806</v>
      </c>
      <c r="L99" s="172">
        <f t="shared" si="16"/>
        <v>2.1036841760531004</v>
      </c>
      <c r="M99" s="171">
        <f t="shared" si="17"/>
        <v>0.18972620635399534</v>
      </c>
      <c r="N99" s="44"/>
    </row>
    <row r="100" spans="1:14" x14ac:dyDescent="0.25">
      <c r="A100" s="157">
        <v>45694.067361111112</v>
      </c>
      <c r="B100" s="170">
        <v>0.38106197646780804</v>
      </c>
      <c r="C100" s="170">
        <v>26.392718105</v>
      </c>
      <c r="D100" s="170">
        <v>4.17397978333333E-2</v>
      </c>
      <c r="E100" s="171">
        <f t="shared" si="13"/>
        <v>0.37292950771175265</v>
      </c>
      <c r="F100" s="171">
        <f t="shared" si="14"/>
        <v>8.2480947287404333E-4</v>
      </c>
      <c r="G100" s="171">
        <f t="shared" si="15"/>
        <v>32923.754766818616</v>
      </c>
      <c r="H100" s="171">
        <f t="shared" si="9"/>
        <v>2.3690831821279089E-2</v>
      </c>
      <c r="I100" s="171">
        <f t="shared" si="10"/>
        <v>1.6949266321677317</v>
      </c>
      <c r="J100" s="171">
        <f t="shared" si="11"/>
        <v>25.831905757771274</v>
      </c>
      <c r="K100" s="172">
        <f t="shared" si="12"/>
        <v>30.060843794363727</v>
      </c>
      <c r="L100" s="172">
        <f t="shared" si="16"/>
        <v>1.973453598883453</v>
      </c>
      <c r="M100" s="171">
        <f t="shared" si="17"/>
        <v>0.17798102443032585</v>
      </c>
      <c r="N100" s="44"/>
    </row>
    <row r="101" spans="1:14" x14ac:dyDescent="0.25">
      <c r="A101" s="157">
        <v>45694.068055555559</v>
      </c>
      <c r="B101" s="170">
        <v>0.38337845674518561</v>
      </c>
      <c r="C101" s="170">
        <v>26.392258163333299</v>
      </c>
      <c r="D101" s="170">
        <v>4.1679398499999999E-2</v>
      </c>
      <c r="E101" s="171">
        <f t="shared" si="13"/>
        <v>0.37519712672249733</v>
      </c>
      <c r="F101" s="171">
        <f t="shared" si="14"/>
        <v>8.2982349944845366E-4</v>
      </c>
      <c r="G101" s="171">
        <f t="shared" si="15"/>
        <v>33123.898662784035</v>
      </c>
      <c r="H101" s="171">
        <f t="shared" si="9"/>
        <v>2.3691156678827489E-2</v>
      </c>
      <c r="I101" s="171">
        <f t="shared" si="10"/>
        <v>1.6949059935115918</v>
      </c>
      <c r="J101" s="171">
        <f t="shared" si="11"/>
        <v>25.966896340078456</v>
      </c>
      <c r="K101" s="172">
        <f t="shared" si="12"/>
        <v>30.217604045856849</v>
      </c>
      <c r="L101" s="172">
        <f t="shared" si="16"/>
        <v>1.9819838914145522</v>
      </c>
      <c r="M101" s="171">
        <f t="shared" si="17"/>
        <v>0.17875035095730088</v>
      </c>
      <c r="N101" s="44"/>
    </row>
    <row r="102" spans="1:14" x14ac:dyDescent="0.25">
      <c r="A102" s="157">
        <v>45694.068749999999</v>
      </c>
      <c r="B102" s="170">
        <v>0.39264441464049249</v>
      </c>
      <c r="C102" s="170">
        <v>26.391798219999998</v>
      </c>
      <c r="D102" s="170">
        <v>4.1552242000000003E-2</v>
      </c>
      <c r="E102" s="171">
        <f t="shared" si="13"/>
        <v>0.38426593829593647</v>
      </c>
      <c r="F102" s="171">
        <f t="shared" si="14"/>
        <v>8.4987968536903138E-4</v>
      </c>
      <c r="G102" s="171">
        <f t="shared" si="15"/>
        <v>33924.477424938552</v>
      </c>
      <c r="H102" s="171">
        <f t="shared" si="9"/>
        <v>2.3691481543005242E-2</v>
      </c>
      <c r="I102" s="171">
        <f t="shared" si="10"/>
        <v>1.6948853549646057</v>
      </c>
      <c r="J102" s="171">
        <f t="shared" si="11"/>
        <v>26.505727131249625</v>
      </c>
      <c r="K102" s="172">
        <f t="shared" si="12"/>
        <v>30.844303458607676</v>
      </c>
      <c r="L102" s="172">
        <f t="shared" si="16"/>
        <v>2.0213726367667642</v>
      </c>
      <c r="M102" s="171">
        <f t="shared" si="17"/>
        <v>0.18230272698112951</v>
      </c>
      <c r="N102" s="44"/>
    </row>
    <row r="103" spans="1:14" x14ac:dyDescent="0.25">
      <c r="A103" s="157">
        <v>45694.069444444445</v>
      </c>
      <c r="B103" s="170">
        <v>0.4169675090252708</v>
      </c>
      <c r="C103" s="170">
        <v>26.391338274999999</v>
      </c>
      <c r="D103" s="170">
        <v>4.1618998999999997E-2</v>
      </c>
      <c r="E103" s="171">
        <f t="shared" si="13"/>
        <v>0.40807063884631073</v>
      </c>
      <c r="F103" s="171">
        <f t="shared" si="14"/>
        <v>9.0252707581227451E-4</v>
      </c>
      <c r="G103" s="171">
        <f t="shared" si="15"/>
        <v>36025.992779783395</v>
      </c>
      <c r="H103" s="171">
        <f t="shared" si="9"/>
        <v>2.3691806413812612E-2</v>
      </c>
      <c r="I103" s="171">
        <f t="shared" si="10"/>
        <v>1.6948647165267683</v>
      </c>
      <c r="J103" s="171">
        <f t="shared" si="11"/>
        <v>27.911817903813517</v>
      </c>
      <c r="K103" s="172">
        <f t="shared" si="12"/>
        <v>32.480195171281842</v>
      </c>
      <c r="L103" s="172">
        <f t="shared" si="16"/>
        <v>2.1438317157801121</v>
      </c>
      <c r="M103" s="171">
        <f t="shared" si="17"/>
        <v>0.19334701621393505</v>
      </c>
      <c r="N103" s="44"/>
    </row>
    <row r="104" spans="1:14" x14ac:dyDescent="0.25">
      <c r="A104" s="157">
        <v>45694.070138888892</v>
      </c>
      <c r="B104" s="170">
        <v>0.43434114786823108</v>
      </c>
      <c r="C104" s="170">
        <v>26.390878333333301</v>
      </c>
      <c r="D104" s="170">
        <v>4.17397978333333E-2</v>
      </c>
      <c r="E104" s="171">
        <f t="shared" si="13"/>
        <v>0.42507422761804331</v>
      </c>
      <c r="F104" s="171">
        <f t="shared" si="14"/>
        <v>9.4013235469314084E-4</v>
      </c>
      <c r="G104" s="171">
        <f t="shared" si="15"/>
        <v>37527.075175815167</v>
      </c>
      <c r="H104" s="171">
        <f t="shared" si="9"/>
        <v>2.3692131287718011E-2</v>
      </c>
      <c r="I104" s="171">
        <f t="shared" si="10"/>
        <v>1.694844078422437</v>
      </c>
      <c r="J104" s="171">
        <f t="shared" si="11"/>
        <v>28.909118969544942</v>
      </c>
      <c r="K104" s="172">
        <f t="shared" si="12"/>
        <v>33.640359331674858</v>
      </c>
      <c r="L104" s="172">
        <f t="shared" si="16"/>
        <v>2.2352004139892929</v>
      </c>
      <c r="M104" s="171">
        <f t="shared" si="17"/>
        <v>0.20158733892399827</v>
      </c>
      <c r="N104" s="44"/>
    </row>
    <row r="105" spans="1:14" x14ac:dyDescent="0.25">
      <c r="A105" s="157">
        <v>45694.070833333331</v>
      </c>
      <c r="B105" s="170">
        <v>0.42198655205856278</v>
      </c>
      <c r="C105" s="170">
        <v>26.390756338333301</v>
      </c>
      <c r="D105" s="170">
        <v>4.1768408E-2</v>
      </c>
      <c r="E105" s="171">
        <f t="shared" si="13"/>
        <v>0.41298339247111215</v>
      </c>
      <c r="F105" s="171">
        <f t="shared" si="14"/>
        <v>9.1339080532156446E-4</v>
      </c>
      <c r="G105" s="171">
        <f t="shared" si="15"/>
        <v>36459.638097859824</v>
      </c>
      <c r="H105" s="171">
        <f t="shared" si="9"/>
        <v>2.3692217458238699E-2</v>
      </c>
      <c r="I105" s="171">
        <f t="shared" si="10"/>
        <v>1.6948386043992607</v>
      </c>
      <c r="J105" s="171">
        <f t="shared" si="11"/>
        <v>28.200513963395185</v>
      </c>
      <c r="K105" s="172">
        <f t="shared" si="12"/>
        <v>32.815689723008049</v>
      </c>
      <c r="L105" s="172">
        <f t="shared" si="16"/>
        <v>2.1761381470454824</v>
      </c>
      <c r="M105" s="171">
        <f t="shared" si="17"/>
        <v>0.19626065539731988</v>
      </c>
      <c r="N105" s="44"/>
    </row>
    <row r="106" spans="1:14" x14ac:dyDescent="0.25">
      <c r="A106" s="157">
        <v>45694.071527777778</v>
      </c>
      <c r="B106" s="170">
        <v>0.3648465667138962</v>
      </c>
      <c r="C106" s="170">
        <v>26.391377835</v>
      </c>
      <c r="D106" s="170">
        <v>4.1698472E-2</v>
      </c>
      <c r="E106" s="171">
        <f t="shared" si="13"/>
        <v>0.3570617582292549</v>
      </c>
      <c r="F106" s="171">
        <f t="shared" si="14"/>
        <v>7.8971118336341171E-4</v>
      </c>
      <c r="G106" s="171">
        <f t="shared" si="15"/>
        <v>31522.74336408063</v>
      </c>
      <c r="H106" s="171">
        <f t="shared" si="9"/>
        <v>2.3691778471367938E-2</v>
      </c>
      <c r="I106" s="171">
        <f t="shared" si="10"/>
        <v>1.6948664916374352</v>
      </c>
      <c r="J106" s="171">
        <f t="shared" si="11"/>
        <v>24.883705050013344</v>
      </c>
      <c r="K106" s="172">
        <f t="shared" si="12"/>
        <v>28.956492826608489</v>
      </c>
      <c r="L106" s="172">
        <f t="shared" si="16"/>
        <v>1.8914235519477542</v>
      </c>
      <c r="M106" s="171">
        <f t="shared" si="17"/>
        <v>0.17058293217422027</v>
      </c>
      <c r="N106" s="44"/>
    </row>
    <row r="107" spans="1:14" x14ac:dyDescent="0.25">
      <c r="A107" s="157">
        <v>45694.072222222225</v>
      </c>
      <c r="B107" s="170">
        <v>0.33164359875782101</v>
      </c>
      <c r="C107" s="170">
        <v>26.392023909999999</v>
      </c>
      <c r="D107" s="170">
        <v>4.1625357000000002E-2</v>
      </c>
      <c r="E107" s="171">
        <f t="shared" si="13"/>
        <v>0.32456654898301091</v>
      </c>
      <c r="F107" s="171">
        <f t="shared" si="14"/>
        <v>7.1784328735459099E-4</v>
      </c>
      <c r="G107" s="171">
        <f t="shared" si="15"/>
        <v>28654.006932675737</v>
      </c>
      <c r="H107" s="171">
        <f t="shared" si="9"/>
        <v>2.3691322134433951E-2</v>
      </c>
      <c r="I107" s="171">
        <f t="shared" si="10"/>
        <v>1.6948954820884508</v>
      </c>
      <c r="J107" s="171">
        <f t="shared" si="11"/>
        <v>22.923335493519051</v>
      </c>
      <c r="K107" s="172">
        <f t="shared" si="12"/>
        <v>26.675672669584479</v>
      </c>
      <c r="L107" s="172">
        <f t="shared" si="16"/>
        <v>1.7239702693065357</v>
      </c>
      <c r="M107" s="171">
        <f t="shared" si="17"/>
        <v>0.15548072414380734</v>
      </c>
      <c r="N107" s="44"/>
    </row>
    <row r="108" spans="1:14" x14ac:dyDescent="0.25">
      <c r="A108" s="157">
        <v>45694.072916666664</v>
      </c>
      <c r="B108" s="170">
        <v>0.34283995811973439</v>
      </c>
      <c r="C108" s="170">
        <v>26.392669983333299</v>
      </c>
      <c r="D108" s="170">
        <v>4.1644430500000003E-2</v>
      </c>
      <c r="E108" s="171">
        <f t="shared" si="13"/>
        <v>0.33552326193924958</v>
      </c>
      <c r="F108" s="171">
        <f t="shared" si="14"/>
        <v>7.420778314279965E-4</v>
      </c>
      <c r="G108" s="171">
        <f t="shared" si="15"/>
        <v>29621.37238154505</v>
      </c>
      <c r="H108" s="171">
        <f t="shared" si="9"/>
        <v>2.3690865809435274E-2</v>
      </c>
      <c r="I108" s="171">
        <f t="shared" si="10"/>
        <v>1.6949244728276112</v>
      </c>
      <c r="J108" s="171">
        <f t="shared" si="11"/>
        <v>23.587333675458417</v>
      </c>
      <c r="K108" s="172">
        <f t="shared" si="12"/>
        <v>27.448781772557911</v>
      </c>
      <c r="L108" s="172">
        <f t="shared" si="16"/>
        <v>1.7802710434057929</v>
      </c>
      <c r="M108" s="171">
        <f t="shared" si="17"/>
        <v>0.16055835528551521</v>
      </c>
      <c r="N108" s="44"/>
    </row>
    <row r="109" spans="1:14" x14ac:dyDescent="0.25">
      <c r="A109" s="157">
        <v>45694.073611111111</v>
      </c>
      <c r="B109" s="170">
        <v>0.38839752187003612</v>
      </c>
      <c r="C109" s="170">
        <v>26.39331606</v>
      </c>
      <c r="D109" s="170">
        <v>4.1828810666666598E-2</v>
      </c>
      <c r="E109" s="171">
        <f t="shared" si="13"/>
        <v>0.38010774212499743</v>
      </c>
      <c r="F109" s="171">
        <f t="shared" si="14"/>
        <v>8.4068727677496992E-4</v>
      </c>
      <c r="G109" s="171">
        <f t="shared" si="15"/>
        <v>33557.54588957112</v>
      </c>
      <c r="H109" s="171">
        <f t="shared" si="9"/>
        <v>2.3690409492840077E-2</v>
      </c>
      <c r="I109" s="171">
        <f t="shared" si="10"/>
        <v>1.6949534640792847</v>
      </c>
      <c r="J109" s="171">
        <f t="shared" si="11"/>
        <v>26.258986826671919</v>
      </c>
      <c r="K109" s="172">
        <f t="shared" si="12"/>
        <v>30.558275607774554</v>
      </c>
      <c r="L109" s="172">
        <f t="shared" si="16"/>
        <v>2.0139385439283002</v>
      </c>
      <c r="M109" s="171">
        <f t="shared" si="17"/>
        <v>0.18163226406279762</v>
      </c>
      <c r="N109" s="44"/>
    </row>
    <row r="110" spans="1:14" x14ac:dyDescent="0.25">
      <c r="A110" s="157">
        <v>45694.074305555558</v>
      </c>
      <c r="B110" s="170">
        <v>0.35365022761351544</v>
      </c>
      <c r="C110" s="170">
        <v>26.393657823333299</v>
      </c>
      <c r="D110" s="170">
        <v>4.1847884666666599E-2</v>
      </c>
      <c r="E110" s="171">
        <f t="shared" si="13"/>
        <v>0.34610168340151171</v>
      </c>
      <c r="F110" s="171">
        <f t="shared" si="14"/>
        <v>7.6547668314613728E-4</v>
      </c>
      <c r="G110" s="171">
        <f t="shared" si="15"/>
        <v>30555.379665807734</v>
      </c>
      <c r="H110" s="171">
        <f t="shared" si="9"/>
        <v>2.3690168113638652E-2</v>
      </c>
      <c r="I110" s="171">
        <f t="shared" si="10"/>
        <v>1.6949688000945649</v>
      </c>
      <c r="J110" s="171">
        <f t="shared" si="11"/>
        <v>24.225559058345365</v>
      </c>
      <c r="K110" s="172">
        <f t="shared" si="12"/>
        <v>28.192150586553353</v>
      </c>
      <c r="L110" s="172">
        <f t="shared" si="16"/>
        <v>1.8427508416739247</v>
      </c>
      <c r="M110" s="171">
        <f t="shared" si="17"/>
        <v>0.1661932577267248</v>
      </c>
      <c r="N110" s="44"/>
    </row>
    <row r="111" spans="1:14" x14ac:dyDescent="0.25">
      <c r="A111" s="157">
        <v>45694.074999999997</v>
      </c>
      <c r="B111" s="170">
        <v>0.34090955299307879</v>
      </c>
      <c r="C111" s="170">
        <v>26.393369815</v>
      </c>
      <c r="D111" s="170">
        <v>4.1784306166666597E-2</v>
      </c>
      <c r="E111" s="171">
        <f t="shared" si="13"/>
        <v>0.33363327494660688</v>
      </c>
      <c r="F111" s="171">
        <f t="shared" si="14"/>
        <v>7.3789946535298442E-4</v>
      </c>
      <c r="G111" s="171">
        <f t="shared" si="15"/>
        <v>29454.585378602009</v>
      </c>
      <c r="H111" s="171">
        <f t="shared" si="9"/>
        <v>2.3690371526780246E-2</v>
      </c>
      <c r="I111" s="171">
        <f t="shared" si="10"/>
        <v>1.6949558762315582</v>
      </c>
      <c r="J111" s="171">
        <f t="shared" si="11"/>
        <v>23.473070618453114</v>
      </c>
      <c r="K111" s="172">
        <f t="shared" si="12"/>
        <v>27.316266256695236</v>
      </c>
      <c r="L111" s="172">
        <f t="shared" si="16"/>
        <v>1.7766915865806403</v>
      </c>
      <c r="M111" s="171">
        <f t="shared" si="17"/>
        <v>0.16023553270027419</v>
      </c>
      <c r="N111" s="44"/>
    </row>
    <row r="112" spans="1:14" x14ac:dyDescent="0.25">
      <c r="A112" s="157">
        <v>45694.075694444444</v>
      </c>
      <c r="B112" s="170">
        <v>0.34013739168060414</v>
      </c>
      <c r="C112" s="170">
        <v>26.393063274999999</v>
      </c>
      <c r="D112" s="170">
        <v>4.1708010999999899E-2</v>
      </c>
      <c r="E112" s="171">
        <f t="shared" si="13"/>
        <v>0.33287793508216773</v>
      </c>
      <c r="F112" s="171">
        <f t="shared" si="14"/>
        <v>7.3622812052078813E-4</v>
      </c>
      <c r="G112" s="171">
        <f t="shared" si="15"/>
        <v>29387.870641204197</v>
      </c>
      <c r="H112" s="171">
        <f t="shared" si="9"/>
        <v>2.3690588030726951E-2</v>
      </c>
      <c r="I112" s="171">
        <f t="shared" si="10"/>
        <v>1.6949421208721123</v>
      </c>
      <c r="J112" s="171">
        <f t="shared" si="11"/>
        <v>23.427340098939762</v>
      </c>
      <c r="K112" s="172">
        <f t="shared" si="12"/>
        <v>27.262850173661764</v>
      </c>
      <c r="L112" s="172">
        <f t="shared" si="16"/>
        <v>1.7696033865700944</v>
      </c>
      <c r="M112" s="171">
        <f t="shared" si="17"/>
        <v>0.15959626502255542</v>
      </c>
      <c r="N112" s="44"/>
    </row>
    <row r="113" spans="1:14" x14ac:dyDescent="0.25">
      <c r="A113" s="157">
        <v>45694.076388888891</v>
      </c>
      <c r="B113" s="170">
        <v>0.32546630823485728</v>
      </c>
      <c r="C113" s="170">
        <v>26.392756734999999</v>
      </c>
      <c r="D113" s="170">
        <v>4.1459295E-2</v>
      </c>
      <c r="E113" s="171">
        <f t="shared" si="13"/>
        <v>0.31852029840085999</v>
      </c>
      <c r="F113" s="171">
        <f t="shared" si="14"/>
        <v>7.0447252864687718E-4</v>
      </c>
      <c r="G113" s="171">
        <f t="shared" si="15"/>
        <v>28120.289031491669</v>
      </c>
      <c r="H113" s="171">
        <f t="shared" si="9"/>
        <v>2.3690804537095361E-2</v>
      </c>
      <c r="I113" s="171">
        <f t="shared" si="10"/>
        <v>1.694928365594371</v>
      </c>
      <c r="J113" s="171">
        <f t="shared" si="11"/>
        <v>22.55565330282019</v>
      </c>
      <c r="K113" s="172">
        <f t="shared" si="12"/>
        <v>26.248260510687459</v>
      </c>
      <c r="L113" s="172">
        <f t="shared" si="16"/>
        <v>1.6866063156362214</v>
      </c>
      <c r="M113" s="171">
        <f t="shared" si="17"/>
        <v>0.15211095920240092</v>
      </c>
      <c r="N113" s="44"/>
    </row>
    <row r="114" spans="1:14" x14ac:dyDescent="0.25">
      <c r="A114" s="157">
        <v>45694.07708333333</v>
      </c>
      <c r="B114" s="170">
        <v>0.30114320096269465</v>
      </c>
      <c r="C114" s="170">
        <v>26.392450194999999</v>
      </c>
      <c r="D114" s="170">
        <v>4.1524424499999997E-2</v>
      </c>
      <c r="E114" s="171">
        <f t="shared" si="13"/>
        <v>0.2947165896010539</v>
      </c>
      <c r="F114" s="171">
        <f t="shared" si="14"/>
        <v>6.5182511030886282E-4</v>
      </c>
      <c r="G114" s="171">
        <f t="shared" si="15"/>
        <v>26018.772563176819</v>
      </c>
      <c r="H114" s="171">
        <f t="shared" si="9"/>
        <v>2.3691021045885521E-2</v>
      </c>
      <c r="I114" s="171">
        <f t="shared" si="10"/>
        <v>1.6949146103983337</v>
      </c>
      <c r="J114" s="171">
        <f t="shared" si="11"/>
        <v>21.098182842194582</v>
      </c>
      <c r="K114" s="172">
        <f t="shared" si="12"/>
        <v>24.552007695396423</v>
      </c>
      <c r="L114" s="172">
        <f t="shared" si="16"/>
        <v>1.5685747309620064</v>
      </c>
      <c r="M114" s="171">
        <f t="shared" si="17"/>
        <v>0.14146597501461097</v>
      </c>
      <c r="N114" s="44"/>
    </row>
    <row r="115" spans="1:14" x14ac:dyDescent="0.25">
      <c r="A115" s="157">
        <v>45694.077777777777</v>
      </c>
      <c r="B115" s="170">
        <v>0.32623847138507733</v>
      </c>
      <c r="C115" s="170">
        <v>26.392143654999899</v>
      </c>
      <c r="D115" s="170">
        <v>4.1693703499999998E-2</v>
      </c>
      <c r="E115" s="171">
        <f t="shared" si="13"/>
        <v>0.31927663573338744</v>
      </c>
      <c r="F115" s="171">
        <f t="shared" si="14"/>
        <v>7.0614387745687734E-4</v>
      </c>
      <c r="G115" s="171">
        <f t="shared" si="15"/>
        <v>28187.003927670681</v>
      </c>
      <c r="H115" s="171">
        <f t="shared" si="9"/>
        <v>2.3691237557097525E-2</v>
      </c>
      <c r="I115" s="171">
        <f t="shared" si="10"/>
        <v>1.6949008552839964</v>
      </c>
      <c r="J115" s="171">
        <f t="shared" si="11"/>
        <v>22.601666756323091</v>
      </c>
      <c r="K115" s="172">
        <f t="shared" si="12"/>
        <v>26.301424441060863</v>
      </c>
      <c r="L115" s="172">
        <f t="shared" si="16"/>
        <v>1.6999537600001002</v>
      </c>
      <c r="M115" s="171">
        <f t="shared" si="17"/>
        <v>0.15331473304474208</v>
      </c>
      <c r="N115" s="44"/>
    </row>
    <row r="116" spans="1:14" x14ac:dyDescent="0.25">
      <c r="A116" s="157">
        <v>45694.078472222223</v>
      </c>
      <c r="B116" s="170">
        <v>0.36716306908282953</v>
      </c>
      <c r="C116" s="170">
        <v>26.391837120000002</v>
      </c>
      <c r="D116" s="170">
        <v>4.16507883333333E-2</v>
      </c>
      <c r="E116" s="171">
        <f t="shared" si="13"/>
        <v>0.35932828194050265</v>
      </c>
      <c r="F116" s="171">
        <f t="shared" si="14"/>
        <v>7.9472525775504228E-4</v>
      </c>
      <c r="G116" s="171">
        <f t="shared" si="15"/>
        <v>31722.889168756472</v>
      </c>
      <c r="H116" s="171">
        <f t="shared" si="9"/>
        <v>2.3691454067199687E-2</v>
      </c>
      <c r="I116" s="171">
        <f t="shared" si="10"/>
        <v>1.6948871004757255</v>
      </c>
      <c r="J116" s="171">
        <f t="shared" si="11"/>
        <v>25.019518687597905</v>
      </c>
      <c r="K116" s="172">
        <f t="shared" si="12"/>
        <v>29.114852610002643</v>
      </c>
      <c r="L116" s="172">
        <f t="shared" si="16"/>
        <v>1.900711673900336</v>
      </c>
      <c r="M116" s="171">
        <f t="shared" si="17"/>
        <v>0.17142060551049207</v>
      </c>
      <c r="N116" s="44"/>
    </row>
    <row r="117" spans="1:14" x14ac:dyDescent="0.25">
      <c r="A117" s="157">
        <v>45694.07916666667</v>
      </c>
      <c r="B117" s="170">
        <v>0.3482450928666263</v>
      </c>
      <c r="C117" s="170">
        <v>26.391628501666599</v>
      </c>
      <c r="D117" s="170">
        <v>4.1621383166666602E-2</v>
      </c>
      <c r="E117" s="171">
        <f t="shared" si="13"/>
        <v>0.34081422834116526</v>
      </c>
      <c r="F117" s="171">
        <f t="shared" si="14"/>
        <v>7.5377725728706998E-4</v>
      </c>
      <c r="G117" s="171">
        <f t="shared" si="15"/>
        <v>30088.376023676512</v>
      </c>
      <c r="H117" s="171">
        <f t="shared" si="9"/>
        <v>2.3691601418729578E-2</v>
      </c>
      <c r="I117" s="171">
        <f t="shared" si="10"/>
        <v>1.6948777394211771</v>
      </c>
      <c r="J117" s="171">
        <f t="shared" si="11"/>
        <v>23.906793089481425</v>
      </c>
      <c r="K117" s="172">
        <f t="shared" si="12"/>
        <v>27.81985225476398</v>
      </c>
      <c r="L117" s="172">
        <f t="shared" si="16"/>
        <v>1.8059716186178869</v>
      </c>
      <c r="M117" s="171">
        <f t="shared" si="17"/>
        <v>0.16287622823032888</v>
      </c>
      <c r="N117" s="44"/>
    </row>
    <row r="118" spans="1:14" x14ac:dyDescent="0.25">
      <c r="A118" s="157">
        <v>45694.079861111109</v>
      </c>
      <c r="B118" s="170">
        <v>0.32778278482129969</v>
      </c>
      <c r="C118" s="170">
        <v>26.39162254</v>
      </c>
      <c r="D118" s="170">
        <v>4.1764437999999897E-2</v>
      </c>
      <c r="E118" s="171">
        <f t="shared" si="13"/>
        <v>0.32078855204015083</v>
      </c>
      <c r="F118" s="171">
        <f t="shared" si="14"/>
        <v>7.0948654723225046E-4</v>
      </c>
      <c r="G118" s="171">
        <f t="shared" si="15"/>
        <v>28320.432608560292</v>
      </c>
      <c r="H118" s="171">
        <f t="shared" si="9"/>
        <v>2.3691605629596952E-2</v>
      </c>
      <c r="I118" s="171">
        <f t="shared" si="10"/>
        <v>1.694877471911753</v>
      </c>
      <c r="J118" s="171">
        <f t="shared" si="11"/>
        <v>22.693647204692109</v>
      </c>
      <c r="K118" s="172">
        <f t="shared" si="12"/>
        <v>26.408135157606605</v>
      </c>
      <c r="L118" s="172">
        <f t="shared" si="16"/>
        <v>1.710502563716779</v>
      </c>
      <c r="M118" s="171">
        <f t="shared" si="17"/>
        <v>0.15426610423131121</v>
      </c>
      <c r="N118" s="44"/>
    </row>
    <row r="119" spans="1:14" x14ac:dyDescent="0.25">
      <c r="A119" s="157">
        <v>45694.080555555556</v>
      </c>
      <c r="B119" s="170">
        <v>0.36754912764751246</v>
      </c>
      <c r="C119" s="170">
        <v>26.39162254</v>
      </c>
      <c r="D119" s="170">
        <v>4.1838352000000002E-2</v>
      </c>
      <c r="E119" s="171">
        <f t="shared" si="13"/>
        <v>0.35970636019199642</v>
      </c>
      <c r="F119" s="171">
        <f t="shared" si="14"/>
        <v>7.9556088235392306E-4</v>
      </c>
      <c r="G119" s="171">
        <f t="shared" si="15"/>
        <v>31756.244628745077</v>
      </c>
      <c r="H119" s="171">
        <f t="shared" si="9"/>
        <v>2.3691605629596952E-2</v>
      </c>
      <c r="I119" s="171">
        <f t="shared" si="10"/>
        <v>1.694877471911753</v>
      </c>
      <c r="J119" s="171">
        <f t="shared" si="11"/>
        <v>25.042141138205061</v>
      </c>
      <c r="K119" s="172">
        <f t="shared" si="12"/>
        <v>29.141029727334743</v>
      </c>
      <c r="L119" s="172">
        <f t="shared" si="16"/>
        <v>1.9111734375673313</v>
      </c>
      <c r="M119" s="171">
        <f t="shared" si="17"/>
        <v>0.17236412676473045</v>
      </c>
      <c r="N119" s="44"/>
    </row>
    <row r="120" spans="1:14" x14ac:dyDescent="0.25">
      <c r="A120" s="157">
        <v>45694.081250000003</v>
      </c>
      <c r="B120" s="170">
        <v>0.39110006992398472</v>
      </c>
      <c r="C120" s="170">
        <v>26.39162254</v>
      </c>
      <c r="D120" s="170">
        <v>4.1792253666666598E-2</v>
      </c>
      <c r="E120" s="171">
        <f t="shared" si="13"/>
        <v>0.38275477219499249</v>
      </c>
      <c r="F120" s="171">
        <f t="shared" si="14"/>
        <v>8.4653694788741282E-4</v>
      </c>
      <c r="G120" s="171">
        <f t="shared" si="15"/>
        <v>33791.046041432281</v>
      </c>
      <c r="H120" s="171">
        <f t="shared" si="9"/>
        <v>2.3691605629596952E-2</v>
      </c>
      <c r="I120" s="171">
        <f t="shared" si="10"/>
        <v>1.694877471911753</v>
      </c>
      <c r="J120" s="171">
        <f t="shared" si="11"/>
        <v>26.416045658726805</v>
      </c>
      <c r="K120" s="172">
        <f t="shared" si="12"/>
        <v>30.739814442031605</v>
      </c>
      <c r="L120" s="172">
        <f t="shared" si="16"/>
        <v>2.0254232335693199</v>
      </c>
      <c r="M120" s="171">
        <f t="shared" si="17"/>
        <v>0.18266804054557356</v>
      </c>
      <c r="N120" s="44"/>
    </row>
    <row r="121" spans="1:14" x14ac:dyDescent="0.25">
      <c r="A121" s="157">
        <v>45694.081944444442</v>
      </c>
      <c r="B121" s="170">
        <v>0.38801142832641305</v>
      </c>
      <c r="C121" s="170">
        <v>26.39162254</v>
      </c>
      <c r="D121" s="170">
        <v>4.1766023999999999E-2</v>
      </c>
      <c r="E121" s="171">
        <f t="shared" si="13"/>
        <v>0.37973203606686984</v>
      </c>
      <c r="F121" s="171">
        <f t="shared" si="14"/>
        <v>8.3985157646409756E-4</v>
      </c>
      <c r="G121" s="171">
        <f t="shared" si="15"/>
        <v>33524.187407402089</v>
      </c>
      <c r="H121" s="171">
        <f t="shared" si="9"/>
        <v>2.3691605629596952E-2</v>
      </c>
      <c r="I121" s="171">
        <f t="shared" si="10"/>
        <v>1.694877471911753</v>
      </c>
      <c r="J121" s="171">
        <f t="shared" si="11"/>
        <v>26.236536496306115</v>
      </c>
      <c r="K121" s="172">
        <f t="shared" si="12"/>
        <v>30.530923284939227</v>
      </c>
      <c r="L121" s="172">
        <f t="shared" si="16"/>
        <v>2.0089247278224334</v>
      </c>
      <c r="M121" s="171">
        <f t="shared" si="17"/>
        <v>0.18118008007056577</v>
      </c>
      <c r="N121" s="44"/>
    </row>
    <row r="122" spans="1:14" x14ac:dyDescent="0.25">
      <c r="A122" s="157">
        <v>45694.082638888889</v>
      </c>
      <c r="B122" s="170">
        <v>0.37797332751925211</v>
      </c>
      <c r="C122" s="170">
        <v>26.39162254</v>
      </c>
      <c r="D122" s="170">
        <v>4.1652375833333297E-2</v>
      </c>
      <c r="E122" s="171">
        <f t="shared" si="13"/>
        <v>0.36990812836861237</v>
      </c>
      <c r="F122" s="171">
        <f t="shared" si="14"/>
        <v>8.1812408553950673E-4</v>
      </c>
      <c r="G122" s="171">
        <f t="shared" si="15"/>
        <v>32656.895497663383</v>
      </c>
      <c r="H122" s="171">
        <f t="shared" si="9"/>
        <v>2.3691605629596952E-2</v>
      </c>
      <c r="I122" s="171">
        <f t="shared" si="10"/>
        <v>1.694877471911753</v>
      </c>
      <c r="J122" s="171">
        <f t="shared" si="11"/>
        <v>25.651738887999262</v>
      </c>
      <c r="K122" s="172">
        <f t="shared" si="12"/>
        <v>29.850406215967634</v>
      </c>
      <c r="L122" s="172">
        <f t="shared" si="16"/>
        <v>1.9540570704515865</v>
      </c>
      <c r="M122" s="171">
        <f t="shared" si="17"/>
        <v>0.17623169827305074</v>
      </c>
      <c r="N122" s="44"/>
    </row>
    <row r="123" spans="1:14" x14ac:dyDescent="0.25">
      <c r="A123" s="157">
        <v>45694.083333333336</v>
      </c>
      <c r="B123" s="170">
        <v>0.37140995998465431</v>
      </c>
      <c r="C123" s="170">
        <v>26.39162254</v>
      </c>
      <c r="D123" s="170">
        <v>4.1665889666666601E-2</v>
      </c>
      <c r="E123" s="171">
        <f t="shared" si="13"/>
        <v>0.36348481004492794</v>
      </c>
      <c r="F123" s="171">
        <f t="shared" si="14"/>
        <v>8.0391766230444655E-4</v>
      </c>
      <c r="G123" s="171">
        <f t="shared" si="15"/>
        <v>32089.820542674133</v>
      </c>
      <c r="H123" s="171">
        <f t="shared" si="9"/>
        <v>2.3691605629596952E-2</v>
      </c>
      <c r="I123" s="171">
        <f t="shared" si="10"/>
        <v>1.694877471911753</v>
      </c>
      <c r="J123" s="171">
        <f t="shared" si="11"/>
        <v>25.268197779652656</v>
      </c>
      <c r="K123" s="172">
        <f t="shared" si="12"/>
        <v>29.404087237957736</v>
      </c>
      <c r="L123" s="172">
        <f t="shared" si="16"/>
        <v>1.9223402432192696</v>
      </c>
      <c r="M123" s="171">
        <f t="shared" si="17"/>
        <v>0.17337123405657193</v>
      </c>
      <c r="N123" s="44"/>
    </row>
    <row r="124" spans="1:14" x14ac:dyDescent="0.25">
      <c r="A124" s="157">
        <v>45694.084027777775</v>
      </c>
      <c r="B124" s="170">
        <v>0.39882171068441452</v>
      </c>
      <c r="C124" s="170">
        <v>26.3914168483333</v>
      </c>
      <c r="D124" s="170">
        <v>4.1746159499999998E-2</v>
      </c>
      <c r="E124" s="171">
        <f t="shared" si="13"/>
        <v>0.39031191651982283</v>
      </c>
      <c r="F124" s="171">
        <f t="shared" si="14"/>
        <v>8.632504560268713E-4</v>
      </c>
      <c r="G124" s="171">
        <f t="shared" si="15"/>
        <v>34458.195803133414</v>
      </c>
      <c r="H124" s="171">
        <f t="shared" si="9"/>
        <v>2.3691750915090303E-2</v>
      </c>
      <c r="I124" s="171">
        <f t="shared" si="10"/>
        <v>1.6948682422197585</v>
      </c>
      <c r="J124" s="171">
        <f t="shared" si="11"/>
        <v>26.863956725517802</v>
      </c>
      <c r="K124" s="172">
        <f t="shared" si="12"/>
        <v>31.26088692986076</v>
      </c>
      <c r="L124" s="172">
        <f t="shared" si="16"/>
        <v>2.0611994422987245</v>
      </c>
      <c r="M124" s="171">
        <f t="shared" si="17"/>
        <v>0.18589461059692683</v>
      </c>
      <c r="N124" s="44"/>
    </row>
    <row r="125" spans="1:14" x14ac:dyDescent="0.25">
      <c r="A125" s="157">
        <v>45694.084722222222</v>
      </c>
      <c r="B125" s="170">
        <v>0.42160048428970842</v>
      </c>
      <c r="C125" s="170">
        <v>26.390785449999999</v>
      </c>
      <c r="D125" s="170">
        <v>4.1693703499999998E-2</v>
      </c>
      <c r="E125" s="171">
        <f t="shared" si="13"/>
        <v>0.41260552142792689</v>
      </c>
      <c r="F125" s="171">
        <f t="shared" si="14"/>
        <v>9.1255516080023468E-4</v>
      </c>
      <c r="G125" s="171">
        <f t="shared" si="15"/>
        <v>36426.281842630808</v>
      </c>
      <c r="H125" s="171">
        <f t="shared" si="9"/>
        <v>2.3692196895332598E-2</v>
      </c>
      <c r="I125" s="171">
        <f t="shared" si="10"/>
        <v>1.6948399106642293</v>
      </c>
      <c r="J125" s="171">
        <f t="shared" si="11"/>
        <v>28.178324426864876</v>
      </c>
      <c r="K125" s="172">
        <f t="shared" si="12"/>
        <v>32.789891380669644</v>
      </c>
      <c r="L125" s="172">
        <f t="shared" si="16"/>
        <v>2.1703561369517983</v>
      </c>
      <c r="M125" s="171">
        <f t="shared" si="17"/>
        <v>0.19573918984053015</v>
      </c>
      <c r="N125" s="44"/>
    </row>
    <row r="126" spans="1:14" x14ac:dyDescent="0.25">
      <c r="A126" s="157">
        <v>45694.085416666669</v>
      </c>
      <c r="B126" s="170">
        <v>0.37372642186913357</v>
      </c>
      <c r="C126" s="170">
        <v>26.390141528333299</v>
      </c>
      <c r="D126" s="170">
        <v>4.1627739499999997E-2</v>
      </c>
      <c r="E126" s="171">
        <f t="shared" si="13"/>
        <v>0.36575365162059092</v>
      </c>
      <c r="F126" s="171">
        <f t="shared" si="14"/>
        <v>8.0893164906738874E-4</v>
      </c>
      <c r="G126" s="171">
        <f t="shared" si="15"/>
        <v>32289.962849493142</v>
      </c>
      <c r="H126" s="171">
        <f t="shared" si="9"/>
        <v>2.3692651731856616E-2</v>
      </c>
      <c r="I126" s="171">
        <f t="shared" si="10"/>
        <v>1.6948110175296043</v>
      </c>
      <c r="J126" s="171">
        <f t="shared" si="11"/>
        <v>25.40367152305793</v>
      </c>
      <c r="K126" s="172">
        <f t="shared" si="12"/>
        <v>29.560696953069098</v>
      </c>
      <c r="L126" s="172">
        <f t="shared" si="16"/>
        <v>1.931918005120318</v>
      </c>
      <c r="M126" s="171">
        <f t="shared" si="17"/>
        <v>0.174235029321818</v>
      </c>
      <c r="N126" s="44"/>
    </row>
    <row r="127" spans="1:14" x14ac:dyDescent="0.25">
      <c r="A127" s="157">
        <v>45694.086111111108</v>
      </c>
      <c r="B127" s="170">
        <v>0.34631468221129003</v>
      </c>
      <c r="C127" s="170">
        <v>26.389497599999999</v>
      </c>
      <c r="D127" s="170">
        <v>4.1527603333333302E-2</v>
      </c>
      <c r="E127" s="171">
        <f t="shared" si="13"/>
        <v>0.33892741993515202</v>
      </c>
      <c r="F127" s="171">
        <f t="shared" si="14"/>
        <v>7.4959887924521654E-4</v>
      </c>
      <c r="G127" s="171">
        <f t="shared" si="15"/>
        <v>29921.588543055459</v>
      </c>
      <c r="H127" s="171">
        <f t="shared" si="9"/>
        <v>2.3693106583777147E-2</v>
      </c>
      <c r="I127" s="171">
        <f t="shared" si="10"/>
        <v>1.6947821244563632</v>
      </c>
      <c r="J127" s="171">
        <f t="shared" si="11"/>
        <v>23.792780367015613</v>
      </c>
      <c r="K127" s="172">
        <f t="shared" si="12"/>
        <v>27.685778744648246</v>
      </c>
      <c r="L127" s="172">
        <f t="shared" si="16"/>
        <v>1.7922814169258081</v>
      </c>
      <c r="M127" s="171">
        <f t="shared" si="17"/>
        <v>0.16164154193053826</v>
      </c>
      <c r="N127" s="44"/>
    </row>
    <row r="128" spans="1:14" x14ac:dyDescent="0.25">
      <c r="A128" s="157">
        <v>45694.086805555555</v>
      </c>
      <c r="B128" s="170">
        <v>0.32855496270437168</v>
      </c>
      <c r="C128" s="170">
        <v>26.38885368</v>
      </c>
      <c r="D128" s="170">
        <v>4.1621383166666602E-2</v>
      </c>
      <c r="E128" s="171">
        <f t="shared" si="13"/>
        <v>0.32154722545503783</v>
      </c>
      <c r="F128" s="171">
        <f t="shared" si="14"/>
        <v>7.1115792793154044E-4</v>
      </c>
      <c r="G128" s="171">
        <f t="shared" si="15"/>
        <v>28387.148777657712</v>
      </c>
      <c r="H128" s="171">
        <f t="shared" si="9"/>
        <v>2.3693561440499042E-2</v>
      </c>
      <c r="I128" s="171">
        <f t="shared" si="10"/>
        <v>1.6947532321175423</v>
      </c>
      <c r="J128" s="171">
        <f t="shared" si="11"/>
        <v>22.739615924532742</v>
      </c>
      <c r="K128" s="172">
        <f t="shared" si="12"/>
        <v>26.459890402551519</v>
      </c>
      <c r="L128" s="172">
        <f t="shared" si="16"/>
        <v>1.7083526223387977</v>
      </c>
      <c r="M128" s="171">
        <f t="shared" si="17"/>
        <v>0.15407220619938652</v>
      </c>
      <c r="N128" s="44"/>
    </row>
    <row r="129" spans="1:14" x14ac:dyDescent="0.25">
      <c r="A129" s="157">
        <v>45694.087500000001</v>
      </c>
      <c r="B129" s="170">
        <v>0.3304853623177883</v>
      </c>
      <c r="C129" s="170">
        <v>26.388464580000001</v>
      </c>
      <c r="D129" s="170">
        <v>4.1626151666666597E-2</v>
      </c>
      <c r="E129" s="171">
        <f t="shared" si="13"/>
        <v>0.32343687178641023</v>
      </c>
      <c r="F129" s="171">
        <f t="shared" si="14"/>
        <v>7.1533628207313482E-4</v>
      </c>
      <c r="G129" s="171">
        <f t="shared" si="15"/>
        <v>28553.935304256909</v>
      </c>
      <c r="H129" s="171">
        <f t="shared" si="9"/>
        <v>2.3693836300864142E-2</v>
      </c>
      <c r="I129" s="171">
        <f t="shared" si="10"/>
        <v>1.6947357735877273</v>
      </c>
      <c r="J129" s="171">
        <f t="shared" si="11"/>
        <v>22.854468968889545</v>
      </c>
      <c r="K129" s="172">
        <f t="shared" si="12"/>
        <v>26.593288368582353</v>
      </c>
      <c r="L129" s="172">
        <f t="shared" si="16"/>
        <v>1.7181041405656261</v>
      </c>
      <c r="M129" s="171">
        <f t="shared" si="17"/>
        <v>0.15495167212893451</v>
      </c>
      <c r="N129" s="44"/>
    </row>
    <row r="130" spans="1:14" x14ac:dyDescent="0.25">
      <c r="A130" s="157">
        <v>45694.088194444441</v>
      </c>
      <c r="B130" s="170">
        <v>0.35982751446871064</v>
      </c>
      <c r="C130" s="170">
        <v>26.3886028416666</v>
      </c>
      <c r="D130" s="170">
        <v>4.1598336166666597E-2</v>
      </c>
      <c r="E130" s="171">
        <f t="shared" si="13"/>
        <v>0.35215306096042687</v>
      </c>
      <c r="F130" s="171">
        <f t="shared" si="14"/>
        <v>7.7884743391495805E-4</v>
      </c>
      <c r="G130" s="171">
        <f t="shared" si="15"/>
        <v>31089.097250096598</v>
      </c>
      <c r="H130" s="171">
        <f t="shared" si="9"/>
        <v>2.3693738632331405E-2</v>
      </c>
      <c r="I130" s="171">
        <f t="shared" si="10"/>
        <v>1.6947419772360501</v>
      </c>
      <c r="J130" s="171">
        <f t="shared" si="11"/>
        <v>24.589028784507615</v>
      </c>
      <c r="K130" s="172">
        <f t="shared" si="12"/>
        <v>28.611702957017087</v>
      </c>
      <c r="L130" s="172">
        <f t="shared" si="16"/>
        <v>1.8620046825813306</v>
      </c>
      <c r="M130" s="171">
        <f t="shared" si="17"/>
        <v>0.16792971524001898</v>
      </c>
      <c r="N130" s="44"/>
    </row>
    <row r="131" spans="1:14" x14ac:dyDescent="0.25">
      <c r="A131" s="157">
        <v>45694.088888888888</v>
      </c>
      <c r="B131" s="170">
        <v>0.3648465667138962</v>
      </c>
      <c r="C131" s="170">
        <v>26.3887566133333</v>
      </c>
      <c r="D131" s="170">
        <v>4.1601514999999999E-2</v>
      </c>
      <c r="E131" s="171">
        <f t="shared" si="13"/>
        <v>0.35706488282664461</v>
      </c>
      <c r="F131" s="171">
        <f t="shared" si="14"/>
        <v>7.8971118336341171E-4</v>
      </c>
      <c r="G131" s="171">
        <f t="shared" si="15"/>
        <v>31522.74336408063</v>
      </c>
      <c r="H131" s="171">
        <f t="shared" ref="H131:H194" si="18">KHprocess*EXP(delta*(1/(C131+273.15)-1/(Tnul+273.15)))</f>
        <v>2.3693630008058301E-2</v>
      </c>
      <c r="I131" s="171">
        <f t="shared" ref="I131:I194" si="19">1/(H131*constR*(C131+273.15)*10^3)</f>
        <v>1.694748876820471</v>
      </c>
      <c r="J131" s="171">
        <f t="shared" ref="J131:J194" si="20">(($R$2/0.815)^(-0.49))*34500*(F131)^0.86</f>
        <v>24.883705050013344</v>
      </c>
      <c r="K131" s="172">
        <f t="shared" ref="K131:K194" si="21">J131*(1.024)^(C131-20)</f>
        <v>28.954692765310043</v>
      </c>
      <c r="L131" s="172">
        <f t="shared" si="16"/>
        <v>1.8868992647338307</v>
      </c>
      <c r="M131" s="171">
        <f t="shared" si="17"/>
        <v>0.17017489761307997</v>
      </c>
      <c r="N131" s="44"/>
    </row>
    <row r="132" spans="1:14" x14ac:dyDescent="0.25">
      <c r="A132" s="157">
        <v>45694.089583333334</v>
      </c>
      <c r="B132" s="170">
        <v>0.35866927249227776</v>
      </c>
      <c r="C132" s="170">
        <v>26.388910384999999</v>
      </c>
      <c r="D132" s="170">
        <v>4.1644430500000003E-2</v>
      </c>
      <c r="E132" s="171">
        <f t="shared" ref="E132:E195" si="22">B132*((20+273.15)/(C132+273.15))</f>
        <v>0.35101916173751468</v>
      </c>
      <c r="F132" s="171">
        <f t="shared" ref="F132:F195" si="23">B132/$R$1</f>
        <v>7.7634041664995188E-4</v>
      </c>
      <c r="G132" s="171">
        <f t="shared" ref="G132:G195" si="24">B132*(24*60*60)</f>
        <v>30989.025143332798</v>
      </c>
      <c r="H132" s="171">
        <f t="shared" si="18"/>
        <v>2.369352138439465E-2</v>
      </c>
      <c r="I132" s="171">
        <f t="shared" si="19"/>
        <v>1.6947557764254544</v>
      </c>
      <c r="J132" s="171">
        <f t="shared" si="20"/>
        <v>24.520945151375876</v>
      </c>
      <c r="K132" s="172">
        <f t="shared" si="21"/>
        <v>28.532689205967618</v>
      </c>
      <c r="L132" s="172">
        <f t="shared" ref="L132:L195" si="25">I132*D132*(1-EXP((-(K132/I132)*($R$3/G132))))*G132/1000</f>
        <v>1.8583635816078126</v>
      </c>
      <c r="M132" s="171">
        <f t="shared" ref="M132:M195" si="26">L132*1000/24/$R$1</f>
        <v>0.16760133311758774</v>
      </c>
      <c r="N132" s="44"/>
    </row>
    <row r="133" spans="1:14" x14ac:dyDescent="0.25">
      <c r="A133" s="157">
        <v>45694.090277777781</v>
      </c>
      <c r="B133" s="170">
        <v>0.34592860523054497</v>
      </c>
      <c r="C133" s="170">
        <v>26.389064155</v>
      </c>
      <c r="D133" s="170">
        <v>4.17199296666666E-2</v>
      </c>
      <c r="E133" s="171">
        <f t="shared" si="22"/>
        <v>0.33855006828377809</v>
      </c>
      <c r="F133" s="171">
        <f t="shared" si="23"/>
        <v>7.4876321478472934E-4</v>
      </c>
      <c r="G133" s="171">
        <f t="shared" si="24"/>
        <v>29888.231491919087</v>
      </c>
      <c r="H133" s="171">
        <f t="shared" si="18"/>
        <v>2.3693412762517831E-2</v>
      </c>
      <c r="I133" s="171">
        <f t="shared" si="19"/>
        <v>1.694762675976214</v>
      </c>
      <c r="J133" s="171">
        <f t="shared" si="20"/>
        <v>23.769967463950483</v>
      </c>
      <c r="K133" s="172">
        <f t="shared" si="21"/>
        <v>27.658948841506792</v>
      </c>
      <c r="L133" s="172">
        <f t="shared" si="25"/>
        <v>1.7986483325490465</v>
      </c>
      <c r="M133" s="171">
        <f t="shared" si="26"/>
        <v>0.16221575870752583</v>
      </c>
      <c r="N133" s="44"/>
    </row>
    <row r="134" spans="1:14" x14ac:dyDescent="0.25">
      <c r="A134" s="157">
        <v>45694.09097222222</v>
      </c>
      <c r="B134" s="170">
        <v>0.31658644019223825</v>
      </c>
      <c r="C134" s="170">
        <v>26.3892179266666</v>
      </c>
      <c r="D134" s="170">
        <v>4.1624979999999999E-2</v>
      </c>
      <c r="E134" s="171">
        <f t="shared" si="22"/>
        <v>0.30983360237348218</v>
      </c>
      <c r="F134" s="171">
        <f t="shared" si="23"/>
        <v>6.8525203504813477E-4</v>
      </c>
      <c r="G134" s="171">
        <f t="shared" si="24"/>
        <v>27353.068432609383</v>
      </c>
      <c r="H134" s="171">
        <f t="shared" si="18"/>
        <v>2.3693304140073302E-2</v>
      </c>
      <c r="I134" s="171">
        <f t="shared" si="19"/>
        <v>1.6947695756223078</v>
      </c>
      <c r="J134" s="171">
        <f t="shared" si="20"/>
        <v>22.025389854962192</v>
      </c>
      <c r="K134" s="172">
        <f t="shared" si="21"/>
        <v>25.629036045046668</v>
      </c>
      <c r="L134" s="172">
        <f t="shared" si="25"/>
        <v>1.6490958590598668</v>
      </c>
      <c r="M134" s="171">
        <f t="shared" si="26"/>
        <v>0.14872798151694325</v>
      </c>
      <c r="N134" s="44"/>
    </row>
    <row r="135" spans="1:14" x14ac:dyDescent="0.25">
      <c r="A135" s="157">
        <v>45694.091666666667</v>
      </c>
      <c r="B135" s="170">
        <v>0.32701062350882226</v>
      </c>
      <c r="C135" s="170">
        <v>26.389371698333299</v>
      </c>
      <c r="D135" s="170">
        <v>4.17191386666666E-2</v>
      </c>
      <c r="E135" s="171">
        <f t="shared" si="22"/>
        <v>0.3200352719513454</v>
      </c>
      <c r="F135" s="171">
        <f t="shared" si="23"/>
        <v>7.078152024000482E-4</v>
      </c>
      <c r="G135" s="171">
        <f t="shared" si="24"/>
        <v>28253.717871162244</v>
      </c>
      <c r="H135" s="171">
        <f t="shared" si="18"/>
        <v>2.3693195518238185E-2</v>
      </c>
      <c r="I135" s="171">
        <f t="shared" si="19"/>
        <v>1.6947764752889667</v>
      </c>
      <c r="J135" s="171">
        <f t="shared" si="20"/>
        <v>22.647664308508759</v>
      </c>
      <c r="K135" s="172">
        <f t="shared" si="21"/>
        <v>26.353218968694943</v>
      </c>
      <c r="L135" s="172">
        <f t="shared" si="25"/>
        <v>1.7047098477715414</v>
      </c>
      <c r="M135" s="171">
        <f t="shared" si="26"/>
        <v>0.15374367313956902</v>
      </c>
      <c r="N135" s="44"/>
    </row>
    <row r="136" spans="1:14" x14ac:dyDescent="0.25">
      <c r="A136" s="157">
        <v>45694.092361111114</v>
      </c>
      <c r="B136" s="170">
        <v>0.37025169225661669</v>
      </c>
      <c r="C136" s="170">
        <v>26.389188109999999</v>
      </c>
      <c r="D136" s="170">
        <v>4.1838347833333303E-2</v>
      </c>
      <c r="E136" s="171">
        <f t="shared" si="22"/>
        <v>0.36235420236623</v>
      </c>
      <c r="F136" s="171">
        <f t="shared" si="23"/>
        <v>8.0141058930003608E-4</v>
      </c>
      <c r="G136" s="171">
        <f t="shared" si="24"/>
        <v>31989.746210971683</v>
      </c>
      <c r="H136" s="171">
        <f t="shared" si="18"/>
        <v>2.3693325202158142E-2</v>
      </c>
      <c r="I136" s="171">
        <f t="shared" si="19"/>
        <v>1.6947682377640485</v>
      </c>
      <c r="J136" s="171">
        <f t="shared" si="20"/>
        <v>25.200414428284478</v>
      </c>
      <c r="K136" s="172">
        <f t="shared" si="21"/>
        <v>29.323516054230719</v>
      </c>
      <c r="L136" s="172">
        <f t="shared" si="25"/>
        <v>1.9244412361698109</v>
      </c>
      <c r="M136" s="171">
        <f t="shared" si="26"/>
        <v>0.17356071754778238</v>
      </c>
      <c r="N136" s="44"/>
    </row>
    <row r="137" spans="1:14" x14ac:dyDescent="0.25">
      <c r="A137" s="157">
        <v>45694.093055555553</v>
      </c>
      <c r="B137" s="170">
        <v>0.38723926333072545</v>
      </c>
      <c r="C137" s="170">
        <v>26.388346673333299</v>
      </c>
      <c r="D137" s="170">
        <v>4.1719134999999997E-2</v>
      </c>
      <c r="E137" s="171">
        <f t="shared" si="22"/>
        <v>0.37898049216784413</v>
      </c>
      <c r="F137" s="171">
        <f t="shared" si="23"/>
        <v>8.3818022365957892E-4</v>
      </c>
      <c r="G137" s="171">
        <f t="shared" si="24"/>
        <v>33457.472351774675</v>
      </c>
      <c r="H137" s="171">
        <f t="shared" si="18"/>
        <v>2.3693919590941918E-2</v>
      </c>
      <c r="I137" s="171">
        <f t="shared" si="19"/>
        <v>1.6947304832589039</v>
      </c>
      <c r="J137" s="171">
        <f t="shared" si="20"/>
        <v>26.191627733849788</v>
      </c>
      <c r="K137" s="172">
        <f t="shared" si="21"/>
        <v>30.476296010688021</v>
      </c>
      <c r="L137" s="172">
        <f t="shared" si="25"/>
        <v>2.002698203832169</v>
      </c>
      <c r="M137" s="171">
        <f t="shared" si="26"/>
        <v>0.1806185248766386</v>
      </c>
      <c r="N137" s="44"/>
    </row>
    <row r="138" spans="1:14" x14ac:dyDescent="0.25">
      <c r="A138" s="157">
        <v>45694.09375</v>
      </c>
      <c r="B138" s="170">
        <v>0.37488468592939983</v>
      </c>
      <c r="C138" s="170">
        <v>26.387488364999999</v>
      </c>
      <c r="D138" s="170">
        <v>4.1599925500000003E-2</v>
      </c>
      <c r="E138" s="171">
        <f t="shared" si="22"/>
        <v>0.36689045594950215</v>
      </c>
      <c r="F138" s="171">
        <f t="shared" si="23"/>
        <v>8.1143871413290011E-4</v>
      </c>
      <c r="G138" s="171">
        <f t="shared" si="24"/>
        <v>32390.036864300146</v>
      </c>
      <c r="H138" s="171">
        <f t="shared" si="18"/>
        <v>2.3694525916632663E-2</v>
      </c>
      <c r="I138" s="171">
        <f t="shared" si="19"/>
        <v>1.6946919723715037</v>
      </c>
      <c r="J138" s="171">
        <f t="shared" si="20"/>
        <v>25.471366212446856</v>
      </c>
      <c r="K138" s="172">
        <f t="shared" si="21"/>
        <v>29.637604147906337</v>
      </c>
      <c r="L138" s="172">
        <f t="shared" si="25"/>
        <v>1.936196101742246</v>
      </c>
      <c r="M138" s="171">
        <f t="shared" si="26"/>
        <v>0.17462086054673934</v>
      </c>
      <c r="N138" s="44"/>
    </row>
    <row r="139" spans="1:14" x14ac:dyDescent="0.25">
      <c r="A139" s="157">
        <v>45694.094444444447</v>
      </c>
      <c r="B139" s="170">
        <v>0.3652326565743062</v>
      </c>
      <c r="C139" s="170">
        <v>26.386630058333299</v>
      </c>
      <c r="D139" s="170">
        <v>4.1695296499999999E-2</v>
      </c>
      <c r="E139" s="171">
        <f t="shared" si="22"/>
        <v>0.35744527557082717</v>
      </c>
      <c r="F139" s="171">
        <f t="shared" si="23"/>
        <v>7.9054687570196151E-4</v>
      </c>
      <c r="G139" s="171">
        <f t="shared" si="24"/>
        <v>31556.101528020055</v>
      </c>
      <c r="H139" s="171">
        <f t="shared" si="18"/>
        <v>2.3695132260136826E-2</v>
      </c>
      <c r="I139" s="171">
        <f t="shared" si="19"/>
        <v>1.6946534621993861</v>
      </c>
      <c r="J139" s="171">
        <f t="shared" si="20"/>
        <v>24.906349379718272</v>
      </c>
      <c r="K139" s="172">
        <f t="shared" si="21"/>
        <v>28.9795801122625</v>
      </c>
      <c r="L139" s="172">
        <f t="shared" si="25"/>
        <v>1.892957027955567</v>
      </c>
      <c r="M139" s="171">
        <f t="shared" si="26"/>
        <v>0.17072123267997538</v>
      </c>
      <c r="N139" s="44"/>
    </row>
    <row r="140" spans="1:14" x14ac:dyDescent="0.25">
      <c r="A140" s="157">
        <v>45694.095138888886</v>
      </c>
      <c r="B140" s="170">
        <v>0.37063778580023976</v>
      </c>
      <c r="C140" s="170">
        <v>26.385771751666599</v>
      </c>
      <c r="D140" s="170">
        <v>4.1576085999999998E-2</v>
      </c>
      <c r="E140" s="171">
        <f t="shared" si="22"/>
        <v>0.36273619765661846</v>
      </c>
      <c r="F140" s="171">
        <f t="shared" si="23"/>
        <v>8.0224628961090855E-4</v>
      </c>
      <c r="G140" s="171">
        <f t="shared" si="24"/>
        <v>32023.104693140715</v>
      </c>
      <c r="H140" s="171">
        <f t="shared" si="18"/>
        <v>2.3695738622632394E-2</v>
      </c>
      <c r="I140" s="171">
        <f t="shared" si="19"/>
        <v>1.6946149526677665</v>
      </c>
      <c r="J140" s="171">
        <f t="shared" si="20"/>
        <v>25.223012424487688</v>
      </c>
      <c r="K140" s="172">
        <f t="shared" si="21"/>
        <v>29.347433416750029</v>
      </c>
      <c r="L140" s="172">
        <f t="shared" si="25"/>
        <v>1.9141109447982092</v>
      </c>
      <c r="M140" s="171">
        <f t="shared" si="26"/>
        <v>0.17262905346304194</v>
      </c>
      <c r="N140" s="44"/>
    </row>
    <row r="141" spans="1:14" x14ac:dyDescent="0.25">
      <c r="A141" s="157">
        <v>45694.095833333333</v>
      </c>
      <c r="B141" s="170">
        <v>0.35519454104973774</v>
      </c>
      <c r="C141" s="170">
        <v>26.385127956666601</v>
      </c>
      <c r="D141" s="170">
        <v>4.1433030500000002E-2</v>
      </c>
      <c r="E141" s="171">
        <f t="shared" si="22"/>
        <v>0.34762293297297103</v>
      </c>
      <c r="F141" s="171">
        <f t="shared" si="23"/>
        <v>7.6881935292151028E-4</v>
      </c>
      <c r="G141" s="171">
        <f t="shared" si="24"/>
        <v>30688.80834669734</v>
      </c>
      <c r="H141" s="171">
        <f t="shared" si="18"/>
        <v>2.3696193452889473E-2</v>
      </c>
      <c r="I141" s="171">
        <f t="shared" si="19"/>
        <v>1.6945860680230929</v>
      </c>
      <c r="J141" s="171">
        <f t="shared" si="20"/>
        <v>24.316508746470646</v>
      </c>
      <c r="K141" s="172">
        <f t="shared" si="21"/>
        <v>28.292267924411394</v>
      </c>
      <c r="L141" s="172">
        <f t="shared" si="25"/>
        <v>1.831676857409444</v>
      </c>
      <c r="M141" s="171">
        <f t="shared" si="26"/>
        <v>0.165194521772136</v>
      </c>
      <c r="N141" s="44"/>
    </row>
    <row r="142" spans="1:14" x14ac:dyDescent="0.25">
      <c r="A142" s="157">
        <v>45694.09652777778</v>
      </c>
      <c r="B142" s="170">
        <v>0.34129562076193309</v>
      </c>
      <c r="C142" s="170">
        <v>26.384902465</v>
      </c>
      <c r="D142" s="170">
        <v>4.1480714499999898E-2</v>
      </c>
      <c r="E142" s="171">
        <f t="shared" si="22"/>
        <v>0.33402054452753266</v>
      </c>
      <c r="F142" s="171">
        <f t="shared" si="23"/>
        <v>7.387351098743141E-4</v>
      </c>
      <c r="G142" s="171">
        <f t="shared" si="24"/>
        <v>29487.941633831018</v>
      </c>
      <c r="H142" s="171">
        <f t="shared" si="18"/>
        <v>2.3696352761457273E-2</v>
      </c>
      <c r="I142" s="171">
        <f t="shared" si="19"/>
        <v>1.6945759511507816</v>
      </c>
      <c r="J142" s="171">
        <f t="shared" si="20"/>
        <v>23.495929675788791</v>
      </c>
      <c r="K142" s="172">
        <f t="shared" si="21"/>
        <v>27.337377640904752</v>
      </c>
      <c r="L142" s="172">
        <f t="shared" si="25"/>
        <v>1.7653050623016349</v>
      </c>
      <c r="M142" s="171">
        <f t="shared" si="26"/>
        <v>0.15920860951493823</v>
      </c>
      <c r="N142" s="44"/>
    </row>
    <row r="143" spans="1:14" x14ac:dyDescent="0.25">
      <c r="A143" s="157">
        <v>45694.097222222219</v>
      </c>
      <c r="B143" s="170">
        <v>0.35017548880455218</v>
      </c>
      <c r="C143" s="170">
        <v>26.3846876966666</v>
      </c>
      <c r="D143" s="170">
        <v>4.1433029000000003E-2</v>
      </c>
      <c r="E143" s="171">
        <f t="shared" si="22"/>
        <v>0.3427113745404014</v>
      </c>
      <c r="F143" s="171">
        <f t="shared" si="23"/>
        <v>7.5795560347305662E-4</v>
      </c>
      <c r="G143" s="171">
        <f t="shared" si="24"/>
        <v>30255.162232713308</v>
      </c>
      <c r="H143" s="171">
        <f t="shared" si="18"/>
        <v>2.3696504495270564E-2</v>
      </c>
      <c r="I143" s="171">
        <f t="shared" si="19"/>
        <v>1.6945663154308925</v>
      </c>
      <c r="J143" s="171">
        <f t="shared" si="20"/>
        <v>24.020716497374892</v>
      </c>
      <c r="K143" s="172">
        <f t="shared" si="21"/>
        <v>27.947821704000265</v>
      </c>
      <c r="L143" s="172">
        <f t="shared" si="25"/>
        <v>1.8069770919772159</v>
      </c>
      <c r="M143" s="171">
        <f t="shared" si="26"/>
        <v>0.1629669094496046</v>
      </c>
      <c r="N143" s="44"/>
    </row>
    <row r="144" spans="1:14" x14ac:dyDescent="0.25">
      <c r="A144" s="157">
        <v>45694.097916666666</v>
      </c>
      <c r="B144" s="170">
        <v>0.34554252089109327</v>
      </c>
      <c r="C144" s="170">
        <v>26.384472930000001</v>
      </c>
      <c r="D144" s="170">
        <v>4.14807126666666E-2</v>
      </c>
      <c r="E144" s="171">
        <f t="shared" si="22"/>
        <v>0.33817740244842004</v>
      </c>
      <c r="F144" s="171">
        <f t="shared" si="23"/>
        <v>7.4792753439630575E-4</v>
      </c>
      <c r="G144" s="171">
        <f t="shared" si="24"/>
        <v>29854.87380499046</v>
      </c>
      <c r="H144" s="171">
        <f t="shared" si="18"/>
        <v>2.369665622909543E-2</v>
      </c>
      <c r="I144" s="171">
        <f t="shared" si="19"/>
        <v>1.6945566798258869</v>
      </c>
      <c r="J144" s="171">
        <f t="shared" si="20"/>
        <v>23.747150561206798</v>
      </c>
      <c r="K144" s="172">
        <f t="shared" si="21"/>
        <v>27.629390217028277</v>
      </c>
      <c r="L144" s="172">
        <f t="shared" si="25"/>
        <v>1.7862226076977428</v>
      </c>
      <c r="M144" s="171">
        <f t="shared" si="26"/>
        <v>0.16109511252685271</v>
      </c>
      <c r="N144" s="44"/>
    </row>
    <row r="145" spans="1:14" x14ac:dyDescent="0.25">
      <c r="A145" s="157">
        <v>45694.098611111112</v>
      </c>
      <c r="B145" s="170">
        <v>0.3486311661641584</v>
      </c>
      <c r="C145" s="170">
        <v>26.384258161666601</v>
      </c>
      <c r="D145" s="170">
        <v>4.1552239999999997E-2</v>
      </c>
      <c r="E145" s="171">
        <f t="shared" si="22"/>
        <v>0.34120045896674134</v>
      </c>
      <c r="F145" s="171">
        <f t="shared" si="23"/>
        <v>7.5461291377523461E-4</v>
      </c>
      <c r="G145" s="171">
        <f t="shared" si="24"/>
        <v>30121.732756583286</v>
      </c>
      <c r="H145" s="171">
        <f t="shared" si="18"/>
        <v>2.3696807965287107E-2</v>
      </c>
      <c r="I145" s="171">
        <f t="shared" si="19"/>
        <v>1.6945470441861996</v>
      </c>
      <c r="J145" s="171">
        <f t="shared" si="20"/>
        <v>23.929584481100346</v>
      </c>
      <c r="K145" s="172">
        <f t="shared" si="21"/>
        <v>27.841507047661683</v>
      </c>
      <c r="L145" s="172">
        <f t="shared" si="25"/>
        <v>1.804536972628717</v>
      </c>
      <c r="M145" s="171">
        <f t="shared" si="26"/>
        <v>0.16274684096579337</v>
      </c>
      <c r="N145" s="44"/>
    </row>
    <row r="146" spans="1:14" x14ac:dyDescent="0.25">
      <c r="A146" s="157">
        <v>45694.099305555559</v>
      </c>
      <c r="B146" s="170">
        <v>0.36639088567107692</v>
      </c>
      <c r="C146" s="170">
        <v>26.3841149799999</v>
      </c>
      <c r="D146" s="170">
        <v>4.1504556333333303E-2</v>
      </c>
      <c r="E146" s="171">
        <f t="shared" si="22"/>
        <v>0.35858182010969891</v>
      </c>
      <c r="F146" s="171">
        <f t="shared" si="23"/>
        <v>7.9305386508891104E-4</v>
      </c>
      <c r="G146" s="171">
        <f t="shared" si="24"/>
        <v>31656.172521981047</v>
      </c>
      <c r="H146" s="171">
        <f t="shared" si="18"/>
        <v>2.3696909125371434E-2</v>
      </c>
      <c r="I146" s="171">
        <f t="shared" si="19"/>
        <v>1.6945406203240621</v>
      </c>
      <c r="J146" s="171">
        <f t="shared" si="20"/>
        <v>24.974259905764853</v>
      </c>
      <c r="K146" s="172">
        <f t="shared" si="21"/>
        <v>29.056863589841999</v>
      </c>
      <c r="L146" s="172">
        <f t="shared" si="25"/>
        <v>1.889869706239679</v>
      </c>
      <c r="M146" s="171">
        <f t="shared" si="26"/>
        <v>0.17044279457428563</v>
      </c>
      <c r="N146" s="44"/>
    </row>
    <row r="147" spans="1:14" x14ac:dyDescent="0.25">
      <c r="A147" s="157">
        <v>45694.1</v>
      </c>
      <c r="B147" s="170">
        <v>0.37797332751925211</v>
      </c>
      <c r="C147" s="170">
        <v>26.384111399999998</v>
      </c>
      <c r="D147" s="170">
        <v>4.1504556333333303E-2</v>
      </c>
      <c r="E147" s="171">
        <f t="shared" si="22"/>
        <v>0.36991740421277697</v>
      </c>
      <c r="F147" s="171">
        <f t="shared" si="23"/>
        <v>8.1812408553950673E-4</v>
      </c>
      <c r="G147" s="171">
        <f t="shared" si="24"/>
        <v>32656.895497663383</v>
      </c>
      <c r="H147" s="171">
        <f t="shared" si="18"/>
        <v>2.3696911654704049E-2</v>
      </c>
      <c r="I147" s="171">
        <f t="shared" si="19"/>
        <v>1.6945404597071794</v>
      </c>
      <c r="J147" s="171">
        <f t="shared" si="20"/>
        <v>25.651738887999262</v>
      </c>
      <c r="K147" s="172">
        <f t="shared" si="21"/>
        <v>29.84508919337209</v>
      </c>
      <c r="L147" s="172">
        <f t="shared" si="25"/>
        <v>1.9467488238610737</v>
      </c>
      <c r="M147" s="171">
        <f t="shared" si="26"/>
        <v>0.17557258512455573</v>
      </c>
      <c r="N147" s="44"/>
    </row>
    <row r="148" spans="1:14" x14ac:dyDescent="0.25">
      <c r="A148" s="157">
        <v>45694.100694444445</v>
      </c>
      <c r="B148" s="170">
        <v>0.37913158238307204</v>
      </c>
      <c r="C148" s="170">
        <v>26.384111399999998</v>
      </c>
      <c r="D148" s="170">
        <v>4.1647609333333301E-2</v>
      </c>
      <c r="E148" s="171">
        <f t="shared" si="22"/>
        <v>0.37105097264590736</v>
      </c>
      <c r="F148" s="171">
        <f t="shared" si="23"/>
        <v>8.2063113069929009E-4</v>
      </c>
      <c r="G148" s="171">
        <f t="shared" si="24"/>
        <v>32756.968717897424</v>
      </c>
      <c r="H148" s="171">
        <f t="shared" si="18"/>
        <v>2.3696911654704049E-2</v>
      </c>
      <c r="I148" s="171">
        <f t="shared" si="19"/>
        <v>1.6945404597071794</v>
      </c>
      <c r="J148" s="171">
        <f t="shared" si="20"/>
        <v>25.71932620078103</v>
      </c>
      <c r="K148" s="172">
        <f t="shared" si="21"/>
        <v>29.923725163709989</v>
      </c>
      <c r="L148" s="172">
        <f t="shared" si="25"/>
        <v>1.9591608210127178</v>
      </c>
      <c r="M148" s="171">
        <f t="shared" si="26"/>
        <v>0.17669199323707774</v>
      </c>
      <c r="N148" s="44"/>
    </row>
    <row r="149" spans="1:14" x14ac:dyDescent="0.25">
      <c r="A149" s="157">
        <v>45694.101388888892</v>
      </c>
      <c r="B149" s="170">
        <v>0.37488468592939983</v>
      </c>
      <c r="C149" s="170">
        <v>26.384111399999998</v>
      </c>
      <c r="D149" s="170">
        <v>4.1647609333333301E-2</v>
      </c>
      <c r="E149" s="171">
        <f t="shared" si="22"/>
        <v>0.36689459229384974</v>
      </c>
      <c r="F149" s="171">
        <f t="shared" si="23"/>
        <v>8.1143871413290011E-4</v>
      </c>
      <c r="G149" s="171">
        <f t="shared" si="24"/>
        <v>32390.036864300146</v>
      </c>
      <c r="H149" s="171">
        <f t="shared" si="18"/>
        <v>2.3696911654704049E-2</v>
      </c>
      <c r="I149" s="171">
        <f t="shared" si="19"/>
        <v>1.6945404597071794</v>
      </c>
      <c r="J149" s="171">
        <f t="shared" si="20"/>
        <v>25.471366212446856</v>
      </c>
      <c r="K149" s="172">
        <f t="shared" si="21"/>
        <v>29.635230570788529</v>
      </c>
      <c r="L149" s="172">
        <f t="shared" si="25"/>
        <v>1.9382482610773335</v>
      </c>
      <c r="M149" s="171">
        <f t="shared" si="26"/>
        <v>0.17480593985185186</v>
      </c>
      <c r="N149" s="44"/>
    </row>
    <row r="150" spans="1:14" x14ac:dyDescent="0.25">
      <c r="A150" s="157">
        <v>45694.102083333331</v>
      </c>
      <c r="B150" s="170">
        <v>0.35751103421449976</v>
      </c>
      <c r="C150" s="170">
        <v>26.384111399999998</v>
      </c>
      <c r="D150" s="170">
        <v>4.1623767499999999E-2</v>
      </c>
      <c r="E150" s="171">
        <f t="shared" si="22"/>
        <v>0.34989123338952244</v>
      </c>
      <c r="F150" s="171">
        <f t="shared" si="23"/>
        <v>7.7383340739069207E-4</v>
      </c>
      <c r="G150" s="171">
        <f t="shared" si="24"/>
        <v>30888.953356132781</v>
      </c>
      <c r="H150" s="171">
        <f t="shared" si="18"/>
        <v>2.3696911654704049E-2</v>
      </c>
      <c r="I150" s="171">
        <f t="shared" si="19"/>
        <v>1.6945404597071794</v>
      </c>
      <c r="J150" s="171">
        <f t="shared" si="20"/>
        <v>24.452830948273999</v>
      </c>
      <c r="K150" s="172">
        <f t="shared" si="21"/>
        <v>28.450192942791503</v>
      </c>
      <c r="L150" s="172">
        <f t="shared" si="25"/>
        <v>1.8514972918785526</v>
      </c>
      <c r="M150" s="171">
        <f t="shared" si="26"/>
        <v>0.16698207899337597</v>
      </c>
      <c r="N150" s="44"/>
    </row>
    <row r="151" spans="1:14" x14ac:dyDescent="0.25">
      <c r="A151" s="157">
        <v>45694.102777777778</v>
      </c>
      <c r="B151" s="170">
        <v>0.3540362953823698</v>
      </c>
      <c r="C151" s="170">
        <v>26.384111399999998</v>
      </c>
      <c r="D151" s="170">
        <v>4.1744597000000001E-2</v>
      </c>
      <c r="E151" s="171">
        <f t="shared" si="22"/>
        <v>0.34649055330044026</v>
      </c>
      <c r="F151" s="171">
        <f t="shared" si="23"/>
        <v>7.6631232766746706E-4</v>
      </c>
      <c r="G151" s="171">
        <f t="shared" si="24"/>
        <v>30588.73592103675</v>
      </c>
      <c r="H151" s="171">
        <f t="shared" si="18"/>
        <v>2.3696911654704049E-2</v>
      </c>
      <c r="I151" s="171">
        <f t="shared" si="19"/>
        <v>1.6945404597071794</v>
      </c>
      <c r="J151" s="171">
        <f t="shared" si="20"/>
        <v>24.248301060083612</v>
      </c>
      <c r="K151" s="172">
        <f t="shared" si="21"/>
        <v>28.212228070998414</v>
      </c>
      <c r="L151" s="172">
        <f t="shared" si="25"/>
        <v>1.8396664960234468</v>
      </c>
      <c r="M151" s="171">
        <f t="shared" si="26"/>
        <v>0.16591508802520263</v>
      </c>
      <c r="N151" s="44"/>
    </row>
    <row r="152" spans="1:14" x14ac:dyDescent="0.25">
      <c r="A152" s="157">
        <v>45694.103472222225</v>
      </c>
      <c r="B152" s="170">
        <v>0.36832129816415848</v>
      </c>
      <c r="C152" s="170">
        <v>26.384111399999998</v>
      </c>
      <c r="D152" s="170">
        <v>4.1912261333333298E-2</v>
      </c>
      <c r="E152" s="171">
        <f t="shared" si="22"/>
        <v>0.36047109309909153</v>
      </c>
      <c r="F152" s="171">
        <f t="shared" si="23"/>
        <v>7.9723224710856813E-4</v>
      </c>
      <c r="G152" s="171">
        <f t="shared" si="24"/>
        <v>31822.960161383293</v>
      </c>
      <c r="H152" s="171">
        <f t="shared" si="18"/>
        <v>2.3696911654704049E-2</v>
      </c>
      <c r="I152" s="171">
        <f t="shared" si="19"/>
        <v>1.6945404597071794</v>
      </c>
      <c r="J152" s="171">
        <f t="shared" si="20"/>
        <v>25.087379191482423</v>
      </c>
      <c r="K152" s="172">
        <f t="shared" si="21"/>
        <v>29.188472285129301</v>
      </c>
      <c r="L152" s="172">
        <f t="shared" si="25"/>
        <v>1.9180139529709752</v>
      </c>
      <c r="M152" s="171">
        <f t="shared" si="26"/>
        <v>0.17298105636462618</v>
      </c>
      <c r="N152" s="44"/>
    </row>
    <row r="153" spans="1:14" x14ac:dyDescent="0.25">
      <c r="A153" s="157">
        <v>45694.104166666664</v>
      </c>
      <c r="B153" s="170">
        <v>0.37874549252266193</v>
      </c>
      <c r="C153" s="170">
        <v>26.3838879533333</v>
      </c>
      <c r="D153" s="170">
        <v>4.1907492999999997E-2</v>
      </c>
      <c r="E153" s="171">
        <f t="shared" si="22"/>
        <v>0.37067338821548113</v>
      </c>
      <c r="F153" s="171">
        <f t="shared" si="23"/>
        <v>8.1979543836074008E-4</v>
      </c>
      <c r="G153" s="171">
        <f t="shared" si="24"/>
        <v>32723.610553957991</v>
      </c>
      <c r="H153" s="171">
        <f t="shared" si="18"/>
        <v>2.3697069524341433E-2</v>
      </c>
      <c r="I153" s="171">
        <f t="shared" si="19"/>
        <v>1.6945304347827872</v>
      </c>
      <c r="J153" s="171">
        <f t="shared" si="20"/>
        <v>25.696800026486976</v>
      </c>
      <c r="K153" s="172">
        <f t="shared" si="21"/>
        <v>29.897358144686152</v>
      </c>
      <c r="L153" s="172">
        <f t="shared" si="25"/>
        <v>1.9694623651754344</v>
      </c>
      <c r="M153" s="171">
        <f t="shared" si="26"/>
        <v>0.17762106468032415</v>
      </c>
      <c r="N153" s="44"/>
    </row>
    <row r="154" spans="1:14" x14ac:dyDescent="0.25">
      <c r="A154" s="157">
        <v>45694.104861111111</v>
      </c>
      <c r="B154" s="170">
        <v>0.37063778580023976</v>
      </c>
      <c r="C154" s="170">
        <v>26.3832533516666</v>
      </c>
      <c r="D154" s="170">
        <v>4.1838352000000002E-2</v>
      </c>
      <c r="E154" s="171">
        <f t="shared" si="22"/>
        <v>0.36273924745102343</v>
      </c>
      <c r="F154" s="171">
        <f t="shared" si="23"/>
        <v>8.0224628961090855E-4</v>
      </c>
      <c r="G154" s="171">
        <f t="shared" si="24"/>
        <v>32023.104693140715</v>
      </c>
      <c r="H154" s="171">
        <f t="shared" si="18"/>
        <v>2.3697517890410129E-2</v>
      </c>
      <c r="I154" s="171">
        <f t="shared" si="19"/>
        <v>1.6945019636449861</v>
      </c>
      <c r="J154" s="171">
        <f t="shared" si="20"/>
        <v>25.223012424487688</v>
      </c>
      <c r="K154" s="172">
        <f t="shared" si="21"/>
        <v>29.345680614378512</v>
      </c>
      <c r="L154" s="172">
        <f t="shared" si="25"/>
        <v>1.926061426789837</v>
      </c>
      <c r="M154" s="171">
        <f t="shared" si="26"/>
        <v>0.17370683863544706</v>
      </c>
      <c r="N154" s="44"/>
    </row>
    <row r="155" spans="1:14" x14ac:dyDescent="0.25">
      <c r="A155" s="157">
        <v>45694.105555555558</v>
      </c>
      <c r="B155" s="170">
        <v>0.36291616341726651</v>
      </c>
      <c r="C155" s="170">
        <v>26.382609811666601</v>
      </c>
      <c r="D155" s="170">
        <v>4.1764437999999897E-2</v>
      </c>
      <c r="E155" s="171">
        <f t="shared" si="22"/>
        <v>0.35518294109167109</v>
      </c>
      <c r="F155" s="171">
        <f t="shared" si="23"/>
        <v>7.8553282124949465E-4</v>
      </c>
      <c r="G155" s="171">
        <f t="shared" si="24"/>
        <v>31355.956519251828</v>
      </c>
      <c r="H155" s="171">
        <f t="shared" si="18"/>
        <v>2.3697972582296598E-2</v>
      </c>
      <c r="I155" s="171">
        <f t="shared" si="19"/>
        <v>1.6944730918501638</v>
      </c>
      <c r="J155" s="171">
        <f t="shared" si="20"/>
        <v>24.770435695129116</v>
      </c>
      <c r="K155" s="172">
        <f t="shared" si="21"/>
        <v>28.818690964556737</v>
      </c>
      <c r="L155" s="172">
        <f t="shared" si="25"/>
        <v>1.8844406126548929</v>
      </c>
      <c r="M155" s="171">
        <f t="shared" si="26"/>
        <v>0.16995315770697086</v>
      </c>
      <c r="N155" s="44"/>
    </row>
    <row r="156" spans="1:14" x14ac:dyDescent="0.25">
      <c r="A156" s="157">
        <v>45694.106249999997</v>
      </c>
      <c r="B156" s="170">
        <v>0.33087143745306863</v>
      </c>
      <c r="C156" s="170">
        <v>26.381966271666599</v>
      </c>
      <c r="D156" s="170">
        <v>4.1744566166666601E-2</v>
      </c>
      <c r="E156" s="171">
        <f t="shared" si="22"/>
        <v>0.32382173794898245</v>
      </c>
      <c r="F156" s="171">
        <f t="shared" si="23"/>
        <v>7.1617194253910962E-4</v>
      </c>
      <c r="G156" s="171">
        <f t="shared" si="24"/>
        <v>28587.292195945131</v>
      </c>
      <c r="H156" s="171">
        <f t="shared" si="18"/>
        <v>2.3698427284861243E-2</v>
      </c>
      <c r="I156" s="171">
        <f t="shared" si="19"/>
        <v>1.694444220415394</v>
      </c>
      <c r="J156" s="171">
        <f t="shared" si="20"/>
        <v>22.877428007040177</v>
      </c>
      <c r="K156" s="172">
        <f t="shared" si="21"/>
        <v>26.615901045882211</v>
      </c>
      <c r="L156" s="172">
        <f t="shared" si="25"/>
        <v>1.7246247464034341</v>
      </c>
      <c r="M156" s="171">
        <f t="shared" si="26"/>
        <v>0.15553974985600955</v>
      </c>
      <c r="N156" s="44"/>
    </row>
    <row r="157" spans="1:14" x14ac:dyDescent="0.25">
      <c r="A157" s="157">
        <v>45694.106944444444</v>
      </c>
      <c r="B157" s="170">
        <v>0.30693442004903548</v>
      </c>
      <c r="C157" s="170">
        <v>26.381322733333299</v>
      </c>
      <c r="D157" s="170">
        <v>4.1716750666666601E-2</v>
      </c>
      <c r="E157" s="171">
        <f t="shared" si="22"/>
        <v>0.3003953790751967</v>
      </c>
      <c r="F157" s="171">
        <f t="shared" si="23"/>
        <v>6.6436021655635381E-4</v>
      </c>
      <c r="G157" s="171">
        <f t="shared" si="24"/>
        <v>26519.133892236667</v>
      </c>
      <c r="H157" s="171">
        <f t="shared" si="18"/>
        <v>2.3698881996926668E-2</v>
      </c>
      <c r="I157" s="171">
        <f t="shared" si="19"/>
        <v>1.6944153494154479</v>
      </c>
      <c r="J157" s="171">
        <f t="shared" si="20"/>
        <v>21.44664823117127</v>
      </c>
      <c r="K157" s="172">
        <f t="shared" si="21"/>
        <v>24.950932194484313</v>
      </c>
      <c r="L157" s="172">
        <f t="shared" si="25"/>
        <v>1.6042933582498868</v>
      </c>
      <c r="M157" s="171">
        <f t="shared" si="26"/>
        <v>0.1446873519345136</v>
      </c>
      <c r="N157" s="44"/>
    </row>
    <row r="158" spans="1:14" x14ac:dyDescent="0.25">
      <c r="A158" s="157">
        <v>45694.107638888891</v>
      </c>
      <c r="B158" s="170">
        <v>0.3304853623177883</v>
      </c>
      <c r="C158" s="170">
        <v>26.380796206666599</v>
      </c>
      <c r="D158" s="170">
        <v>4.1598336166666597E-2</v>
      </c>
      <c r="E158" s="171">
        <f t="shared" si="22"/>
        <v>0.32344515218600201</v>
      </c>
      <c r="F158" s="171">
        <f t="shared" si="23"/>
        <v>7.1533628207313482E-4</v>
      </c>
      <c r="G158" s="171">
        <f t="shared" si="24"/>
        <v>28553.935304256909</v>
      </c>
      <c r="H158" s="171">
        <f t="shared" si="18"/>
        <v>2.3699254038695067E-2</v>
      </c>
      <c r="I158" s="171">
        <f t="shared" si="19"/>
        <v>1.6943917281667364</v>
      </c>
      <c r="J158" s="171">
        <f t="shared" si="20"/>
        <v>22.854468968889545</v>
      </c>
      <c r="K158" s="172">
        <f t="shared" si="21"/>
        <v>26.588452361981339</v>
      </c>
      <c r="L158" s="172">
        <f t="shared" si="25"/>
        <v>1.7166195159731863</v>
      </c>
      <c r="M158" s="171">
        <f t="shared" si="26"/>
        <v>0.15481777741460914</v>
      </c>
      <c r="N158" s="44"/>
    </row>
    <row r="159" spans="1:14" x14ac:dyDescent="0.25">
      <c r="A159" s="157">
        <v>45694.10833333333</v>
      </c>
      <c r="B159" s="170">
        <v>0.32894103416415843</v>
      </c>
      <c r="C159" s="170">
        <v>26.380484988333301</v>
      </c>
      <c r="D159" s="170">
        <v>4.1601514999999999E-2</v>
      </c>
      <c r="E159" s="171">
        <f t="shared" si="22"/>
        <v>0.32193405679217912</v>
      </c>
      <c r="F159" s="171">
        <f t="shared" si="23"/>
        <v>7.1199358044190132E-4</v>
      </c>
      <c r="G159" s="171">
        <f t="shared" si="24"/>
        <v>28420.505351783289</v>
      </c>
      <c r="H159" s="171">
        <f t="shared" si="18"/>
        <v>2.3699473947763887E-2</v>
      </c>
      <c r="I159" s="171">
        <f t="shared" si="19"/>
        <v>1.6943777662794324</v>
      </c>
      <c r="J159" s="171">
        <f t="shared" si="20"/>
        <v>22.762593570549328</v>
      </c>
      <c r="K159" s="172">
        <f t="shared" si="21"/>
        <v>26.481370819450039</v>
      </c>
      <c r="L159" s="172">
        <f t="shared" si="25"/>
        <v>1.7090850918455942</v>
      </c>
      <c r="M159" s="171">
        <f t="shared" si="26"/>
        <v>0.15413826585909041</v>
      </c>
      <c r="N159" s="44"/>
    </row>
    <row r="160" spans="1:14" x14ac:dyDescent="0.25">
      <c r="A160" s="157">
        <v>45694.109027777777</v>
      </c>
      <c r="B160" s="170">
        <v>0.32739671336151011</v>
      </c>
      <c r="C160" s="170">
        <v>26.380178454999999</v>
      </c>
      <c r="D160" s="170">
        <v>4.1598336166666597E-2</v>
      </c>
      <c r="E160" s="171">
        <f t="shared" si="22"/>
        <v>0.32042296044084828</v>
      </c>
      <c r="F160" s="171">
        <f t="shared" si="23"/>
        <v>7.0865089472188329E-4</v>
      </c>
      <c r="G160" s="171">
        <f t="shared" si="24"/>
        <v>28287.076034434474</v>
      </c>
      <c r="H160" s="171">
        <f t="shared" si="18"/>
        <v>2.3699690548820075E-2</v>
      </c>
      <c r="I160" s="171">
        <f t="shared" si="19"/>
        <v>1.6943640146530705</v>
      </c>
      <c r="J160" s="171">
        <f t="shared" si="20"/>
        <v>22.670658202134824</v>
      </c>
      <c r="K160" s="172">
        <f t="shared" si="21"/>
        <v>26.374224019688395</v>
      </c>
      <c r="L160" s="172">
        <f t="shared" si="25"/>
        <v>1.7012878761726815</v>
      </c>
      <c r="M160" s="171">
        <f t="shared" si="26"/>
        <v>0.15343505376737748</v>
      </c>
      <c r="N160" s="44"/>
    </row>
    <row r="161" spans="1:14" x14ac:dyDescent="0.25">
      <c r="A161" s="157">
        <v>45694.109722222223</v>
      </c>
      <c r="B161" s="170">
        <v>0.37449859239350181</v>
      </c>
      <c r="C161" s="170">
        <v>26.379871914999999</v>
      </c>
      <c r="D161" s="170">
        <v>4.1626151666666597E-2</v>
      </c>
      <c r="E161" s="171">
        <f t="shared" si="22"/>
        <v>0.36652191535443718</v>
      </c>
      <c r="F161" s="171">
        <f t="shared" si="23"/>
        <v>8.1060301383874852E-4</v>
      </c>
      <c r="G161" s="171">
        <f t="shared" si="24"/>
        <v>32356.678382798556</v>
      </c>
      <c r="H161" s="171">
        <f t="shared" si="18"/>
        <v>2.3699907157010109E-2</v>
      </c>
      <c r="I161" s="171">
        <f t="shared" si="19"/>
        <v>1.694350262809319</v>
      </c>
      <c r="J161" s="171">
        <f t="shared" si="20"/>
        <v>25.448804251526735</v>
      </c>
      <c r="K161" s="172">
        <f t="shared" si="21"/>
        <v>29.606003442162066</v>
      </c>
      <c r="L161" s="172">
        <f t="shared" si="25"/>
        <v>1.9351391847884263</v>
      </c>
      <c r="M161" s="171">
        <f t="shared" si="26"/>
        <v>0.17452553975364596</v>
      </c>
      <c r="N161" s="44"/>
    </row>
    <row r="162" spans="1:14" x14ac:dyDescent="0.25">
      <c r="A162" s="157">
        <v>45694.11041666667</v>
      </c>
      <c r="B162" s="170">
        <v>0.37797332751925211</v>
      </c>
      <c r="C162" s="170">
        <v>26.379565374999999</v>
      </c>
      <c r="D162" s="170">
        <v>4.17199296666666E-2</v>
      </c>
      <c r="E162" s="171">
        <f t="shared" si="22"/>
        <v>0.36992301852923148</v>
      </c>
      <c r="F162" s="171">
        <f t="shared" si="23"/>
        <v>8.1812408553950673E-4</v>
      </c>
      <c r="G162" s="171">
        <f t="shared" si="24"/>
        <v>32656.895497663383</v>
      </c>
      <c r="H162" s="171">
        <f t="shared" si="18"/>
        <v>2.3700123767623281E-2</v>
      </c>
      <c r="I162" s="171">
        <f t="shared" si="19"/>
        <v>1.6943365110472564</v>
      </c>
      <c r="J162" s="171">
        <f t="shared" si="20"/>
        <v>25.651738887999262</v>
      </c>
      <c r="K162" s="172">
        <f t="shared" si="21"/>
        <v>29.841871590993716</v>
      </c>
      <c r="L162" s="172">
        <f t="shared" si="25"/>
        <v>1.9566235790921498</v>
      </c>
      <c r="M162" s="171">
        <f t="shared" si="26"/>
        <v>0.17646316550253877</v>
      </c>
      <c r="N162" s="44"/>
    </row>
    <row r="163" spans="1:14" x14ac:dyDescent="0.25">
      <c r="A163" s="157">
        <v>45694.111111111109</v>
      </c>
      <c r="B163" s="170">
        <v>0.36754914419494589</v>
      </c>
      <c r="C163" s="170">
        <v>26.379258835000002</v>
      </c>
      <c r="D163" s="170">
        <v>4.1693703499999998E-2</v>
      </c>
      <c r="E163" s="171">
        <f t="shared" si="22"/>
        <v>0.35972122402941076</v>
      </c>
      <c r="F163" s="171">
        <f t="shared" si="23"/>
        <v>7.9556091817087858E-4</v>
      </c>
      <c r="G163" s="171">
        <f t="shared" si="24"/>
        <v>31756.246058443325</v>
      </c>
      <c r="H163" s="171">
        <f t="shared" si="18"/>
        <v>2.3700340380659539E-2</v>
      </c>
      <c r="I163" s="171">
        <f t="shared" si="19"/>
        <v>1.694322759366887</v>
      </c>
      <c r="J163" s="171">
        <f t="shared" si="20"/>
        <v>25.042142107788418</v>
      </c>
      <c r="K163" s="172">
        <f t="shared" si="21"/>
        <v>29.132487254601308</v>
      </c>
      <c r="L163" s="172">
        <f t="shared" si="25"/>
        <v>1.9039645111615497</v>
      </c>
      <c r="M163" s="171">
        <f t="shared" si="26"/>
        <v>0.17171397106435335</v>
      </c>
      <c r="N163" s="44"/>
    </row>
    <row r="164" spans="1:14" x14ac:dyDescent="0.25">
      <c r="A164" s="157">
        <v>45694.111805555556</v>
      </c>
      <c r="B164" s="170">
        <v>0.36253007907781765</v>
      </c>
      <c r="C164" s="170">
        <v>26.378952295000001</v>
      </c>
      <c r="D164" s="170">
        <v>4.1573697499999999E-2</v>
      </c>
      <c r="E164" s="171">
        <f t="shared" si="22"/>
        <v>0.35480941614282907</v>
      </c>
      <c r="F164" s="171">
        <f t="shared" si="23"/>
        <v>7.8469714086107714E-4</v>
      </c>
      <c r="G164" s="171">
        <f t="shared" si="24"/>
        <v>31322.598832323445</v>
      </c>
      <c r="H164" s="171">
        <f t="shared" si="18"/>
        <v>2.3700556996118966E-2</v>
      </c>
      <c r="I164" s="171">
        <f t="shared" si="19"/>
        <v>1.6943090077682084</v>
      </c>
      <c r="J164" s="171">
        <f t="shared" si="20"/>
        <v>24.747771498732298</v>
      </c>
      <c r="K164" s="172">
        <f t="shared" si="21"/>
        <v>28.789825296373373</v>
      </c>
      <c r="L164" s="172">
        <f t="shared" si="25"/>
        <v>1.8737573656730664</v>
      </c>
      <c r="M164" s="171">
        <f t="shared" si="26"/>
        <v>0.16898966140630109</v>
      </c>
      <c r="N164" s="44"/>
    </row>
    <row r="165" spans="1:14" x14ac:dyDescent="0.25">
      <c r="A165" s="157">
        <v>45694.112500000003</v>
      </c>
      <c r="B165" s="170">
        <v>0.37449859239350181</v>
      </c>
      <c r="C165" s="170">
        <v>26.3785278633333</v>
      </c>
      <c r="D165" s="170">
        <v>4.1504553999999999E-2</v>
      </c>
      <c r="E165" s="171">
        <f t="shared" si="22"/>
        <v>0.36652356002045527</v>
      </c>
      <c r="F165" s="171">
        <f t="shared" si="23"/>
        <v>8.1060301383874852E-4</v>
      </c>
      <c r="G165" s="171">
        <f t="shared" si="24"/>
        <v>32356.678382798556</v>
      </c>
      <c r="H165" s="171">
        <f t="shared" si="18"/>
        <v>2.3700856923328198E-2</v>
      </c>
      <c r="I165" s="171">
        <f t="shared" si="19"/>
        <v>1.6942899676018126</v>
      </c>
      <c r="J165" s="171">
        <f t="shared" si="20"/>
        <v>25.448804251526735</v>
      </c>
      <c r="K165" s="172">
        <f t="shared" si="21"/>
        <v>29.605059729217011</v>
      </c>
      <c r="L165" s="172">
        <f t="shared" si="25"/>
        <v>1.9294200412899722</v>
      </c>
      <c r="M165" s="171">
        <f t="shared" si="26"/>
        <v>0.17400974398358335</v>
      </c>
      <c r="N165" s="44"/>
    </row>
    <row r="166" spans="1:14" x14ac:dyDescent="0.25">
      <c r="A166" s="157">
        <v>45694.113194444442</v>
      </c>
      <c r="B166" s="170">
        <v>0.38183413410479194</v>
      </c>
      <c r="C166" s="170">
        <v>26.37788651</v>
      </c>
      <c r="D166" s="170">
        <v>4.1578466000000001E-2</v>
      </c>
      <c r="E166" s="171">
        <f t="shared" si="22"/>
        <v>0.3737036898869272</v>
      </c>
      <c r="F166" s="171">
        <f t="shared" si="23"/>
        <v>8.2648080975063188E-4</v>
      </c>
      <c r="G166" s="171">
        <f t="shared" si="24"/>
        <v>32990.469186654023</v>
      </c>
      <c r="H166" s="171">
        <f t="shared" si="18"/>
        <v>2.3701310148361413E-2</v>
      </c>
      <c r="I166" s="171">
        <f t="shared" si="19"/>
        <v>1.6942611965438621</v>
      </c>
      <c r="J166" s="171">
        <f t="shared" si="20"/>
        <v>25.876915206690452</v>
      </c>
      <c r="K166" s="172">
        <f t="shared" si="21"/>
        <v>30.102631153525806</v>
      </c>
      <c r="L166" s="172">
        <f t="shared" si="25"/>
        <v>1.9688741587475109</v>
      </c>
      <c r="M166" s="171">
        <f t="shared" si="26"/>
        <v>0.1775680157600569</v>
      </c>
      <c r="N166" s="44"/>
    </row>
    <row r="167" spans="1:14" x14ac:dyDescent="0.25">
      <c r="A167" s="157">
        <v>45694.113888888889</v>
      </c>
      <c r="B167" s="170">
        <v>0.394188737273164</v>
      </c>
      <c r="C167" s="170">
        <v>26.3772404316666</v>
      </c>
      <c r="D167" s="170">
        <v>4.1672245999999899E-2</v>
      </c>
      <c r="E167" s="171">
        <f t="shared" si="22"/>
        <v>0.38579605703004755</v>
      </c>
      <c r="F167" s="171">
        <f t="shared" si="23"/>
        <v>8.5322237505013857E-4</v>
      </c>
      <c r="G167" s="171">
        <f t="shared" si="24"/>
        <v>34057.906900401373</v>
      </c>
      <c r="H167" s="171">
        <f t="shared" si="18"/>
        <v>2.370176672313485E-2</v>
      </c>
      <c r="I167" s="171">
        <f t="shared" si="19"/>
        <v>1.6942322138843504</v>
      </c>
      <c r="J167" s="171">
        <f t="shared" si="20"/>
        <v>26.595357953073776</v>
      </c>
      <c r="K167" s="172">
        <f t="shared" si="21"/>
        <v>30.937921978927143</v>
      </c>
      <c r="L167" s="172">
        <f t="shared" si="25"/>
        <v>2.0340465209201763</v>
      </c>
      <c r="M167" s="171">
        <f t="shared" si="26"/>
        <v>0.18344575405124244</v>
      </c>
      <c r="N167" s="44"/>
    </row>
    <row r="168" spans="1:14" x14ac:dyDescent="0.25">
      <c r="A168" s="157">
        <v>45694.114583333336</v>
      </c>
      <c r="B168" s="170">
        <v>0.39032792516666576</v>
      </c>
      <c r="C168" s="170">
        <v>26.376594359999999</v>
      </c>
      <c r="D168" s="170">
        <v>4.1621383166666602E-2</v>
      </c>
      <c r="E168" s="171">
        <f t="shared" si="22"/>
        <v>0.38201826955332546</v>
      </c>
      <c r="F168" s="171">
        <f t="shared" si="23"/>
        <v>8.4486563888888687E-4</v>
      </c>
      <c r="G168" s="171">
        <f t="shared" si="24"/>
        <v>33724.332734399919</v>
      </c>
      <c r="H168" s="171">
        <f t="shared" si="18"/>
        <v>2.3702223303961864E-2</v>
      </c>
      <c r="I168" s="171">
        <f t="shared" si="19"/>
        <v>1.6942032318867766</v>
      </c>
      <c r="J168" s="171">
        <f t="shared" si="20"/>
        <v>26.371187943268627</v>
      </c>
      <c r="K168" s="172">
        <f t="shared" si="21"/>
        <v>30.676678817015965</v>
      </c>
      <c r="L168" s="172">
        <f t="shared" si="25"/>
        <v>2.0125766745188236</v>
      </c>
      <c r="M168" s="171">
        <f t="shared" si="26"/>
        <v>0.18150944034260674</v>
      </c>
      <c r="N168" s="44"/>
    </row>
    <row r="169" spans="1:14" x14ac:dyDescent="0.25">
      <c r="A169" s="157">
        <v>45694.115277777775</v>
      </c>
      <c r="B169" s="170">
        <v>0.34863116984737141</v>
      </c>
      <c r="C169" s="170">
        <v>26.375948283333301</v>
      </c>
      <c r="D169" s="170">
        <v>4.1453693666666597E-2</v>
      </c>
      <c r="E169" s="171">
        <f t="shared" si="22"/>
        <v>0.34120992864391436</v>
      </c>
      <c r="F169" s="171">
        <f t="shared" si="23"/>
        <v>7.5461292174755718E-4</v>
      </c>
      <c r="G169" s="171">
        <f t="shared" si="24"/>
        <v>30121.733074812892</v>
      </c>
      <c r="H169" s="171">
        <f t="shared" si="18"/>
        <v>2.3702679899087694E-2</v>
      </c>
      <c r="I169" s="171">
        <f t="shared" si="19"/>
        <v>1.6941742500277757</v>
      </c>
      <c r="J169" s="171">
        <f t="shared" si="20"/>
        <v>23.929584698517715</v>
      </c>
      <c r="K169" s="172">
        <f t="shared" si="21"/>
        <v>27.836020796635623</v>
      </c>
      <c r="L169" s="172">
        <f t="shared" si="25"/>
        <v>1.7998750287294349</v>
      </c>
      <c r="M169" s="171">
        <f t="shared" si="26"/>
        <v>0.16232639147992739</v>
      </c>
      <c r="N169" s="44"/>
    </row>
    <row r="170" spans="1:14" x14ac:dyDescent="0.25">
      <c r="A170" s="157">
        <v>45694.115972222222</v>
      </c>
      <c r="B170" s="170">
        <v>0.33202968495818203</v>
      </c>
      <c r="C170" s="170">
        <v>26.375535518333301</v>
      </c>
      <c r="D170" s="170">
        <v>4.1312230166666603E-2</v>
      </c>
      <c r="E170" s="171">
        <f t="shared" si="22"/>
        <v>0.32496228402380545</v>
      </c>
      <c r="F170" s="171">
        <f t="shared" si="23"/>
        <v>7.1867897177095672E-4</v>
      </c>
      <c r="G170" s="171">
        <f t="shared" si="24"/>
        <v>28687.364780386928</v>
      </c>
      <c r="H170" s="171">
        <f t="shared" si="18"/>
        <v>2.3702971613891986E-2</v>
      </c>
      <c r="I170" s="171">
        <f t="shared" si="19"/>
        <v>1.6941557343083429</v>
      </c>
      <c r="J170" s="171">
        <f t="shared" si="20"/>
        <v>22.946283953421794</v>
      </c>
      <c r="K170" s="172">
        <f t="shared" si="21"/>
        <v>26.691937725879612</v>
      </c>
      <c r="L170" s="172">
        <f t="shared" si="25"/>
        <v>1.7121794573672697</v>
      </c>
      <c r="M170" s="171">
        <f t="shared" si="26"/>
        <v>0.15441733922864986</v>
      </c>
      <c r="N170" s="44"/>
    </row>
    <row r="171" spans="1:14" x14ac:dyDescent="0.25">
      <c r="A171" s="157">
        <v>45694.116666666669</v>
      </c>
      <c r="B171" s="170">
        <v>0.35056157865724002</v>
      </c>
      <c r="C171" s="170">
        <v>26.375528339999999</v>
      </c>
      <c r="D171" s="170">
        <v>4.1491624999999997E-2</v>
      </c>
      <c r="E171" s="171">
        <f t="shared" si="22"/>
        <v>0.34309972626679086</v>
      </c>
      <c r="F171" s="171">
        <f t="shared" si="23"/>
        <v>7.5879129579489181E-4</v>
      </c>
      <c r="G171" s="171">
        <f t="shared" si="24"/>
        <v>30288.520395985539</v>
      </c>
      <c r="H171" s="171">
        <f t="shared" si="18"/>
        <v>2.3702976687098615E-2</v>
      </c>
      <c r="I171" s="171">
        <f t="shared" si="19"/>
        <v>1.6941554123055951</v>
      </c>
      <c r="J171" s="171">
        <f t="shared" si="20"/>
        <v>24.043491243629617</v>
      </c>
      <c r="K171" s="172">
        <f t="shared" si="21"/>
        <v>27.968243704847463</v>
      </c>
      <c r="L171" s="172">
        <f t="shared" si="25"/>
        <v>1.8110104403642124</v>
      </c>
      <c r="M171" s="171">
        <f t="shared" si="26"/>
        <v>0.16333066742101485</v>
      </c>
      <c r="N171" s="44"/>
    </row>
    <row r="172" spans="1:14" x14ac:dyDescent="0.25">
      <c r="A172" s="157">
        <v>45694.117361111108</v>
      </c>
      <c r="B172" s="170">
        <v>0.35365022761351544</v>
      </c>
      <c r="C172" s="170">
        <v>26.375528339999999</v>
      </c>
      <c r="D172" s="170">
        <v>4.1466409333333301E-2</v>
      </c>
      <c r="E172" s="171">
        <f t="shared" si="22"/>
        <v>0.34612263201559351</v>
      </c>
      <c r="F172" s="171">
        <f t="shared" si="23"/>
        <v>7.6547668314613728E-4</v>
      </c>
      <c r="G172" s="171">
        <f t="shared" si="24"/>
        <v>30555.379665807734</v>
      </c>
      <c r="H172" s="171">
        <f t="shared" si="18"/>
        <v>2.3702976687098615E-2</v>
      </c>
      <c r="I172" s="171">
        <f t="shared" si="19"/>
        <v>1.6941554123055951</v>
      </c>
      <c r="J172" s="171">
        <f t="shared" si="20"/>
        <v>24.225559058345365</v>
      </c>
      <c r="K172" s="172">
        <f t="shared" si="21"/>
        <v>28.180031459012667</v>
      </c>
      <c r="L172" s="172">
        <f t="shared" si="25"/>
        <v>1.8251070558286642</v>
      </c>
      <c r="M172" s="171">
        <f t="shared" si="26"/>
        <v>0.16460200719955484</v>
      </c>
      <c r="N172" s="44"/>
    </row>
    <row r="173" spans="1:14" x14ac:dyDescent="0.25">
      <c r="A173" s="157">
        <v>45694.118055555555</v>
      </c>
      <c r="B173" s="170">
        <v>0.33897914047683331</v>
      </c>
      <c r="C173" s="170">
        <v>26.375528339999999</v>
      </c>
      <c r="D173" s="170">
        <v>4.1266136000000002E-2</v>
      </c>
      <c r="E173" s="171">
        <f t="shared" si="22"/>
        <v>0.33176382521220021</v>
      </c>
      <c r="F173" s="171">
        <f t="shared" si="23"/>
        <v>7.3372108328318894E-4</v>
      </c>
      <c r="G173" s="171">
        <f t="shared" si="24"/>
        <v>29287.797737198398</v>
      </c>
      <c r="H173" s="171">
        <f t="shared" si="18"/>
        <v>2.3702976687098615E-2</v>
      </c>
      <c r="I173" s="171">
        <f t="shared" si="19"/>
        <v>1.6941554123055951</v>
      </c>
      <c r="J173" s="171">
        <f t="shared" si="20"/>
        <v>23.358716504832405</v>
      </c>
      <c r="K173" s="172">
        <f t="shared" si="21"/>
        <v>27.171689386527405</v>
      </c>
      <c r="L173" s="172">
        <f t="shared" si="25"/>
        <v>1.7443879916825247</v>
      </c>
      <c r="M173" s="171">
        <f t="shared" si="26"/>
        <v>0.15732214932201702</v>
      </c>
      <c r="N173" s="44"/>
    </row>
    <row r="174" spans="1:14" x14ac:dyDescent="0.25">
      <c r="A174" s="157">
        <v>45694.118750000001</v>
      </c>
      <c r="B174" s="170">
        <v>0.32585238520788024</v>
      </c>
      <c r="C174" s="170">
        <v>26.375528339999999</v>
      </c>
      <c r="D174" s="170">
        <v>4.1342429833333298E-2</v>
      </c>
      <c r="E174" s="171">
        <f t="shared" si="22"/>
        <v>0.31891647851550897</v>
      </c>
      <c r="F174" s="171">
        <f t="shared" si="23"/>
        <v>7.0530819309064989E-4</v>
      </c>
      <c r="G174" s="171">
        <f t="shared" si="24"/>
        <v>28153.646081960851</v>
      </c>
      <c r="H174" s="171">
        <f t="shared" si="18"/>
        <v>2.3702976687098615E-2</v>
      </c>
      <c r="I174" s="171">
        <f t="shared" si="19"/>
        <v>1.6941554123055951</v>
      </c>
      <c r="J174" s="171">
        <f t="shared" si="20"/>
        <v>22.578661663475803</v>
      </c>
      <c r="K174" s="172">
        <f t="shared" si="21"/>
        <v>26.264301865923965</v>
      </c>
      <c r="L174" s="172">
        <f t="shared" si="25"/>
        <v>1.6830135725052087</v>
      </c>
      <c r="M174" s="171">
        <f t="shared" si="26"/>
        <v>0.15178693835725188</v>
      </c>
      <c r="N174" s="44"/>
    </row>
    <row r="175" spans="1:14" x14ac:dyDescent="0.25">
      <c r="A175" s="157">
        <v>45694.119444444441</v>
      </c>
      <c r="B175" s="170">
        <v>0.32083333664590763</v>
      </c>
      <c r="C175" s="170">
        <v>26.375528339999999</v>
      </c>
      <c r="D175" s="170">
        <v>4.1510914333333301E-2</v>
      </c>
      <c r="E175" s="171">
        <f t="shared" si="22"/>
        <v>0.3140042625381379</v>
      </c>
      <c r="F175" s="171">
        <f t="shared" si="23"/>
        <v>6.9444445161451868E-4</v>
      </c>
      <c r="G175" s="171">
        <f t="shared" si="24"/>
        <v>27720.000286206418</v>
      </c>
      <c r="H175" s="171">
        <f t="shared" si="18"/>
        <v>2.3702976687098615E-2</v>
      </c>
      <c r="I175" s="171">
        <f t="shared" si="19"/>
        <v>1.6941554123055951</v>
      </c>
      <c r="J175" s="171">
        <f t="shared" si="20"/>
        <v>22.27925055837634</v>
      </c>
      <c r="K175" s="172">
        <f t="shared" si="21"/>
        <v>25.916016225103057</v>
      </c>
      <c r="L175" s="172">
        <f t="shared" si="25"/>
        <v>1.6650345015276273</v>
      </c>
      <c r="M175" s="171">
        <f t="shared" si="26"/>
        <v>0.15016544927197215</v>
      </c>
      <c r="N175" s="44"/>
    </row>
    <row r="176" spans="1:14" x14ac:dyDescent="0.25">
      <c r="A176" s="157">
        <v>45694.120138888888</v>
      </c>
      <c r="B176" s="170">
        <v>0.33859305615282609</v>
      </c>
      <c r="C176" s="170">
        <v>26.375528339999999</v>
      </c>
      <c r="D176" s="170">
        <v>4.1472767166666598E-2</v>
      </c>
      <c r="E176" s="171">
        <f t="shared" si="22"/>
        <v>0.33138595885733563</v>
      </c>
      <c r="F176" s="171">
        <f t="shared" si="23"/>
        <v>7.32885402928195E-4</v>
      </c>
      <c r="G176" s="171">
        <f t="shared" si="24"/>
        <v>29254.440051604175</v>
      </c>
      <c r="H176" s="171">
        <f t="shared" si="18"/>
        <v>2.3702976687098615E-2</v>
      </c>
      <c r="I176" s="171">
        <f t="shared" si="19"/>
        <v>1.6941554123055951</v>
      </c>
      <c r="J176" s="171">
        <f t="shared" si="20"/>
        <v>23.335834648197125</v>
      </c>
      <c r="K176" s="172">
        <f t="shared" si="21"/>
        <v>27.145072397492402</v>
      </c>
      <c r="L176" s="172">
        <f t="shared" si="25"/>
        <v>1.7512186329084547</v>
      </c>
      <c r="M176" s="171">
        <f t="shared" si="26"/>
        <v>0.15793818839361964</v>
      </c>
      <c r="N176" s="44"/>
    </row>
    <row r="177" spans="1:14" x14ac:dyDescent="0.25">
      <c r="A177" s="157">
        <v>45694.120833333334</v>
      </c>
      <c r="B177" s="170">
        <v>0.35982751446871064</v>
      </c>
      <c r="C177" s="170">
        <v>26.3754509183333</v>
      </c>
      <c r="D177" s="170">
        <v>4.1437797166666603E-2</v>
      </c>
      <c r="E177" s="171">
        <f t="shared" si="22"/>
        <v>0.35216852372008606</v>
      </c>
      <c r="F177" s="171">
        <f t="shared" si="23"/>
        <v>7.7884743391495805E-4</v>
      </c>
      <c r="G177" s="171">
        <f t="shared" si="24"/>
        <v>31089.097250096598</v>
      </c>
      <c r="H177" s="171">
        <f t="shared" si="18"/>
        <v>2.3703031404078704E-2</v>
      </c>
      <c r="I177" s="171">
        <f t="shared" si="19"/>
        <v>1.6941519393588798</v>
      </c>
      <c r="J177" s="171">
        <f t="shared" si="20"/>
        <v>24.589028784507615</v>
      </c>
      <c r="K177" s="172">
        <f t="shared" si="21"/>
        <v>28.602779845288136</v>
      </c>
      <c r="L177" s="172">
        <f t="shared" si="25"/>
        <v>1.8541955196936892</v>
      </c>
      <c r="M177" s="171">
        <f t="shared" si="26"/>
        <v>0.16722542565780027</v>
      </c>
      <c r="N177" s="44"/>
    </row>
    <row r="178" spans="1:14" x14ac:dyDescent="0.25">
      <c r="A178" s="157">
        <v>45694.121527777781</v>
      </c>
      <c r="B178" s="170">
        <v>0.37835939896359722</v>
      </c>
      <c r="C178" s="170">
        <v>26.375238915000001</v>
      </c>
      <c r="D178" s="170">
        <v>4.1529987999999997E-2</v>
      </c>
      <c r="E178" s="171">
        <f t="shared" si="22"/>
        <v>0.37030621595682811</v>
      </c>
      <c r="F178" s="171">
        <f t="shared" si="23"/>
        <v>8.1895973801644414E-4</v>
      </c>
      <c r="G178" s="171">
        <f t="shared" si="24"/>
        <v>32690.252070454801</v>
      </c>
      <c r="H178" s="171">
        <f t="shared" si="18"/>
        <v>2.3703181236082047E-2</v>
      </c>
      <c r="I178" s="171">
        <f t="shared" si="19"/>
        <v>1.6941424294342522</v>
      </c>
      <c r="J178" s="171">
        <f t="shared" si="20"/>
        <v>25.67427042130296</v>
      </c>
      <c r="K178" s="172">
        <f t="shared" si="21"/>
        <v>29.865019015883785</v>
      </c>
      <c r="L178" s="172">
        <f t="shared" si="25"/>
        <v>1.9493952369511987</v>
      </c>
      <c r="M178" s="171">
        <f t="shared" si="26"/>
        <v>0.17581125874379497</v>
      </c>
      <c r="N178" s="44"/>
    </row>
    <row r="179" spans="1:14" x14ac:dyDescent="0.25">
      <c r="A179" s="157">
        <v>45694.12222222222</v>
      </c>
      <c r="B179" s="170">
        <v>0.38337845674518561</v>
      </c>
      <c r="C179" s="170">
        <v>26.375024528333299</v>
      </c>
      <c r="D179" s="170">
        <v>4.1425083500000001E-2</v>
      </c>
      <c r="E179" s="171">
        <f t="shared" si="22"/>
        <v>0.37521871426879716</v>
      </c>
      <c r="F179" s="171">
        <f t="shared" si="23"/>
        <v>8.2982349944845366E-4</v>
      </c>
      <c r="G179" s="171">
        <f t="shared" si="24"/>
        <v>33123.898662784035</v>
      </c>
      <c r="H179" s="171">
        <f t="shared" si="18"/>
        <v>2.3703332753669905E-2</v>
      </c>
      <c r="I179" s="171">
        <f t="shared" si="19"/>
        <v>1.6941328126391475</v>
      </c>
      <c r="J179" s="171">
        <f t="shared" si="20"/>
        <v>25.966896340078456</v>
      </c>
      <c r="K179" s="172">
        <f t="shared" si="21"/>
        <v>30.205255971044899</v>
      </c>
      <c r="L179" s="172">
        <f t="shared" si="25"/>
        <v>1.9690235605720963</v>
      </c>
      <c r="M179" s="171">
        <f t="shared" si="26"/>
        <v>0.17758148995058587</v>
      </c>
      <c r="N179" s="44"/>
    </row>
    <row r="180" spans="1:14" x14ac:dyDescent="0.25">
      <c r="A180" s="157">
        <v>45694.122916666667</v>
      </c>
      <c r="B180" s="170">
        <v>0.37140995998465431</v>
      </c>
      <c r="C180" s="170">
        <v>26.374810144999898</v>
      </c>
      <c r="D180" s="170">
        <v>4.1262956999999899E-2</v>
      </c>
      <c r="E180" s="171">
        <f t="shared" si="22"/>
        <v>0.36350521252911633</v>
      </c>
      <c r="F180" s="171">
        <f t="shared" si="23"/>
        <v>8.0391766230444655E-4</v>
      </c>
      <c r="G180" s="171">
        <f t="shared" si="24"/>
        <v>32089.820542674133</v>
      </c>
      <c r="H180" s="171">
        <f t="shared" si="18"/>
        <v>2.3703484270087376E-2</v>
      </c>
      <c r="I180" s="171">
        <f t="shared" si="19"/>
        <v>1.6941231960335199</v>
      </c>
      <c r="J180" s="171">
        <f t="shared" si="20"/>
        <v>25.268197779652656</v>
      </c>
      <c r="K180" s="172">
        <f t="shared" si="21"/>
        <v>29.392365235930932</v>
      </c>
      <c r="L180" s="172">
        <f t="shared" si="25"/>
        <v>1.9029326748088466</v>
      </c>
      <c r="M180" s="171">
        <f t="shared" si="26"/>
        <v>0.1716209122302351</v>
      </c>
      <c r="N180" s="44"/>
    </row>
    <row r="181" spans="1:14" x14ac:dyDescent="0.25">
      <c r="A181" s="157">
        <v>45694.123611111114</v>
      </c>
      <c r="B181" s="170">
        <v>0.35828319551925214</v>
      </c>
      <c r="C181" s="170">
        <v>26.374595755000001</v>
      </c>
      <c r="D181" s="170">
        <v>4.1167587666666602E-2</v>
      </c>
      <c r="E181" s="171">
        <f t="shared" si="22"/>
        <v>0.35065807701608587</v>
      </c>
      <c r="F181" s="171">
        <f t="shared" si="23"/>
        <v>7.7550475220617343E-4</v>
      </c>
      <c r="G181" s="171">
        <f t="shared" si="24"/>
        <v>30955.668092863383</v>
      </c>
      <c r="H181" s="171">
        <f t="shared" si="18"/>
        <v>2.3703635792401957E-2</v>
      </c>
      <c r="I181" s="171">
        <f t="shared" si="19"/>
        <v>1.6941135791688051</v>
      </c>
      <c r="J181" s="171">
        <f t="shared" si="20"/>
        <v>24.498243987664189</v>
      </c>
      <c r="K181" s="172">
        <f t="shared" si="21"/>
        <v>28.496597976592934</v>
      </c>
      <c r="L181" s="172">
        <f t="shared" si="25"/>
        <v>1.834528855059252</v>
      </c>
      <c r="M181" s="171">
        <f t="shared" si="26"/>
        <v>0.16545173656739284</v>
      </c>
      <c r="N181" s="44"/>
    </row>
    <row r="182" spans="1:14" x14ac:dyDescent="0.25">
      <c r="A182" s="157">
        <v>45694.124305555553</v>
      </c>
      <c r="B182" s="170">
        <v>0.35133373078098495</v>
      </c>
      <c r="C182" s="170">
        <v>26.37407129</v>
      </c>
      <c r="D182" s="170">
        <v>4.1199377000000002E-2</v>
      </c>
      <c r="E182" s="171">
        <f t="shared" si="22"/>
        <v>0.34385711550617637</v>
      </c>
      <c r="F182" s="171">
        <f t="shared" si="23"/>
        <v>7.6046262073806267E-4</v>
      </c>
      <c r="G182" s="171">
        <f t="shared" si="24"/>
        <v>30355.234339477101</v>
      </c>
      <c r="H182" s="171">
        <f t="shared" si="18"/>
        <v>2.3704006468376157E-2</v>
      </c>
      <c r="I182" s="171">
        <f t="shared" si="19"/>
        <v>1.694090053478041</v>
      </c>
      <c r="J182" s="171">
        <f t="shared" si="20"/>
        <v>24.089028580173181</v>
      </c>
      <c r="K182" s="172">
        <f t="shared" si="21"/>
        <v>28.020246064482016</v>
      </c>
      <c r="L182" s="172">
        <f t="shared" si="25"/>
        <v>1.8019628892350514</v>
      </c>
      <c r="M182" s="171">
        <f t="shared" si="26"/>
        <v>0.16251469058757681</v>
      </c>
      <c r="N182" s="44"/>
    </row>
    <row r="183" spans="1:14" x14ac:dyDescent="0.25">
      <c r="A183" s="157">
        <v>45694.125</v>
      </c>
      <c r="B183" s="170">
        <v>0.35480845669484434</v>
      </c>
      <c r="C183" s="170">
        <v>26.373007755</v>
      </c>
      <c r="D183" s="170">
        <v>4.13169985E-2</v>
      </c>
      <c r="E183" s="171">
        <f t="shared" si="22"/>
        <v>0.34725912997365499</v>
      </c>
      <c r="F183" s="171">
        <f t="shared" si="23"/>
        <v>7.6798367249966313E-4</v>
      </c>
      <c r="G183" s="171">
        <f t="shared" si="24"/>
        <v>30655.450658434551</v>
      </c>
      <c r="H183" s="171">
        <f t="shared" si="18"/>
        <v>2.3704758164477261E-2</v>
      </c>
      <c r="I183" s="171">
        <f t="shared" si="19"/>
        <v>1.6940423477006734</v>
      </c>
      <c r="J183" s="171">
        <f t="shared" si="20"/>
        <v>24.293776170566264</v>
      </c>
      <c r="K183" s="172">
        <f t="shared" si="21"/>
        <v>28.257694746952726</v>
      </c>
      <c r="L183" s="172">
        <f t="shared" si="25"/>
        <v>1.8240898403138845</v>
      </c>
      <c r="M183" s="171">
        <f t="shared" si="26"/>
        <v>0.16451026698357543</v>
      </c>
      <c r="N183" s="44"/>
    </row>
    <row r="184" spans="1:14" x14ac:dyDescent="0.25">
      <c r="A184" s="157">
        <v>45694.125694444447</v>
      </c>
      <c r="B184" s="170">
        <v>0.34438426971820851</v>
      </c>
      <c r="C184" s="170">
        <v>26.371934681666598</v>
      </c>
      <c r="D184" s="170">
        <v>4.13106406666666E-2</v>
      </c>
      <c r="E184" s="171">
        <f t="shared" si="22"/>
        <v>0.33705794794357763</v>
      </c>
      <c r="F184" s="171">
        <f t="shared" si="23"/>
        <v>7.4542049722555956E-4</v>
      </c>
      <c r="G184" s="171">
        <f t="shared" si="24"/>
        <v>29754.800903653217</v>
      </c>
      <c r="H184" s="171">
        <f t="shared" si="18"/>
        <v>2.370551663174858E-2</v>
      </c>
      <c r="I184" s="171">
        <f t="shared" si="19"/>
        <v>1.6939942150696938</v>
      </c>
      <c r="J184" s="171">
        <f t="shared" si="20"/>
        <v>23.678678527270488</v>
      </c>
      <c r="K184" s="172">
        <f t="shared" si="21"/>
        <v>27.541533144996269</v>
      </c>
      <c r="L184" s="172">
        <f t="shared" si="25"/>
        <v>1.7726456001682305</v>
      </c>
      <c r="M184" s="171">
        <f t="shared" si="26"/>
        <v>0.15987063493580722</v>
      </c>
      <c r="N184" s="44"/>
    </row>
    <row r="185" spans="1:14" x14ac:dyDescent="0.25">
      <c r="A185" s="157">
        <v>45694.126388888886</v>
      </c>
      <c r="B185" s="170">
        <v>0.32392197271479867</v>
      </c>
      <c r="C185" s="170">
        <v>26.370861606666601</v>
      </c>
      <c r="D185" s="170">
        <v>4.1418725833333302E-2</v>
      </c>
      <c r="E185" s="171">
        <f t="shared" si="22"/>
        <v>0.31703209516685532</v>
      </c>
      <c r="F185" s="171">
        <f t="shared" si="23"/>
        <v>7.011298110709928E-4</v>
      </c>
      <c r="G185" s="171">
        <f t="shared" si="24"/>
        <v>27986.858442558605</v>
      </c>
      <c r="H185" s="171">
        <f t="shared" si="18"/>
        <v>2.3706275129901023E-2</v>
      </c>
      <c r="I185" s="171">
        <f t="shared" si="19"/>
        <v>1.6939460833649405</v>
      </c>
      <c r="J185" s="171">
        <f t="shared" si="20"/>
        <v>22.463579947078756</v>
      </c>
      <c r="K185" s="172">
        <f t="shared" si="21"/>
        <v>26.127542799878864</v>
      </c>
      <c r="L185" s="172">
        <f t="shared" si="25"/>
        <v>1.6763900767213273</v>
      </c>
      <c r="M185" s="171">
        <f t="shared" si="26"/>
        <v>0.15118958123388593</v>
      </c>
      <c r="N185" s="44"/>
    </row>
    <row r="186" spans="1:14" x14ac:dyDescent="0.25">
      <c r="A186" s="157">
        <v>45694.127083333333</v>
      </c>
      <c r="B186" s="170">
        <v>0.33357400390764053</v>
      </c>
      <c r="C186" s="170">
        <v>26.369788533333299</v>
      </c>
      <c r="D186" s="170">
        <v>4.1475946E-2</v>
      </c>
      <c r="E186" s="171">
        <f t="shared" si="22"/>
        <v>0.32647999561018043</v>
      </c>
      <c r="F186" s="171">
        <f t="shared" si="23"/>
        <v>7.2202165347974145E-4</v>
      </c>
      <c r="G186" s="171">
        <f t="shared" si="24"/>
        <v>28820.793937620143</v>
      </c>
      <c r="H186" s="171">
        <f t="shared" si="18"/>
        <v>2.370703365657989E-2</v>
      </c>
      <c r="I186" s="171">
        <f t="shared" si="19"/>
        <v>1.6938979527359084</v>
      </c>
      <c r="J186" s="171">
        <f t="shared" si="20"/>
        <v>23.03803895151616</v>
      </c>
      <c r="K186" s="172">
        <f t="shared" si="21"/>
        <v>26.795018049233622</v>
      </c>
      <c r="L186" s="172">
        <f t="shared" si="25"/>
        <v>1.7263349409556688</v>
      </c>
      <c r="M186" s="171">
        <f t="shared" si="26"/>
        <v>0.15569398818142757</v>
      </c>
      <c r="N186" s="44"/>
    </row>
    <row r="187" spans="1:14" x14ac:dyDescent="0.25">
      <c r="A187" s="157">
        <v>45694.12777777778</v>
      </c>
      <c r="B187" s="170">
        <v>0.36021359880816234</v>
      </c>
      <c r="C187" s="170">
        <v>26.368869788333299</v>
      </c>
      <c r="D187" s="170">
        <v>4.1409187E-2</v>
      </c>
      <c r="E187" s="171">
        <f t="shared" si="22"/>
        <v>0.35255413645636668</v>
      </c>
      <c r="F187" s="171">
        <f t="shared" si="23"/>
        <v>7.7968311430338174E-4</v>
      </c>
      <c r="G187" s="171">
        <f t="shared" si="24"/>
        <v>31122.454937025224</v>
      </c>
      <c r="H187" s="171">
        <f t="shared" si="18"/>
        <v>2.3707683116315187E-2</v>
      </c>
      <c r="I187" s="171">
        <f t="shared" si="19"/>
        <v>1.6938567450011683</v>
      </c>
      <c r="J187" s="171">
        <f t="shared" si="20"/>
        <v>24.611716723029566</v>
      </c>
      <c r="K187" s="172">
        <f t="shared" si="21"/>
        <v>28.624703076857287</v>
      </c>
      <c r="L187" s="172">
        <f t="shared" si="25"/>
        <v>1.8544981457139871</v>
      </c>
      <c r="M187" s="171">
        <f t="shared" si="26"/>
        <v>0.16725271876929898</v>
      </c>
      <c r="N187" s="44"/>
    </row>
    <row r="188" spans="1:14" x14ac:dyDescent="0.25">
      <c r="A188" s="157">
        <v>45694.128472222219</v>
      </c>
      <c r="B188" s="170">
        <v>0.3694795401405912</v>
      </c>
      <c r="C188" s="170">
        <v>26.36821935</v>
      </c>
      <c r="D188" s="170">
        <v>4.1409187E-2</v>
      </c>
      <c r="E188" s="171">
        <f t="shared" si="22"/>
        <v>0.36162383519530061</v>
      </c>
      <c r="F188" s="171">
        <f t="shared" si="23"/>
        <v>7.9973926437357408E-4</v>
      </c>
      <c r="G188" s="171">
        <f t="shared" si="24"/>
        <v>31923.032268147079</v>
      </c>
      <c r="H188" s="171">
        <f t="shared" si="18"/>
        <v>2.3708142923556406E-2</v>
      </c>
      <c r="I188" s="171">
        <f t="shared" si="19"/>
        <v>1.6938275718543847</v>
      </c>
      <c r="J188" s="171">
        <f t="shared" si="20"/>
        <v>25.155210581581208</v>
      </c>
      <c r="K188" s="172">
        <f t="shared" si="21"/>
        <v>29.256363307393443</v>
      </c>
      <c r="L188" s="172">
        <f t="shared" si="25"/>
        <v>1.8998980855031256</v>
      </c>
      <c r="M188" s="171">
        <f t="shared" si="26"/>
        <v>0.17134722993354307</v>
      </c>
      <c r="N188" s="44"/>
    </row>
    <row r="189" spans="1:14" x14ac:dyDescent="0.25">
      <c r="A189" s="157">
        <v>45694.129166666666</v>
      </c>
      <c r="B189" s="170">
        <v>0.38608103424939649</v>
      </c>
      <c r="C189" s="170">
        <v>26.367573660000001</v>
      </c>
      <c r="D189" s="170">
        <v>4.1460049666666603E-2</v>
      </c>
      <c r="E189" s="171">
        <f t="shared" si="22"/>
        <v>0.37787317053618846</v>
      </c>
      <c r="F189" s="171">
        <f t="shared" si="23"/>
        <v>8.3567323430605307E-4</v>
      </c>
      <c r="G189" s="171">
        <f t="shared" si="24"/>
        <v>33357.401359147858</v>
      </c>
      <c r="H189" s="171">
        <f t="shared" si="18"/>
        <v>2.3708599384906204E-2</v>
      </c>
      <c r="I189" s="171">
        <f t="shared" si="19"/>
        <v>1.6937986120412973</v>
      </c>
      <c r="J189" s="171">
        <f t="shared" si="20"/>
        <v>26.124242142719211</v>
      </c>
      <c r="K189" s="172">
        <f t="shared" si="21"/>
        <v>30.382914614740173</v>
      </c>
      <c r="L189" s="172">
        <f t="shared" si="25"/>
        <v>1.9835381041094189</v>
      </c>
      <c r="M189" s="171">
        <f t="shared" si="26"/>
        <v>0.17889052165488986</v>
      </c>
      <c r="N189" s="44"/>
    </row>
    <row r="190" spans="1:14" x14ac:dyDescent="0.25">
      <c r="A190" s="157">
        <v>45694.129861111112</v>
      </c>
      <c r="B190" s="170">
        <v>0.37140995998465431</v>
      </c>
      <c r="C190" s="170">
        <v>26.366927964999999</v>
      </c>
      <c r="D190" s="170">
        <v>4.1402829166666599E-2</v>
      </c>
      <c r="E190" s="171">
        <f t="shared" si="22"/>
        <v>0.36351477864457943</v>
      </c>
      <c r="F190" s="171">
        <f t="shared" si="23"/>
        <v>8.0391766230444655E-4</v>
      </c>
      <c r="G190" s="171">
        <f t="shared" si="24"/>
        <v>32089.820542674133</v>
      </c>
      <c r="H190" s="171">
        <f t="shared" si="18"/>
        <v>2.37090558605473E-2</v>
      </c>
      <c r="I190" s="171">
        <f t="shared" si="19"/>
        <v>1.6937696523663646</v>
      </c>
      <c r="J190" s="171">
        <f t="shared" si="20"/>
        <v>25.268197779652656</v>
      </c>
      <c r="K190" s="172">
        <f t="shared" si="21"/>
        <v>29.386871201501616</v>
      </c>
      <c r="L190" s="172">
        <f t="shared" si="25"/>
        <v>1.9089987401785398</v>
      </c>
      <c r="M190" s="171">
        <f t="shared" si="26"/>
        <v>0.17216799604784808</v>
      </c>
      <c r="N190" s="44"/>
    </row>
    <row r="191" spans="1:14" x14ac:dyDescent="0.25">
      <c r="A191" s="157">
        <v>45694.130555555559</v>
      </c>
      <c r="B191" s="170">
        <v>0.38337846594163477</v>
      </c>
      <c r="C191" s="170">
        <v>26.366282275</v>
      </c>
      <c r="D191" s="170">
        <v>4.1391406999999998E-2</v>
      </c>
      <c r="E191" s="171">
        <f t="shared" si="22"/>
        <v>0.37522967511863703</v>
      </c>
      <c r="F191" s="171">
        <f t="shared" si="23"/>
        <v>8.2982351935418784E-4</v>
      </c>
      <c r="G191" s="171">
        <f t="shared" si="24"/>
        <v>33123.899457357242</v>
      </c>
      <c r="H191" s="171">
        <f t="shared" si="18"/>
        <v>2.3709512343410486E-2</v>
      </c>
      <c r="I191" s="171">
        <f t="shared" si="19"/>
        <v>1.6937406932780872</v>
      </c>
      <c r="J191" s="171">
        <f t="shared" si="20"/>
        <v>25.966896875765293</v>
      </c>
      <c r="K191" s="172">
        <f t="shared" si="21"/>
        <v>30.198994609783281</v>
      </c>
      <c r="L191" s="172">
        <f t="shared" si="25"/>
        <v>1.9669836197887094</v>
      </c>
      <c r="M191" s="171">
        <f t="shared" si="26"/>
        <v>0.17739751260720682</v>
      </c>
      <c r="N191" s="44"/>
    </row>
    <row r="192" spans="1:14" x14ac:dyDescent="0.25">
      <c r="A192" s="157">
        <v>45694.131249999999</v>
      </c>
      <c r="B192" s="170">
        <v>0.38453670608032492</v>
      </c>
      <c r="C192" s="170">
        <v>26.3654782433333</v>
      </c>
      <c r="D192" s="170">
        <v>4.1509324833333298E-2</v>
      </c>
      <c r="E192" s="171">
        <f t="shared" si="22"/>
        <v>0.37636430694197809</v>
      </c>
      <c r="F192" s="171">
        <f t="shared" si="23"/>
        <v>8.3233053264139588E-4</v>
      </c>
      <c r="G192" s="171">
        <f t="shared" si="24"/>
        <v>33223.971405340075</v>
      </c>
      <c r="H192" s="171">
        <f t="shared" si="18"/>
        <v>2.3710080783973141E-2</v>
      </c>
      <c r="I192" s="171">
        <f t="shared" si="19"/>
        <v>1.6937046330991972</v>
      </c>
      <c r="J192" s="171">
        <f t="shared" si="20"/>
        <v>26.034349313782219</v>
      </c>
      <c r="K192" s="172">
        <f t="shared" si="21"/>
        <v>30.276863129493144</v>
      </c>
      <c r="L192" s="172">
        <f t="shared" si="25"/>
        <v>1.9782227267436296</v>
      </c>
      <c r="M192" s="171">
        <f t="shared" si="26"/>
        <v>0.17841114057933169</v>
      </c>
      <c r="N192" s="44"/>
    </row>
    <row r="193" spans="1:14" x14ac:dyDescent="0.25">
      <c r="A193" s="157">
        <v>45694.131944444445</v>
      </c>
      <c r="B193" s="170">
        <v>0.32508021836672502</v>
      </c>
      <c r="C193" s="170">
        <v>26.364413825</v>
      </c>
      <c r="D193" s="170">
        <v>4.1473561666666603E-2</v>
      </c>
      <c r="E193" s="171">
        <f t="shared" si="22"/>
        <v>0.31817255402568251</v>
      </c>
      <c r="F193" s="171">
        <f t="shared" si="23"/>
        <v>7.0363683629161256E-4</v>
      </c>
      <c r="G193" s="171">
        <f t="shared" si="24"/>
        <v>28086.930866885043</v>
      </c>
      <c r="H193" s="171">
        <f t="shared" si="18"/>
        <v>2.3710833340385356E-2</v>
      </c>
      <c r="I193" s="171">
        <f t="shared" si="19"/>
        <v>1.6936568956503804</v>
      </c>
      <c r="J193" s="171">
        <f t="shared" si="20"/>
        <v>22.532640352127416</v>
      </c>
      <c r="K193" s="172">
        <f t="shared" si="21"/>
        <v>26.203860053160685</v>
      </c>
      <c r="L193" s="172">
        <f t="shared" si="25"/>
        <v>1.6840567433986731</v>
      </c>
      <c r="M193" s="171">
        <f t="shared" si="26"/>
        <v>0.15188101942628723</v>
      </c>
      <c r="N193" s="44"/>
    </row>
    <row r="194" spans="1:14" x14ac:dyDescent="0.25">
      <c r="A194" s="157">
        <v>45694.132638888892</v>
      </c>
      <c r="B194" s="170">
        <v>0.32392198374127379</v>
      </c>
      <c r="C194" s="170">
        <v>26.3633458933333</v>
      </c>
      <c r="D194" s="170">
        <v>4.1330509000000001E-2</v>
      </c>
      <c r="E194" s="171">
        <f t="shared" si="22"/>
        <v>0.31704006127183404</v>
      </c>
      <c r="F194" s="171">
        <f t="shared" si="23"/>
        <v>7.011298349378221E-4</v>
      </c>
      <c r="G194" s="171">
        <f t="shared" si="24"/>
        <v>27986.859395246054</v>
      </c>
      <c r="H194" s="171">
        <f t="shared" si="18"/>
        <v>2.3711588410146152E-2</v>
      </c>
      <c r="I194" s="171">
        <f t="shared" si="19"/>
        <v>1.6936090016239143</v>
      </c>
      <c r="J194" s="171">
        <f t="shared" si="20"/>
        <v>22.46358060469678</v>
      </c>
      <c r="K194" s="172">
        <f t="shared" si="21"/>
        <v>26.122886833587501</v>
      </c>
      <c r="L194" s="172">
        <f t="shared" si="25"/>
        <v>1.6724981845452815</v>
      </c>
      <c r="M194" s="171">
        <f t="shared" si="26"/>
        <v>0.15083858085725843</v>
      </c>
      <c r="N194" s="44"/>
    </row>
    <row r="195" spans="1:14" x14ac:dyDescent="0.25">
      <c r="A195" s="157">
        <v>45694.133333333331</v>
      </c>
      <c r="B195" s="170">
        <v>0.37720116988226821</v>
      </c>
      <c r="C195" s="170">
        <v>26.362277955</v>
      </c>
      <c r="D195" s="170">
        <v>4.1318587999999899E-2</v>
      </c>
      <c r="E195" s="171">
        <f t="shared" si="22"/>
        <v>0.36918861459028535</v>
      </c>
      <c r="F195" s="171">
        <f t="shared" si="23"/>
        <v>8.1645274866291818E-4</v>
      </c>
      <c r="G195" s="171">
        <f t="shared" si="24"/>
        <v>32590.181077827972</v>
      </c>
      <c r="H195" s="171">
        <f t="shared" ref="H195:H258" si="27">KHprocess*EXP(delta*(1/(C195+273.15)-1/(Tnul+273.15)))</f>
        <v>2.371234351405066E-2</v>
      </c>
      <c r="I195" s="171">
        <f t="shared" ref="I195:I258" si="28">1/(H195*constR*(C195+273.15)*10^3)</f>
        <v>1.6935611082897941</v>
      </c>
      <c r="J195" s="171">
        <f t="shared" ref="J195:J258" si="29">(($R$2/0.815)^(-0.49))*34500*(F195)^0.86</f>
        <v>25.606665289913977</v>
      </c>
      <c r="K195" s="172">
        <f t="shared" ref="K195:K258" si="30">J195*(1.024)^(C195-20)</f>
        <v>29.777224266922513</v>
      </c>
      <c r="L195" s="172">
        <f t="shared" si="25"/>
        <v>1.9331757068703845</v>
      </c>
      <c r="M195" s="171">
        <f t="shared" si="26"/>
        <v>0.17434845841183122</v>
      </c>
      <c r="N195" s="44"/>
    </row>
    <row r="196" spans="1:14" x14ac:dyDescent="0.25">
      <c r="A196" s="157">
        <v>45694.134027777778</v>
      </c>
      <c r="B196" s="170">
        <v>0.37218210843291127</v>
      </c>
      <c r="C196" s="170">
        <v>26.361210024999998</v>
      </c>
      <c r="D196" s="170">
        <v>4.1151692833333302E-2</v>
      </c>
      <c r="E196" s="171">
        <f t="shared" ref="E196:E259" si="31">B196*((20+273.15)/(C196+273.15))</f>
        <v>0.36427746753786283</v>
      </c>
      <c r="F196" s="171">
        <f t="shared" ref="F196:F259" si="32">B196/$R$1</f>
        <v>8.0558897929201574E-4</v>
      </c>
      <c r="G196" s="171">
        <f t="shared" ref="G196:G259" si="33">B196*(24*60*60)</f>
        <v>32156.534168603535</v>
      </c>
      <c r="H196" s="171">
        <f t="shared" si="27"/>
        <v>2.3713098641494283E-2</v>
      </c>
      <c r="I196" s="171">
        <f t="shared" si="28"/>
        <v>1.6935132163206941</v>
      </c>
      <c r="J196" s="171">
        <f t="shared" si="29"/>
        <v>25.313368479505588</v>
      </c>
      <c r="K196" s="172">
        <f t="shared" si="30"/>
        <v>29.435412651440839</v>
      </c>
      <c r="L196" s="172">
        <f t="shared" ref="L196:L259" si="34">I196*D196*(1-EXP((-(K196/I196)*($R$3/G196))))*G196/1000</f>
        <v>1.9008998739248646</v>
      </c>
      <c r="M196" s="171">
        <f t="shared" ref="M196:M259" si="35">L196*1000/24/$R$1</f>
        <v>0.17143757881717755</v>
      </c>
      <c r="N196" s="44"/>
    </row>
    <row r="197" spans="1:14" x14ac:dyDescent="0.25">
      <c r="A197" s="157">
        <v>45694.134722222225</v>
      </c>
      <c r="B197" s="170">
        <v>0.35944143749568763</v>
      </c>
      <c r="C197" s="170">
        <v>26.360142088333301</v>
      </c>
      <c r="D197" s="170">
        <v>4.1137388166666601E-2</v>
      </c>
      <c r="E197" s="171">
        <f t="shared" si="31"/>
        <v>0.35180864550084051</v>
      </c>
      <c r="F197" s="171">
        <f t="shared" si="32"/>
        <v>7.7801176947118534E-4</v>
      </c>
      <c r="G197" s="171">
        <f t="shared" si="33"/>
        <v>31055.740199627413</v>
      </c>
      <c r="H197" s="171">
        <f t="shared" si="27"/>
        <v>2.3713853803084623E-2</v>
      </c>
      <c r="I197" s="171">
        <f t="shared" si="28"/>
        <v>1.6934653250439222</v>
      </c>
      <c r="J197" s="171">
        <f t="shared" si="29"/>
        <v>24.566337870620128</v>
      </c>
      <c r="K197" s="172">
        <f t="shared" si="30"/>
        <v>28.566011606277655</v>
      </c>
      <c r="L197" s="172">
        <f t="shared" si="34"/>
        <v>1.8381517289318932</v>
      </c>
      <c r="M197" s="171">
        <f t="shared" si="35"/>
        <v>0.16577847483151995</v>
      </c>
      <c r="N197" s="44"/>
    </row>
    <row r="198" spans="1:14" x14ac:dyDescent="0.25">
      <c r="A198" s="157">
        <v>45694.135416666664</v>
      </c>
      <c r="B198" s="170">
        <v>0.34515643103068588</v>
      </c>
      <c r="C198" s="170">
        <v>26.359074154999998</v>
      </c>
      <c r="D198" s="170">
        <v>4.1141247999999998E-2</v>
      </c>
      <c r="E198" s="171">
        <f t="shared" si="31"/>
        <v>0.33782818781738216</v>
      </c>
      <c r="F198" s="171">
        <f t="shared" si="32"/>
        <v>7.470918420577617E-4</v>
      </c>
      <c r="G198" s="171">
        <f t="shared" si="33"/>
        <v>29821.515641051261</v>
      </c>
      <c r="H198" s="171">
        <f t="shared" si="27"/>
        <v>2.3714608991751956E-2</v>
      </c>
      <c r="I198" s="171">
        <f t="shared" si="28"/>
        <v>1.693417434907917</v>
      </c>
      <c r="J198" s="171">
        <f t="shared" si="29"/>
        <v>23.724329762672792</v>
      </c>
      <c r="K198" s="172">
        <f t="shared" si="30"/>
        <v>27.586216486012269</v>
      </c>
      <c r="L198" s="172">
        <f t="shared" si="34"/>
        <v>1.7685690388061226</v>
      </c>
      <c r="M198" s="171">
        <f t="shared" si="35"/>
        <v>0.15950297969030686</v>
      </c>
      <c r="N198" s="44"/>
    </row>
    <row r="199" spans="1:14" x14ac:dyDescent="0.25">
      <c r="A199" s="157">
        <v>45694.136111111111</v>
      </c>
      <c r="B199" s="170">
        <v>0.33666265285619645</v>
      </c>
      <c r="C199" s="170">
        <v>26.358302589999901</v>
      </c>
      <c r="D199" s="170">
        <v>4.09064818333333E-2</v>
      </c>
      <c r="E199" s="171">
        <f t="shared" si="31"/>
        <v>0.3295155954988514</v>
      </c>
      <c r="F199" s="171">
        <f t="shared" si="32"/>
        <v>7.2870704081427805E-4</v>
      </c>
      <c r="G199" s="171">
        <f t="shared" si="33"/>
        <v>29087.653206775372</v>
      </c>
      <c r="H199" s="171">
        <f t="shared" si="27"/>
        <v>2.371515462197606E-2</v>
      </c>
      <c r="I199" s="171">
        <f t="shared" si="28"/>
        <v>1.6933828356563232</v>
      </c>
      <c r="J199" s="171">
        <f t="shared" si="29"/>
        <v>23.221371560603878</v>
      </c>
      <c r="K199" s="172">
        <f t="shared" si="30"/>
        <v>27.000891803355707</v>
      </c>
      <c r="L199" s="172">
        <f t="shared" si="34"/>
        <v>1.7171588037350529</v>
      </c>
      <c r="M199" s="171">
        <f t="shared" si="35"/>
        <v>0.15486641447826957</v>
      </c>
      <c r="N199" s="44"/>
    </row>
    <row r="200" spans="1:14" x14ac:dyDescent="0.25">
      <c r="A200" s="157">
        <v>45694.136805555558</v>
      </c>
      <c r="B200" s="170">
        <v>0.37449858871028879</v>
      </c>
      <c r="C200" s="170">
        <v>26.358076350000001</v>
      </c>
      <c r="D200" s="170">
        <v>4.0813927833333298E-2</v>
      </c>
      <c r="E200" s="171">
        <f t="shared" si="31"/>
        <v>0.36654858399253704</v>
      </c>
      <c r="F200" s="171">
        <f t="shared" si="32"/>
        <v>8.1060300586642596E-4</v>
      </c>
      <c r="G200" s="171">
        <f t="shared" si="33"/>
        <v>32356.678064568951</v>
      </c>
      <c r="H200" s="171">
        <f t="shared" si="27"/>
        <v>2.3715314615793293E-2</v>
      </c>
      <c r="I200" s="171">
        <f t="shared" si="28"/>
        <v>1.6933726904851678</v>
      </c>
      <c r="J200" s="171">
        <f t="shared" si="29"/>
        <v>25.448804036277053</v>
      </c>
      <c r="K200" s="172">
        <f t="shared" si="30"/>
        <v>29.590703356423482</v>
      </c>
      <c r="L200" s="172">
        <f t="shared" si="34"/>
        <v>1.8963239107481891</v>
      </c>
      <c r="M200" s="171">
        <f t="shared" si="35"/>
        <v>0.17102488372548602</v>
      </c>
      <c r="N200" s="44"/>
    </row>
    <row r="201" spans="1:14" x14ac:dyDescent="0.25">
      <c r="A201" s="157">
        <v>45694.137499999997</v>
      </c>
      <c r="B201" s="170">
        <v>0.41812573811431919</v>
      </c>
      <c r="C201" s="170">
        <v>26.357861965000001</v>
      </c>
      <c r="D201" s="170">
        <v>4.09355233333333E-2</v>
      </c>
      <c r="E201" s="171">
        <f t="shared" si="31"/>
        <v>0.40924989188609823</v>
      </c>
      <c r="F201" s="171">
        <f t="shared" si="32"/>
        <v>9.0503406518250911E-4</v>
      </c>
      <c r="G201" s="171">
        <f t="shared" si="33"/>
        <v>36126.063773077178</v>
      </c>
      <c r="H201" s="171">
        <f t="shared" si="27"/>
        <v>2.3715466227136682E-2</v>
      </c>
      <c r="I201" s="171">
        <f t="shared" si="28"/>
        <v>1.6933630769631043</v>
      </c>
      <c r="J201" s="171">
        <f t="shared" si="29"/>
        <v>27.978482378765772</v>
      </c>
      <c r="K201" s="172">
        <f t="shared" si="30"/>
        <v>32.531932023906229</v>
      </c>
      <c r="L201" s="172">
        <f t="shared" si="34"/>
        <v>2.1123940467801336</v>
      </c>
      <c r="M201" s="171">
        <f t="shared" si="35"/>
        <v>0.19051172860571192</v>
      </c>
      <c r="N201" s="44"/>
    </row>
    <row r="202" spans="1:14" x14ac:dyDescent="0.25">
      <c r="A202" s="157">
        <v>45694.138194444444</v>
      </c>
      <c r="B202" s="170">
        <v>0.41272061257932091</v>
      </c>
      <c r="C202" s="170">
        <v>26.357647576666601</v>
      </c>
      <c r="D202" s="170">
        <v>4.1101623333333302E-2</v>
      </c>
      <c r="E202" s="171">
        <f t="shared" si="31"/>
        <v>0.40395979387023068</v>
      </c>
      <c r="F202" s="171">
        <f t="shared" si="32"/>
        <v>8.9333465926259934E-4</v>
      </c>
      <c r="G202" s="171">
        <f t="shared" si="33"/>
        <v>35659.06092685333</v>
      </c>
      <c r="H202" s="171">
        <f t="shared" si="27"/>
        <v>2.371561784202373E-2</v>
      </c>
      <c r="I202" s="171">
        <f t="shared" si="28"/>
        <v>1.6933534633315128</v>
      </c>
      <c r="J202" s="171">
        <f t="shared" si="29"/>
        <v>27.667155769062624</v>
      </c>
      <c r="K202" s="172">
        <f t="shared" si="30"/>
        <v>32.169773977484027</v>
      </c>
      <c r="L202" s="172">
        <f t="shared" si="34"/>
        <v>2.0948471260881409</v>
      </c>
      <c r="M202" s="171">
        <f t="shared" si="35"/>
        <v>0.18892921411328834</v>
      </c>
      <c r="N202" s="44"/>
    </row>
    <row r="203" spans="1:14" x14ac:dyDescent="0.25">
      <c r="A203" s="157">
        <v>45694.138888888891</v>
      </c>
      <c r="B203" s="170">
        <v>0.38028981514761118</v>
      </c>
      <c r="C203" s="170">
        <v>26.3574331933333</v>
      </c>
      <c r="D203" s="170">
        <v>4.1195402999999998E-2</v>
      </c>
      <c r="E203" s="171">
        <f t="shared" si="31"/>
        <v>0.37221767126747785</v>
      </c>
      <c r="F203" s="171">
        <f t="shared" si="32"/>
        <v>8.2313812802513244E-4</v>
      </c>
      <c r="G203" s="171">
        <f t="shared" si="33"/>
        <v>32857.040028753603</v>
      </c>
      <c r="H203" s="171">
        <f t="shared" si="27"/>
        <v>2.3715769454561005E-2</v>
      </c>
      <c r="I203" s="171">
        <f t="shared" si="28"/>
        <v>1.6933438499640845</v>
      </c>
      <c r="J203" s="171">
        <f t="shared" si="29"/>
        <v>25.786883323678875</v>
      </c>
      <c r="K203" s="172">
        <f t="shared" si="30"/>
        <v>29.983349109409502</v>
      </c>
      <c r="L203" s="172">
        <f t="shared" si="34"/>
        <v>1.9422036298343204</v>
      </c>
      <c r="M203" s="171">
        <f t="shared" si="35"/>
        <v>0.17516266502834779</v>
      </c>
      <c r="N203" s="44"/>
    </row>
    <row r="204" spans="1:14" x14ac:dyDescent="0.25">
      <c r="A204" s="157">
        <v>45694.13958333333</v>
      </c>
      <c r="B204" s="170">
        <v>0.38646712042659359</v>
      </c>
      <c r="C204" s="170">
        <v>26.3576657083333</v>
      </c>
      <c r="D204" s="170">
        <v>4.1218452000000003E-2</v>
      </c>
      <c r="E204" s="171">
        <f t="shared" si="31"/>
        <v>0.37826356158570845</v>
      </c>
      <c r="F204" s="171">
        <f t="shared" si="32"/>
        <v>8.3650891867228052E-4</v>
      </c>
      <c r="G204" s="171">
        <f t="shared" si="33"/>
        <v>33390.759204857684</v>
      </c>
      <c r="H204" s="171">
        <f t="shared" si="27"/>
        <v>2.3715605019308968E-2</v>
      </c>
      <c r="I204" s="171">
        <f t="shared" si="28"/>
        <v>1.6933542763926983</v>
      </c>
      <c r="J204" s="171">
        <f t="shared" si="29"/>
        <v>26.146707718116673</v>
      </c>
      <c r="K204" s="172">
        <f t="shared" si="30"/>
        <v>30.401897696770778</v>
      </c>
      <c r="L204" s="172">
        <f t="shared" si="34"/>
        <v>1.9733583263169263</v>
      </c>
      <c r="M204" s="171">
        <f t="shared" si="35"/>
        <v>0.17797243202713983</v>
      </c>
      <c r="N204" s="44"/>
    </row>
    <row r="205" spans="1:14" x14ac:dyDescent="0.25">
      <c r="A205" s="157">
        <v>45694.140277777777</v>
      </c>
      <c r="B205" s="170">
        <v>0.42353089310729924</v>
      </c>
      <c r="C205" s="170">
        <v>26.358720524999999</v>
      </c>
      <c r="D205" s="170">
        <v>4.1267725333333297E-2</v>
      </c>
      <c r="E205" s="171">
        <f t="shared" si="31"/>
        <v>0.41453911958480449</v>
      </c>
      <c r="F205" s="171">
        <f t="shared" si="32"/>
        <v>9.1673353486428403E-4</v>
      </c>
      <c r="G205" s="171">
        <f t="shared" si="33"/>
        <v>36593.069164470653</v>
      </c>
      <c r="H205" s="171">
        <f t="shared" si="27"/>
        <v>2.3714859067564764E-2</v>
      </c>
      <c r="I205" s="171">
        <f t="shared" si="28"/>
        <v>1.6934015770308812</v>
      </c>
      <c r="J205" s="171">
        <f t="shared" si="29"/>
        <v>28.289247739249276</v>
      </c>
      <c r="K205" s="172">
        <f t="shared" si="30"/>
        <v>32.893943691309133</v>
      </c>
      <c r="L205" s="172">
        <f t="shared" si="34"/>
        <v>2.1557770582786531</v>
      </c>
      <c r="M205" s="171">
        <f t="shared" si="35"/>
        <v>0.19442433786784388</v>
      </c>
      <c r="N205" s="44"/>
    </row>
    <row r="206" spans="1:14" x14ac:dyDescent="0.25">
      <c r="A206" s="157">
        <v>45694.140972222223</v>
      </c>
      <c r="B206" s="170">
        <v>0.41079020007851985</v>
      </c>
      <c r="C206" s="170">
        <v>26.359793216666599</v>
      </c>
      <c r="D206" s="170">
        <v>4.1363092666666601E-2</v>
      </c>
      <c r="E206" s="171">
        <f t="shared" si="31"/>
        <v>0.40206747786007613</v>
      </c>
      <c r="F206" s="171">
        <f t="shared" si="32"/>
        <v>8.8915627722623339E-4</v>
      </c>
      <c r="G206" s="171">
        <f t="shared" si="33"/>
        <v>35492.273286784119</v>
      </c>
      <c r="H206" s="171">
        <f t="shared" si="27"/>
        <v>2.3714100504319328E-2</v>
      </c>
      <c r="I206" s="171">
        <f t="shared" si="28"/>
        <v>1.6934496802209051</v>
      </c>
      <c r="J206" s="171">
        <f t="shared" si="29"/>
        <v>27.555829065226074</v>
      </c>
      <c r="K206" s="172">
        <f t="shared" si="30"/>
        <v>32.041960185047337</v>
      </c>
      <c r="L206" s="172">
        <f t="shared" si="34"/>
        <v>2.0989007050641382</v>
      </c>
      <c r="M206" s="171">
        <f t="shared" si="35"/>
        <v>0.18929479663276857</v>
      </c>
      <c r="N206" s="44"/>
    </row>
    <row r="207" spans="1:14" x14ac:dyDescent="0.25">
      <c r="A207" s="157">
        <v>45694.14166666667</v>
      </c>
      <c r="B207" s="170">
        <v>0.39689128901805054</v>
      </c>
      <c r="C207" s="170">
        <v>26.3608659116666</v>
      </c>
      <c r="D207" s="170">
        <v>4.1433823666666598E-2</v>
      </c>
      <c r="E207" s="171">
        <f t="shared" si="31"/>
        <v>0.38846230510366758</v>
      </c>
      <c r="F207" s="171">
        <f t="shared" si="32"/>
        <v>8.5907205415162459E-4</v>
      </c>
      <c r="G207" s="171">
        <f t="shared" si="33"/>
        <v>34291.40737115957</v>
      </c>
      <c r="H207" s="171">
        <f t="shared" si="27"/>
        <v>2.3713341968414122E-2</v>
      </c>
      <c r="I207" s="171">
        <f t="shared" si="28"/>
        <v>1.6934977845605481</v>
      </c>
      <c r="J207" s="171">
        <f t="shared" si="29"/>
        <v>26.752093016089074</v>
      </c>
      <c r="K207" s="172">
        <f t="shared" si="30"/>
        <v>31.108166078084917</v>
      </c>
      <c r="L207" s="172">
        <f t="shared" si="34"/>
        <v>2.0347597115915916</v>
      </c>
      <c r="M207" s="171">
        <f t="shared" si="35"/>
        <v>0.18351007499924168</v>
      </c>
      <c r="N207" s="44"/>
    </row>
    <row r="208" spans="1:14" x14ac:dyDescent="0.25">
      <c r="A208" s="157">
        <v>45694.142361111109</v>
      </c>
      <c r="B208" s="170">
        <v>0.40963196730625573</v>
      </c>
      <c r="C208" s="170">
        <v>26.3619386033333</v>
      </c>
      <c r="D208" s="170">
        <v>4.1284412833333298E-2</v>
      </c>
      <c r="E208" s="171">
        <f t="shared" si="31"/>
        <v>0.40093096714540255</v>
      </c>
      <c r="F208" s="171">
        <f t="shared" si="32"/>
        <v>8.8664927988367037E-4</v>
      </c>
      <c r="G208" s="171">
        <f t="shared" si="33"/>
        <v>35392.201975260497</v>
      </c>
      <c r="H208" s="171">
        <f t="shared" si="27"/>
        <v>2.3712583464562002E-2</v>
      </c>
      <c r="I208" s="171">
        <f t="shared" si="28"/>
        <v>1.6935458897508577</v>
      </c>
      <c r="J208" s="171">
        <f t="shared" si="29"/>
        <v>27.48899875042979</v>
      </c>
      <c r="K208" s="172">
        <f t="shared" si="30"/>
        <v>31.965876210987531</v>
      </c>
      <c r="L208" s="172">
        <f t="shared" si="34"/>
        <v>2.089399258655726</v>
      </c>
      <c r="M208" s="171">
        <f t="shared" si="35"/>
        <v>0.18843788407789736</v>
      </c>
      <c r="N208" s="44"/>
    </row>
    <row r="209" spans="1:14" x14ac:dyDescent="0.25">
      <c r="A209" s="157">
        <v>45694.143055555556</v>
      </c>
      <c r="B209" s="170">
        <v>0.42198654470757851</v>
      </c>
      <c r="C209" s="170">
        <v>26.362414633333302</v>
      </c>
      <c r="D209" s="170">
        <v>4.1196992500000001E-2</v>
      </c>
      <c r="E209" s="171">
        <f t="shared" si="31"/>
        <v>0.41302246430241707</v>
      </c>
      <c r="F209" s="171">
        <f t="shared" si="32"/>
        <v>9.1339078941034312E-4</v>
      </c>
      <c r="G209" s="171">
        <f t="shared" si="33"/>
        <v>36459.637462734783</v>
      </c>
      <c r="H209" s="171">
        <f t="shared" si="27"/>
        <v>2.3712246871675564E-2</v>
      </c>
      <c r="I209" s="171">
        <f t="shared" si="28"/>
        <v>1.6935672377841684</v>
      </c>
      <c r="J209" s="171">
        <f t="shared" si="29"/>
        <v>28.20051354091887</v>
      </c>
      <c r="K209" s="172">
        <f t="shared" si="30"/>
        <v>32.79363902607556</v>
      </c>
      <c r="L209" s="172">
        <f t="shared" si="34"/>
        <v>2.1448150716452723</v>
      </c>
      <c r="M209" s="171">
        <f t="shared" si="35"/>
        <v>0.19343570270971072</v>
      </c>
      <c r="N209" s="44"/>
    </row>
    <row r="210" spans="1:14" x14ac:dyDescent="0.25">
      <c r="A210" s="157">
        <v>45694.143750000003</v>
      </c>
      <c r="B210" s="170">
        <v>0.44515140632009537</v>
      </c>
      <c r="C210" s="170">
        <v>26.361792810000001</v>
      </c>
      <c r="D210" s="170">
        <v>4.1266136000000002E-2</v>
      </c>
      <c r="E210" s="171">
        <f t="shared" si="31"/>
        <v>0.4356961491847442</v>
      </c>
      <c r="F210" s="171">
        <f t="shared" si="32"/>
        <v>9.6353118251102897E-4</v>
      </c>
      <c r="G210" s="171">
        <f t="shared" si="33"/>
        <v>38461.081506056238</v>
      </c>
      <c r="H210" s="171">
        <f t="shared" si="27"/>
        <v>2.3712686553770113E-2</v>
      </c>
      <c r="I210" s="171">
        <f t="shared" si="28"/>
        <v>1.6935393515449024</v>
      </c>
      <c r="J210" s="171">
        <f t="shared" si="29"/>
        <v>29.526834027104705</v>
      </c>
      <c r="K210" s="172">
        <f t="shared" si="30"/>
        <v>34.335476036166668</v>
      </c>
      <c r="L210" s="172">
        <f t="shared" si="34"/>
        <v>2.2604540782526747</v>
      </c>
      <c r="M210" s="171">
        <f t="shared" si="35"/>
        <v>0.20386490604731913</v>
      </c>
      <c r="N210" s="44"/>
    </row>
    <row r="211" spans="1:14" x14ac:dyDescent="0.25">
      <c r="A211" s="157">
        <v>45694.144444444442</v>
      </c>
      <c r="B211" s="170">
        <v>0.43163857774588793</v>
      </c>
      <c r="C211" s="170">
        <v>26.361147119999998</v>
      </c>
      <c r="D211" s="170">
        <v>4.1192224E-2</v>
      </c>
      <c r="E211" s="171">
        <f t="shared" si="31"/>
        <v>0.42247125118021234</v>
      </c>
      <c r="F211" s="171">
        <f t="shared" si="32"/>
        <v>9.3428263581361024E-4</v>
      </c>
      <c r="G211" s="171">
        <f t="shared" si="33"/>
        <v>37293.573117244719</v>
      </c>
      <c r="H211" s="171">
        <f t="shared" si="27"/>
        <v>2.3713143122192529E-2</v>
      </c>
      <c r="I211" s="171">
        <f t="shared" si="28"/>
        <v>1.6935103953387003</v>
      </c>
      <c r="J211" s="171">
        <f t="shared" si="29"/>
        <v>28.754355352578671</v>
      </c>
      <c r="K211" s="172">
        <f t="shared" si="30"/>
        <v>33.436682015944669</v>
      </c>
      <c r="L211" s="172">
        <f t="shared" si="34"/>
        <v>2.1911517102294713</v>
      </c>
      <c r="M211" s="171">
        <f t="shared" si="35"/>
        <v>0.19761469248101293</v>
      </c>
      <c r="N211" s="44"/>
    </row>
    <row r="212" spans="1:14" x14ac:dyDescent="0.25">
      <c r="A212" s="157">
        <v>45694.145138888889</v>
      </c>
      <c r="B212" s="170">
        <v>0.37835940266225193</v>
      </c>
      <c r="C212" s="170">
        <v>26.360501424999999</v>
      </c>
      <c r="D212" s="170">
        <v>4.10491711666666E-2</v>
      </c>
      <c r="E212" s="171">
        <f t="shared" si="31"/>
        <v>0.37032444058798214</v>
      </c>
      <c r="F212" s="171">
        <f t="shared" si="32"/>
        <v>8.1895974602219028E-4</v>
      </c>
      <c r="G212" s="171">
        <f t="shared" si="33"/>
        <v>32690.252390018566</v>
      </c>
      <c r="H212" s="171">
        <f t="shared" si="27"/>
        <v>2.3713599704910038E-2</v>
      </c>
      <c r="I212" s="171">
        <f t="shared" si="28"/>
        <v>1.6934814392706543</v>
      </c>
      <c r="J212" s="171">
        <f t="shared" si="29"/>
        <v>25.674270637144875</v>
      </c>
      <c r="K212" s="172">
        <f t="shared" si="30"/>
        <v>29.854582607514747</v>
      </c>
      <c r="L212" s="172">
        <f t="shared" si="34"/>
        <v>1.9261007282432043</v>
      </c>
      <c r="M212" s="171">
        <f t="shared" si="35"/>
        <v>0.17371038313881712</v>
      </c>
      <c r="N212" s="44"/>
    </row>
    <row r="213" spans="1:14" x14ac:dyDescent="0.25">
      <c r="A213" s="157">
        <v>45694.145833333336</v>
      </c>
      <c r="B213" s="170">
        <v>0.37218210475742047</v>
      </c>
      <c r="C213" s="170">
        <v>26.359855735</v>
      </c>
      <c r="D213" s="170">
        <v>4.1103214499999999E-2</v>
      </c>
      <c r="E213" s="171">
        <f t="shared" si="31"/>
        <v>0.36427911108932515</v>
      </c>
      <c r="F213" s="171">
        <f t="shared" si="32"/>
        <v>8.0558897133640799E-4</v>
      </c>
      <c r="G213" s="171">
        <f t="shared" si="33"/>
        <v>32156.533851041127</v>
      </c>
      <c r="H213" s="171">
        <f t="shared" si="27"/>
        <v>2.3714056294851776E-2</v>
      </c>
      <c r="I213" s="171">
        <f t="shared" si="28"/>
        <v>1.693452483789208</v>
      </c>
      <c r="J213" s="171">
        <f t="shared" si="29"/>
        <v>25.313368264520541</v>
      </c>
      <c r="K213" s="172">
        <f t="shared" si="30"/>
        <v>29.434466979005681</v>
      </c>
      <c r="L213" s="172">
        <f t="shared" si="34"/>
        <v>1.8985948283901299</v>
      </c>
      <c r="M213" s="171">
        <f t="shared" si="35"/>
        <v>0.17122969231512716</v>
      </c>
      <c r="N213" s="44"/>
    </row>
    <row r="214" spans="1:14" x14ac:dyDescent="0.25">
      <c r="A214" s="157">
        <v>45694.146527777775</v>
      </c>
      <c r="B214" s="170">
        <v>0.39187223491967516</v>
      </c>
      <c r="C214" s="170">
        <v>26.3594432133333</v>
      </c>
      <c r="D214" s="170">
        <v>4.1021355500000002E-2</v>
      </c>
      <c r="E214" s="171">
        <f t="shared" si="31"/>
        <v>0.38355166513023242</v>
      </c>
      <c r="F214" s="171">
        <f t="shared" si="32"/>
        <v>8.4820830069193753E-4</v>
      </c>
      <c r="G214" s="171">
        <f t="shared" si="33"/>
        <v>33857.761097059934</v>
      </c>
      <c r="H214" s="171">
        <f t="shared" si="27"/>
        <v>2.3714348008957681E-2</v>
      </c>
      <c r="I214" s="171">
        <f t="shared" si="28"/>
        <v>1.6934339847556641</v>
      </c>
      <c r="J214" s="171">
        <f t="shared" si="29"/>
        <v>26.460892152453564</v>
      </c>
      <c r="K214" s="172">
        <f t="shared" si="30"/>
        <v>30.76851046185384</v>
      </c>
      <c r="L214" s="172">
        <f t="shared" si="34"/>
        <v>1.9901641146725308</v>
      </c>
      <c r="M214" s="171">
        <f t="shared" si="35"/>
        <v>0.17948810558013445</v>
      </c>
      <c r="N214" s="44"/>
    </row>
    <row r="215" spans="1:14" x14ac:dyDescent="0.25">
      <c r="A215" s="157">
        <v>45694.147222222222</v>
      </c>
      <c r="B215" s="170">
        <v>0.40461290218140794</v>
      </c>
      <c r="C215" s="170">
        <v>26.359436039999999</v>
      </c>
      <c r="D215" s="170">
        <v>4.09108865E-2</v>
      </c>
      <c r="E215" s="171">
        <f t="shared" si="31"/>
        <v>0.39602182102415917</v>
      </c>
      <c r="F215" s="171">
        <f t="shared" si="32"/>
        <v>8.7578550255716008E-4</v>
      </c>
      <c r="G215" s="171">
        <f t="shared" si="33"/>
        <v>34958.554748473645</v>
      </c>
      <c r="H215" s="171">
        <f t="shared" si="27"/>
        <v>2.3714353081608904E-2</v>
      </c>
      <c r="I215" s="171">
        <f t="shared" si="28"/>
        <v>1.6934336630775457</v>
      </c>
      <c r="J215" s="171">
        <f t="shared" si="29"/>
        <v>27.19909059396382</v>
      </c>
      <c r="K215" s="172">
        <f t="shared" si="30"/>
        <v>31.626876232929938</v>
      </c>
      <c r="L215" s="172">
        <f t="shared" si="34"/>
        <v>2.0462047904796039</v>
      </c>
      <c r="M215" s="171">
        <f t="shared" si="35"/>
        <v>0.18454227908365833</v>
      </c>
      <c r="N215" s="44"/>
    </row>
    <row r="216" spans="1:14" x14ac:dyDescent="0.25">
      <c r="A216" s="157">
        <v>45694.147916666669</v>
      </c>
      <c r="B216" s="170">
        <v>0.42816385732982293</v>
      </c>
      <c r="C216" s="170">
        <v>26.359436039999999</v>
      </c>
      <c r="D216" s="170">
        <v>4.0929921666666598E-2</v>
      </c>
      <c r="E216" s="171">
        <f t="shared" si="31"/>
        <v>0.41907272250172006</v>
      </c>
      <c r="F216" s="171">
        <f t="shared" si="32"/>
        <v>9.2676159595199772E-4</v>
      </c>
      <c r="G216" s="171">
        <f t="shared" si="33"/>
        <v>36993.3572732967</v>
      </c>
      <c r="H216" s="171">
        <f t="shared" si="27"/>
        <v>2.3714353081608904E-2</v>
      </c>
      <c r="I216" s="171">
        <f t="shared" si="28"/>
        <v>1.6934336630775457</v>
      </c>
      <c r="J216" s="171">
        <f t="shared" si="29"/>
        <v>28.555174719002846</v>
      </c>
      <c r="K216" s="172">
        <f t="shared" si="30"/>
        <v>33.20371957024242</v>
      </c>
      <c r="L216" s="172">
        <f t="shared" si="34"/>
        <v>2.1604229303785325</v>
      </c>
      <c r="M216" s="171">
        <f t="shared" si="35"/>
        <v>0.19484333787685176</v>
      </c>
      <c r="N216" s="44"/>
    </row>
    <row r="217" spans="1:14" x14ac:dyDescent="0.25">
      <c r="A217" s="157">
        <v>45694.148611111108</v>
      </c>
      <c r="B217" s="170">
        <v>0.4289360223332328</v>
      </c>
      <c r="C217" s="170">
        <v>26.359436039999999</v>
      </c>
      <c r="D217" s="170">
        <v>4.0986387666666603E-2</v>
      </c>
      <c r="E217" s="171">
        <f t="shared" si="31"/>
        <v>0.41982849224888547</v>
      </c>
      <c r="F217" s="171">
        <f t="shared" si="32"/>
        <v>9.2843294877323118E-4</v>
      </c>
      <c r="G217" s="171">
        <f t="shared" si="33"/>
        <v>37060.072329591312</v>
      </c>
      <c r="H217" s="171">
        <f t="shared" si="27"/>
        <v>2.3714353081608904E-2</v>
      </c>
      <c r="I217" s="171">
        <f t="shared" si="28"/>
        <v>1.6934336630775457</v>
      </c>
      <c r="J217" s="171">
        <f t="shared" si="29"/>
        <v>28.599456858087127</v>
      </c>
      <c r="K217" s="172">
        <f t="shared" si="30"/>
        <v>33.25521047312057</v>
      </c>
      <c r="L217" s="172">
        <f t="shared" si="34"/>
        <v>2.1671160826557867</v>
      </c>
      <c r="M217" s="171">
        <f t="shared" si="35"/>
        <v>0.19544697715149592</v>
      </c>
      <c r="N217" s="44"/>
    </row>
    <row r="218" spans="1:14" x14ac:dyDescent="0.25">
      <c r="A218" s="157">
        <v>45694.149305555555</v>
      </c>
      <c r="B218" s="170">
        <v>0.3992077803141782</v>
      </c>
      <c r="C218" s="170">
        <v>26.359436039999999</v>
      </c>
      <c r="D218" s="170">
        <v>4.1024534666666598E-2</v>
      </c>
      <c r="E218" s="171">
        <f t="shared" si="31"/>
        <v>0.3907314652466311</v>
      </c>
      <c r="F218" s="171">
        <f t="shared" si="32"/>
        <v>8.6408610457614323E-4</v>
      </c>
      <c r="G218" s="171">
        <f t="shared" si="33"/>
        <v>34491.552219144993</v>
      </c>
      <c r="H218" s="171">
        <f t="shared" si="27"/>
        <v>2.3714353081608904E-2</v>
      </c>
      <c r="I218" s="171">
        <f t="shared" si="28"/>
        <v>1.6934336630775457</v>
      </c>
      <c r="J218" s="171">
        <f t="shared" si="29"/>
        <v>26.886319508992628</v>
      </c>
      <c r="K218" s="172">
        <f t="shared" si="30"/>
        <v>31.263188617733775</v>
      </c>
      <c r="L218" s="172">
        <f t="shared" si="34"/>
        <v>2.0257815575076847</v>
      </c>
      <c r="M218" s="171">
        <f t="shared" si="35"/>
        <v>0.18270035691808123</v>
      </c>
      <c r="N218" s="44"/>
    </row>
    <row r="219" spans="1:14" x14ac:dyDescent="0.25">
      <c r="A219" s="157">
        <v>45694.15</v>
      </c>
      <c r="B219" s="170">
        <v>0.36137185000421096</v>
      </c>
      <c r="C219" s="170">
        <v>26.359436039999999</v>
      </c>
      <c r="D219" s="170">
        <v>4.1005461166666597E-2</v>
      </c>
      <c r="E219" s="171">
        <f t="shared" si="31"/>
        <v>0.3536988992045863</v>
      </c>
      <c r="F219" s="171">
        <f t="shared" si="32"/>
        <v>7.8219015152426611E-4</v>
      </c>
      <c r="G219" s="171">
        <f t="shared" si="33"/>
        <v>31222.527840363826</v>
      </c>
      <c r="H219" s="171">
        <f t="shared" si="27"/>
        <v>2.3714353081608904E-2</v>
      </c>
      <c r="I219" s="171">
        <f t="shared" si="28"/>
        <v>1.6934336630775457</v>
      </c>
      <c r="J219" s="171">
        <f t="shared" si="29"/>
        <v>24.679760023087891</v>
      </c>
      <c r="K219" s="172">
        <f t="shared" si="30"/>
        <v>28.697419607177441</v>
      </c>
      <c r="L219" s="172">
        <f t="shared" si="34"/>
        <v>1.8416005168970306</v>
      </c>
      <c r="M219" s="171">
        <f t="shared" si="35"/>
        <v>0.16608951270716368</v>
      </c>
      <c r="N219" s="44"/>
    </row>
    <row r="220" spans="1:14" x14ac:dyDescent="0.25">
      <c r="A220" s="157">
        <v>45694.150694444441</v>
      </c>
      <c r="B220" s="170">
        <v>0.34785900852717461</v>
      </c>
      <c r="C220" s="170">
        <v>26.359436039999999</v>
      </c>
      <c r="D220" s="170">
        <v>4.1002282166666598E-2</v>
      </c>
      <c r="E220" s="171">
        <f t="shared" si="31"/>
        <v>0.34047297373336283</v>
      </c>
      <c r="F220" s="171">
        <f t="shared" si="32"/>
        <v>7.5294157689864629E-4</v>
      </c>
      <c r="G220" s="171">
        <f t="shared" si="33"/>
        <v>30055.018336747886</v>
      </c>
      <c r="H220" s="171">
        <f t="shared" si="27"/>
        <v>2.3714353081608904E-2</v>
      </c>
      <c r="I220" s="171">
        <f t="shared" si="28"/>
        <v>1.6934336630775457</v>
      </c>
      <c r="J220" s="171">
        <f t="shared" si="29"/>
        <v>23.883997508192728</v>
      </c>
      <c r="K220" s="172">
        <f t="shared" si="30"/>
        <v>27.772113575990513</v>
      </c>
      <c r="L220" s="172">
        <f t="shared" si="34"/>
        <v>1.7757665527008208</v>
      </c>
      <c r="M220" s="171">
        <f t="shared" si="35"/>
        <v>0.16015210612381139</v>
      </c>
      <c r="N220" s="44"/>
    </row>
    <row r="221" spans="1:14" x14ac:dyDescent="0.25">
      <c r="A221" s="157">
        <v>45694.151388888888</v>
      </c>
      <c r="B221" s="170">
        <v>0.32701062719203522</v>
      </c>
      <c r="C221" s="170">
        <v>26.359281063333299</v>
      </c>
      <c r="D221" s="170">
        <v>4.0903733999999997E-2</v>
      </c>
      <c r="E221" s="171">
        <f t="shared" si="31"/>
        <v>0.32006742836484658</v>
      </c>
      <c r="F221" s="171">
        <f t="shared" si="32"/>
        <v>7.0781521037237055E-4</v>
      </c>
      <c r="G221" s="171">
        <f t="shared" si="33"/>
        <v>28253.718189391842</v>
      </c>
      <c r="H221" s="171">
        <f t="shared" si="27"/>
        <v>2.3714462674300472E-2</v>
      </c>
      <c r="I221" s="171">
        <f t="shared" si="28"/>
        <v>1.6934267133761818</v>
      </c>
      <c r="J221" s="171">
        <f t="shared" si="29"/>
        <v>22.647664527883599</v>
      </c>
      <c r="K221" s="172">
        <f t="shared" si="30"/>
        <v>26.334419080829658</v>
      </c>
      <c r="L221" s="172">
        <f t="shared" si="34"/>
        <v>1.6701057883337642</v>
      </c>
      <c r="M221" s="171">
        <f t="shared" si="35"/>
        <v>0.15062281640816774</v>
      </c>
      <c r="N221" s="44"/>
    </row>
    <row r="222" spans="1:14" x14ac:dyDescent="0.25">
      <c r="A222" s="157">
        <v>45694.152083333334</v>
      </c>
      <c r="B222" s="170">
        <v>0.33009928166155239</v>
      </c>
      <c r="C222" s="170">
        <v>26.3588566783333</v>
      </c>
      <c r="D222" s="170">
        <v>4.0735249666666598E-2</v>
      </c>
      <c r="E222" s="171">
        <f t="shared" si="31"/>
        <v>0.32309096129004183</v>
      </c>
      <c r="F222" s="171">
        <f t="shared" si="32"/>
        <v>7.1450060965703977E-4</v>
      </c>
      <c r="G222" s="171">
        <f t="shared" si="33"/>
        <v>28520.577935558125</v>
      </c>
      <c r="H222" s="171">
        <f t="shared" si="27"/>
        <v>2.3714762783904934E-2</v>
      </c>
      <c r="I222" s="171">
        <f t="shared" si="28"/>
        <v>1.6934076825600144</v>
      </c>
      <c r="J222" s="171">
        <f t="shared" si="29"/>
        <v>22.831505847105731</v>
      </c>
      <c r="K222" s="172">
        <f t="shared" si="30"/>
        <v>26.547920246942699</v>
      </c>
      <c r="L222" s="172">
        <f t="shared" si="34"/>
        <v>1.6781883641446635</v>
      </c>
      <c r="M222" s="171">
        <f t="shared" si="35"/>
        <v>0.15135176444306128</v>
      </c>
      <c r="N222" s="44"/>
    </row>
    <row r="223" spans="1:14" x14ac:dyDescent="0.25">
      <c r="A223" s="157">
        <v>45694.152777777781</v>
      </c>
      <c r="B223" s="170">
        <v>0.33820698839169677</v>
      </c>
      <c r="C223" s="170">
        <v>26.358427525</v>
      </c>
      <c r="D223" s="170">
        <v>4.1002282500000001E-2</v>
      </c>
      <c r="E223" s="171">
        <f t="shared" si="31"/>
        <v>0.33102700804220353</v>
      </c>
      <c r="F223" s="171">
        <f t="shared" si="32"/>
        <v>7.3204975842358611E-4</v>
      </c>
      <c r="G223" s="171">
        <f t="shared" si="33"/>
        <v>29221.0837970426</v>
      </c>
      <c r="H223" s="171">
        <f t="shared" si="27"/>
        <v>2.3715066270227961E-2</v>
      </c>
      <c r="I223" s="171">
        <f t="shared" si="28"/>
        <v>1.6933884380753208</v>
      </c>
      <c r="J223" s="171">
        <f t="shared" si="29"/>
        <v>23.312950120348766</v>
      </c>
      <c r="K223" s="172">
        <f t="shared" si="30"/>
        <v>27.107456048093656</v>
      </c>
      <c r="L223" s="172">
        <f t="shared" si="34"/>
        <v>1.7287137687038945</v>
      </c>
      <c r="M223" s="171">
        <f t="shared" si="35"/>
        <v>0.1559085289235114</v>
      </c>
      <c r="N223" s="44"/>
    </row>
    <row r="224" spans="1:14" x14ac:dyDescent="0.25">
      <c r="A224" s="157">
        <v>45694.15347222222</v>
      </c>
      <c r="B224" s="170">
        <v>0.34978941734476532</v>
      </c>
      <c r="C224" s="170">
        <v>26.3579983716666</v>
      </c>
      <c r="D224" s="170">
        <v>4.11357983333333E-2</v>
      </c>
      <c r="E224" s="171">
        <f t="shared" si="31"/>
        <v>0.34236403786243019</v>
      </c>
      <c r="F224" s="171">
        <f t="shared" si="32"/>
        <v>7.5711995096269552E-4</v>
      </c>
      <c r="G224" s="171">
        <f t="shared" si="33"/>
        <v>30221.805658587724</v>
      </c>
      <c r="H224" s="171">
        <f t="shared" si="27"/>
        <v>2.371536976130463E-2</v>
      </c>
      <c r="I224" s="171">
        <f t="shared" si="28"/>
        <v>1.6933691937506983</v>
      </c>
      <c r="J224" s="171">
        <f t="shared" si="29"/>
        <v>23.997939320586767</v>
      </c>
      <c r="K224" s="172">
        <f t="shared" si="30"/>
        <v>27.903652734294731</v>
      </c>
      <c r="L224" s="172">
        <f t="shared" si="34"/>
        <v>1.7909067630226125</v>
      </c>
      <c r="M224" s="171">
        <f t="shared" si="35"/>
        <v>0.16151756520766705</v>
      </c>
      <c r="N224" s="44"/>
    </row>
    <row r="225" spans="1:14" x14ac:dyDescent="0.25">
      <c r="A225" s="157">
        <v>45694.154166666667</v>
      </c>
      <c r="B225" s="170">
        <v>0.38530886003409304</v>
      </c>
      <c r="C225" s="170">
        <v>26.357569216666601</v>
      </c>
      <c r="D225" s="170">
        <v>4.0954598500000002E-2</v>
      </c>
      <c r="E225" s="171">
        <f t="shared" si="31"/>
        <v>0.37713000914939449</v>
      </c>
      <c r="F225" s="171">
        <f t="shared" si="32"/>
        <v>8.340018615456559E-4</v>
      </c>
      <c r="G225" s="171">
        <f t="shared" si="33"/>
        <v>33290.685506945636</v>
      </c>
      <c r="H225" s="171">
        <f t="shared" si="27"/>
        <v>2.371567325831353E-2</v>
      </c>
      <c r="I225" s="171">
        <f t="shared" si="28"/>
        <v>1.6933499495114184</v>
      </c>
      <c r="J225" s="171">
        <f t="shared" si="29"/>
        <v>26.079301443684493</v>
      </c>
      <c r="K225" s="172">
        <f t="shared" si="30"/>
        <v>30.323452138796185</v>
      </c>
      <c r="L225" s="172">
        <f t="shared" si="34"/>
        <v>1.9551238185869888</v>
      </c>
      <c r="M225" s="171">
        <f t="shared" si="35"/>
        <v>0.17632790571671977</v>
      </c>
      <c r="N225" s="44"/>
    </row>
    <row r="226" spans="1:14" x14ac:dyDescent="0.25">
      <c r="A226" s="157">
        <v>45694.154861111114</v>
      </c>
      <c r="B226" s="170">
        <v>0.38144804792759485</v>
      </c>
      <c r="C226" s="170">
        <v>26.35740573</v>
      </c>
      <c r="D226" s="170">
        <v>4.0957777500000001E-2</v>
      </c>
      <c r="E226" s="171">
        <f t="shared" si="31"/>
        <v>0.37335135329100777</v>
      </c>
      <c r="F226" s="171">
        <f t="shared" si="32"/>
        <v>8.2564512538440442E-4</v>
      </c>
      <c r="G226" s="171">
        <f t="shared" si="33"/>
        <v>32957.111340944197</v>
      </c>
      <c r="H226" s="171">
        <f t="shared" si="27"/>
        <v>2.3715788876798542E-2</v>
      </c>
      <c r="I226" s="171">
        <f t="shared" si="28"/>
        <v>1.6933426184574596</v>
      </c>
      <c r="J226" s="171">
        <f t="shared" si="29"/>
        <v>25.85441164774377</v>
      </c>
      <c r="K226" s="172">
        <f t="shared" si="30"/>
        <v>30.061847172706518</v>
      </c>
      <c r="L226" s="172">
        <f t="shared" si="34"/>
        <v>1.9366010628704911</v>
      </c>
      <c r="M226" s="171">
        <f t="shared" si="35"/>
        <v>0.17465738301501543</v>
      </c>
      <c r="N226" s="44"/>
    </row>
    <row r="227" spans="1:14" x14ac:dyDescent="0.25">
      <c r="A227" s="157">
        <v>45694.155555555553</v>
      </c>
      <c r="B227" s="170">
        <v>0.36523265289881546</v>
      </c>
      <c r="C227" s="170">
        <v>26.357704094999999</v>
      </c>
      <c r="D227" s="170">
        <v>4.1081755166666602E-2</v>
      </c>
      <c r="E227" s="171">
        <f t="shared" si="31"/>
        <v>0.35747979345241543</v>
      </c>
      <c r="F227" s="171">
        <f t="shared" si="32"/>
        <v>7.9054686774635377E-4</v>
      </c>
      <c r="G227" s="171">
        <f t="shared" si="33"/>
        <v>31556.101210457655</v>
      </c>
      <c r="H227" s="171">
        <f t="shared" si="27"/>
        <v>2.3715577872286158E-2</v>
      </c>
      <c r="I227" s="171">
        <f t="shared" si="28"/>
        <v>1.6933559977306369</v>
      </c>
      <c r="J227" s="171">
        <f t="shared" si="29"/>
        <v>24.906349164165178</v>
      </c>
      <c r="K227" s="172">
        <f t="shared" si="30"/>
        <v>28.95970600989229</v>
      </c>
      <c r="L227" s="172">
        <f t="shared" si="34"/>
        <v>1.863724477005501</v>
      </c>
      <c r="M227" s="171">
        <f t="shared" si="35"/>
        <v>0.16808481935475297</v>
      </c>
      <c r="N227" s="44"/>
    </row>
    <row r="228" spans="1:14" x14ac:dyDescent="0.25">
      <c r="A228" s="157">
        <v>45694.15625</v>
      </c>
      <c r="B228" s="170">
        <v>0.39727736413016418</v>
      </c>
      <c r="C228" s="170">
        <v>26.358010634999999</v>
      </c>
      <c r="D228" s="170">
        <v>4.1272492000000001E-2</v>
      </c>
      <c r="E228" s="171">
        <f t="shared" si="31"/>
        <v>0.38884388784073504</v>
      </c>
      <c r="F228" s="171">
        <f t="shared" si="32"/>
        <v>8.5990771456745494E-4</v>
      </c>
      <c r="G228" s="171">
        <f t="shared" si="33"/>
        <v>34324.764260846183</v>
      </c>
      <c r="H228" s="171">
        <f t="shared" si="27"/>
        <v>2.371536108878531E-2</v>
      </c>
      <c r="I228" s="171">
        <f t="shared" si="28"/>
        <v>1.6933697436674695</v>
      </c>
      <c r="J228" s="171">
        <f t="shared" si="29"/>
        <v>26.774471305902882</v>
      </c>
      <c r="K228" s="172">
        <f t="shared" si="30"/>
        <v>31.132079999648038</v>
      </c>
      <c r="L228" s="172">
        <f t="shared" si="34"/>
        <v>2.0285664150578988</v>
      </c>
      <c r="M228" s="171">
        <f t="shared" si="35"/>
        <v>0.18295151650955074</v>
      </c>
      <c r="N228" s="44"/>
    </row>
    <row r="229" spans="1:14" x14ac:dyDescent="0.25">
      <c r="A229" s="157">
        <v>45694.156944444447</v>
      </c>
      <c r="B229" s="170">
        <v>0.3814480442366624</v>
      </c>
      <c r="C229" s="170">
        <v>26.358317175</v>
      </c>
      <c r="D229" s="170">
        <v>4.1361503000000001E-2</v>
      </c>
      <c r="E229" s="171">
        <f t="shared" si="31"/>
        <v>0.37335021351891634</v>
      </c>
      <c r="F229" s="171">
        <f t="shared" si="32"/>
        <v>8.2564511739537311E-4</v>
      </c>
      <c r="G229" s="171">
        <f t="shared" si="33"/>
        <v>32957.111022047633</v>
      </c>
      <c r="H229" s="171">
        <f t="shared" si="27"/>
        <v>2.371514430770981E-2</v>
      </c>
      <c r="I229" s="171">
        <f t="shared" si="28"/>
        <v>1.693383489685975</v>
      </c>
      <c r="J229" s="171">
        <f t="shared" si="29"/>
        <v>25.854411432597505</v>
      </c>
      <c r="K229" s="172">
        <f t="shared" si="30"/>
        <v>30.062496755762059</v>
      </c>
      <c r="L229" s="172">
        <f t="shared" si="34"/>
        <v>1.9557358770624254</v>
      </c>
      <c r="M229" s="171">
        <f t="shared" si="35"/>
        <v>0.17638310579567329</v>
      </c>
      <c r="N229" s="44"/>
    </row>
    <row r="230" spans="1:14" x14ac:dyDescent="0.25">
      <c r="A230" s="157">
        <v>45694.157638888886</v>
      </c>
      <c r="B230" s="170">
        <v>0.37449859239350181</v>
      </c>
      <c r="C230" s="170">
        <v>26.358623704999999</v>
      </c>
      <c r="D230" s="170">
        <v>4.1437797166666603E-2</v>
      </c>
      <c r="E230" s="171">
        <f t="shared" si="31"/>
        <v>0.36654791772635797</v>
      </c>
      <c r="F230" s="171">
        <f t="shared" si="32"/>
        <v>8.1060301383874852E-4</v>
      </c>
      <c r="G230" s="171">
        <f t="shared" si="33"/>
        <v>32356.678382798556</v>
      </c>
      <c r="H230" s="171">
        <f t="shared" si="27"/>
        <v>2.3714927536131435E-2</v>
      </c>
      <c r="I230" s="171">
        <f t="shared" si="28"/>
        <v>1.69339723533772</v>
      </c>
      <c r="J230" s="171">
        <f t="shared" si="29"/>
        <v>25.448804251526735</v>
      </c>
      <c r="K230" s="172">
        <f t="shared" si="30"/>
        <v>29.591087736758411</v>
      </c>
      <c r="L230" s="172">
        <f t="shared" si="34"/>
        <v>1.9253374843184876</v>
      </c>
      <c r="M230" s="171">
        <f t="shared" si="35"/>
        <v>0.17364154800852161</v>
      </c>
      <c r="N230" s="44"/>
    </row>
    <row r="231" spans="1:14" x14ac:dyDescent="0.25">
      <c r="A231" s="157">
        <v>45694.158333333333</v>
      </c>
      <c r="B231" s="170">
        <v>0.34708683801052859</v>
      </c>
      <c r="C231" s="170">
        <v>26.358930245</v>
      </c>
      <c r="D231" s="170">
        <v>4.1428260500000001E-2</v>
      </c>
      <c r="E231" s="171">
        <f t="shared" si="31"/>
        <v>0.3397177722866413</v>
      </c>
      <c r="F231" s="171">
        <f t="shared" si="32"/>
        <v>7.5127021214400132E-4</v>
      </c>
      <c r="G231" s="171">
        <f t="shared" si="33"/>
        <v>29988.30280410967</v>
      </c>
      <c r="H231" s="171">
        <f t="shared" si="27"/>
        <v>2.3714710759906481E-2</v>
      </c>
      <c r="I231" s="171">
        <f t="shared" si="28"/>
        <v>1.693410981519567</v>
      </c>
      <c r="J231" s="171">
        <f t="shared" si="29"/>
        <v>23.838395605529797</v>
      </c>
      <c r="K231" s="172">
        <f t="shared" si="30"/>
        <v>27.718755555117752</v>
      </c>
      <c r="L231" s="172">
        <f t="shared" si="34"/>
        <v>1.7903950143550971</v>
      </c>
      <c r="M231" s="171">
        <f t="shared" si="35"/>
        <v>0.16147141182856214</v>
      </c>
      <c r="N231" s="44"/>
    </row>
    <row r="232" spans="1:14" x14ac:dyDescent="0.25">
      <c r="A232" s="157">
        <v>45694.15902777778</v>
      </c>
      <c r="B232" s="170">
        <v>0.32816887468170697</v>
      </c>
      <c r="C232" s="170">
        <v>26.359236784999901</v>
      </c>
      <c r="D232" s="170">
        <v>4.1386934666666597E-2</v>
      </c>
      <c r="E232" s="171">
        <f t="shared" si="31"/>
        <v>0.3212011310422479</v>
      </c>
      <c r="F232" s="171">
        <f t="shared" si="32"/>
        <v>7.1032223957079429E-4</v>
      </c>
      <c r="G232" s="171">
        <f t="shared" si="33"/>
        <v>28353.79077249948</v>
      </c>
      <c r="H232" s="171">
        <f t="shared" si="27"/>
        <v>2.3714493986106873E-2</v>
      </c>
      <c r="I232" s="171">
        <f t="shared" si="28"/>
        <v>1.693424727783081</v>
      </c>
      <c r="J232" s="171">
        <f t="shared" si="29"/>
        <v>22.716633512182888</v>
      </c>
      <c r="K232" s="172">
        <f t="shared" si="30"/>
        <v>26.414587608434804</v>
      </c>
      <c r="L232" s="172">
        <f t="shared" si="34"/>
        <v>1.6955413334395744</v>
      </c>
      <c r="M232" s="171">
        <f t="shared" si="35"/>
        <v>0.15291678692636854</v>
      </c>
      <c r="N232" s="44"/>
    </row>
    <row r="233" spans="1:14" x14ac:dyDescent="0.25">
      <c r="A233" s="157">
        <v>45694.159722222219</v>
      </c>
      <c r="B233" s="170">
        <v>0.35635279222262245</v>
      </c>
      <c r="C233" s="170">
        <v>26.359432633333299</v>
      </c>
      <c r="D233" s="170">
        <v>4.1409187E-2</v>
      </c>
      <c r="E233" s="171">
        <f t="shared" si="31"/>
        <v>0.3487864142427532</v>
      </c>
      <c r="F233" s="171">
        <f t="shared" si="32"/>
        <v>7.7132639009225637E-4</v>
      </c>
      <c r="G233" s="171">
        <f t="shared" si="33"/>
        <v>30788.88124803458</v>
      </c>
      <c r="H233" s="171">
        <f t="shared" si="27"/>
        <v>2.3714355490647279E-2</v>
      </c>
      <c r="I233" s="171">
        <f t="shared" si="28"/>
        <v>1.6934335103103497</v>
      </c>
      <c r="J233" s="171">
        <f t="shared" si="29"/>
        <v>24.384685625535244</v>
      </c>
      <c r="K233" s="172">
        <f t="shared" si="30"/>
        <v>28.354307261999928</v>
      </c>
      <c r="L233" s="172">
        <f t="shared" si="34"/>
        <v>1.8351066937617937</v>
      </c>
      <c r="M233" s="171">
        <f t="shared" si="35"/>
        <v>0.16550385044749222</v>
      </c>
      <c r="N233" s="44"/>
    </row>
    <row r="234" spans="1:14" x14ac:dyDescent="0.25">
      <c r="A234" s="157">
        <v>45694.160416666666</v>
      </c>
      <c r="B234" s="170">
        <v>0.36407441092237991</v>
      </c>
      <c r="C234" s="170">
        <v>26.359436039999999</v>
      </c>
      <c r="D234" s="170">
        <v>4.1307461666666601E-2</v>
      </c>
      <c r="E234" s="171">
        <f t="shared" si="31"/>
        <v>0.35634407707823235</v>
      </c>
      <c r="F234" s="171">
        <f t="shared" si="32"/>
        <v>7.8803985048134175E-4</v>
      </c>
      <c r="G234" s="171">
        <f t="shared" si="33"/>
        <v>31456.029103693625</v>
      </c>
      <c r="H234" s="171">
        <f t="shared" si="27"/>
        <v>2.3714353081608904E-2</v>
      </c>
      <c r="I234" s="171">
        <f t="shared" si="28"/>
        <v>1.6934336630775457</v>
      </c>
      <c r="J234" s="171">
        <f t="shared" si="29"/>
        <v>24.838407725410811</v>
      </c>
      <c r="K234" s="172">
        <f t="shared" si="30"/>
        <v>28.881893835412086</v>
      </c>
      <c r="L234" s="172">
        <f t="shared" si="34"/>
        <v>1.8683830750504242</v>
      </c>
      <c r="M234" s="171">
        <f t="shared" si="35"/>
        <v>0.16850496708607721</v>
      </c>
      <c r="N234" s="44"/>
    </row>
    <row r="235" spans="1:14" x14ac:dyDescent="0.25">
      <c r="A235" s="157">
        <v>45694.161111111112</v>
      </c>
      <c r="B235" s="170">
        <v>0.39380264741275389</v>
      </c>
      <c r="C235" s="170">
        <v>26.359436039999999</v>
      </c>
      <c r="D235" s="170">
        <v>4.1321901666666598E-2</v>
      </c>
      <c r="E235" s="171">
        <f t="shared" si="31"/>
        <v>0.38544109866919568</v>
      </c>
      <c r="F235" s="171">
        <f t="shared" si="32"/>
        <v>8.5238668271158855E-4</v>
      </c>
      <c r="G235" s="171">
        <f t="shared" si="33"/>
        <v>34024.548736461933</v>
      </c>
      <c r="H235" s="171">
        <f t="shared" si="27"/>
        <v>2.3714353081608904E-2</v>
      </c>
      <c r="I235" s="171">
        <f t="shared" si="28"/>
        <v>1.6934336630775457</v>
      </c>
      <c r="J235" s="171">
        <f t="shared" si="29"/>
        <v>26.572954329758808</v>
      </c>
      <c r="K235" s="172">
        <f t="shared" si="30"/>
        <v>30.898810194672183</v>
      </c>
      <c r="L235" s="172">
        <f t="shared" si="34"/>
        <v>2.0141486488578528</v>
      </c>
      <c r="M235" s="171">
        <f t="shared" si="35"/>
        <v>0.18165121292008052</v>
      </c>
      <c r="N235" s="44"/>
    </row>
    <row r="236" spans="1:14" x14ac:dyDescent="0.25">
      <c r="A236" s="157">
        <v>45694.161805555559</v>
      </c>
      <c r="B236" s="170">
        <v>0.37449859606899261</v>
      </c>
      <c r="C236" s="170">
        <v>26.359436039999999</v>
      </c>
      <c r="D236" s="170">
        <v>4.1251828833333302E-2</v>
      </c>
      <c r="E236" s="171">
        <f t="shared" si="31"/>
        <v>0.36654692716580489</v>
      </c>
      <c r="F236" s="171">
        <f t="shared" si="32"/>
        <v>8.1060302179435627E-4</v>
      </c>
      <c r="G236" s="171">
        <f t="shared" si="33"/>
        <v>32356.678700360961</v>
      </c>
      <c r="H236" s="171">
        <f t="shared" si="27"/>
        <v>2.3714353081608904E-2</v>
      </c>
      <c r="I236" s="171">
        <f t="shared" si="28"/>
        <v>1.6934336630775457</v>
      </c>
      <c r="J236" s="171">
        <f t="shared" si="29"/>
        <v>25.4488044663251</v>
      </c>
      <c r="K236" s="172">
        <f t="shared" si="30"/>
        <v>29.59165808694792</v>
      </c>
      <c r="L236" s="172">
        <f t="shared" si="34"/>
        <v>1.9167365744300049</v>
      </c>
      <c r="M236" s="171">
        <f t="shared" si="35"/>
        <v>0.17286585267225871</v>
      </c>
      <c r="N236" s="44"/>
    </row>
    <row r="237" spans="1:14" x14ac:dyDescent="0.25">
      <c r="A237" s="157">
        <v>45694.162499999999</v>
      </c>
      <c r="B237" s="170">
        <v>0.32816887284396157</v>
      </c>
      <c r="C237" s="170">
        <v>26.359436039999999</v>
      </c>
      <c r="D237" s="170">
        <v>4.1227987333333299E-2</v>
      </c>
      <c r="E237" s="171">
        <f t="shared" si="31"/>
        <v>0.32120091555766306</v>
      </c>
      <c r="F237" s="171">
        <f t="shared" si="32"/>
        <v>7.1032223559299042E-4</v>
      </c>
      <c r="G237" s="171">
        <f t="shared" si="33"/>
        <v>28353.79061371828</v>
      </c>
      <c r="H237" s="171">
        <f t="shared" si="27"/>
        <v>2.3714353081608904E-2</v>
      </c>
      <c r="I237" s="171">
        <f t="shared" si="28"/>
        <v>1.6934336630775457</v>
      </c>
      <c r="J237" s="171">
        <f t="shared" si="29"/>
        <v>22.7166334027796</v>
      </c>
      <c r="K237" s="172">
        <f t="shared" si="30"/>
        <v>26.414712307256202</v>
      </c>
      <c r="L237" s="172">
        <f t="shared" si="34"/>
        <v>1.6890381697315631</v>
      </c>
      <c r="M237" s="171">
        <f t="shared" si="35"/>
        <v>0.15233028226294759</v>
      </c>
      <c r="N237" s="44"/>
    </row>
    <row r="238" spans="1:14" x14ac:dyDescent="0.25">
      <c r="A238" s="157">
        <v>45694.163194444445</v>
      </c>
      <c r="B238" s="170">
        <v>0.27990874633002316</v>
      </c>
      <c r="C238" s="170">
        <v>26.359436039999999</v>
      </c>
      <c r="D238" s="170">
        <v>4.1208913333333298E-2</v>
      </c>
      <c r="E238" s="171">
        <f t="shared" si="31"/>
        <v>0.27396548860546638</v>
      </c>
      <c r="F238" s="171">
        <f t="shared" si="32"/>
        <v>6.0586308729442245E-4</v>
      </c>
      <c r="G238" s="171">
        <f t="shared" si="33"/>
        <v>24184.115682914002</v>
      </c>
      <c r="H238" s="171">
        <f t="shared" si="27"/>
        <v>2.3714353081608904E-2</v>
      </c>
      <c r="I238" s="171">
        <f t="shared" si="28"/>
        <v>1.6934336630775457</v>
      </c>
      <c r="J238" s="171">
        <f t="shared" si="29"/>
        <v>19.812276552517531</v>
      </c>
      <c r="K238" s="172">
        <f t="shared" si="30"/>
        <v>23.037550327440382</v>
      </c>
      <c r="L238" s="172">
        <f t="shared" si="34"/>
        <v>1.4504590437785425</v>
      </c>
      <c r="M238" s="171">
        <f t="shared" si="35"/>
        <v>0.13081340582418313</v>
      </c>
      <c r="N238" s="44"/>
    </row>
    <row r="239" spans="1:14" x14ac:dyDescent="0.25">
      <c r="A239" s="157">
        <v>45694.163888888892</v>
      </c>
      <c r="B239" s="170">
        <v>0.28685820922282268</v>
      </c>
      <c r="C239" s="170">
        <v>26.359436039999999</v>
      </c>
      <c r="D239" s="170">
        <v>4.1280439166666599E-2</v>
      </c>
      <c r="E239" s="171">
        <f t="shared" si="31"/>
        <v>0.28076739466211598</v>
      </c>
      <c r="F239" s="171">
        <f t="shared" si="32"/>
        <v>6.2090521476801451E-4</v>
      </c>
      <c r="G239" s="171">
        <f t="shared" si="33"/>
        <v>24784.549276851878</v>
      </c>
      <c r="H239" s="171">
        <f t="shared" si="27"/>
        <v>2.3714353081608904E-2</v>
      </c>
      <c r="I239" s="171">
        <f t="shared" si="28"/>
        <v>1.6934336630775457</v>
      </c>
      <c r="J239" s="171">
        <f t="shared" si="29"/>
        <v>20.234574735649854</v>
      </c>
      <c r="K239" s="172">
        <f t="shared" si="30"/>
        <v>23.528595141059306</v>
      </c>
      <c r="L239" s="172">
        <f t="shared" si="34"/>
        <v>1.4874071921169454</v>
      </c>
      <c r="M239" s="171">
        <f t="shared" si="35"/>
        <v>0.1341456702847173</v>
      </c>
      <c r="N239" s="44"/>
    </row>
    <row r="240" spans="1:14" x14ac:dyDescent="0.25">
      <c r="A240" s="157">
        <v>45694.164583333331</v>
      </c>
      <c r="B240" s="170">
        <v>0.34785901404813302</v>
      </c>
      <c r="C240" s="170">
        <v>26.359275103333299</v>
      </c>
      <c r="D240" s="170">
        <v>4.1251828833333302E-2</v>
      </c>
      <c r="E240" s="171">
        <f t="shared" si="31"/>
        <v>0.3404731620849738</v>
      </c>
      <c r="F240" s="171">
        <f t="shared" si="32"/>
        <v>7.5294158884877272E-4</v>
      </c>
      <c r="G240" s="171">
        <f t="shared" si="33"/>
        <v>30055.018813758692</v>
      </c>
      <c r="H240" s="171">
        <f t="shared" si="27"/>
        <v>2.3714466888963091E-2</v>
      </c>
      <c r="I240" s="171">
        <f t="shared" si="28"/>
        <v>1.6934264461091364</v>
      </c>
      <c r="J240" s="171">
        <f t="shared" si="29"/>
        <v>23.883997834192058</v>
      </c>
      <c r="K240" s="172">
        <f t="shared" si="30"/>
        <v>27.772007953026257</v>
      </c>
      <c r="L240" s="172">
        <f t="shared" si="34"/>
        <v>1.7865668396098981</v>
      </c>
      <c r="M240" s="171">
        <f t="shared" si="35"/>
        <v>0.16112615797347565</v>
      </c>
      <c r="N240" s="44"/>
    </row>
    <row r="241" spans="1:14" x14ac:dyDescent="0.25">
      <c r="A241" s="157">
        <v>45694.165277777778</v>
      </c>
      <c r="B241" s="170">
        <v>0.33434617627747637</v>
      </c>
      <c r="C241" s="170">
        <v>26.358849525</v>
      </c>
      <c r="D241" s="170">
        <v>4.1096854999999897E-2</v>
      </c>
      <c r="E241" s="171">
        <f t="shared" si="31"/>
        <v>0.32724769812706656</v>
      </c>
      <c r="F241" s="171">
        <f t="shared" si="32"/>
        <v>7.2369302224561981E-4</v>
      </c>
      <c r="G241" s="171">
        <f t="shared" si="33"/>
        <v>28887.509630373959</v>
      </c>
      <c r="H241" s="171">
        <f t="shared" si="27"/>
        <v>2.3714767842521398E-2</v>
      </c>
      <c r="I241" s="171">
        <f t="shared" si="28"/>
        <v>1.6934073617824121</v>
      </c>
      <c r="J241" s="171">
        <f t="shared" si="29"/>
        <v>23.083894902289892</v>
      </c>
      <c r="K241" s="172">
        <f t="shared" si="30"/>
        <v>26.841387554147069</v>
      </c>
      <c r="L241" s="172">
        <f t="shared" si="34"/>
        <v>1.7138527776952579</v>
      </c>
      <c r="M241" s="171">
        <f t="shared" si="35"/>
        <v>0.154568251956643</v>
      </c>
      <c r="N241" s="44"/>
    </row>
    <row r="242" spans="1:14" x14ac:dyDescent="0.25">
      <c r="A242" s="157">
        <v>45694.165972222225</v>
      </c>
      <c r="B242" s="170">
        <v>0.32546631005715826</v>
      </c>
      <c r="C242" s="170">
        <v>26.3584203716666</v>
      </c>
      <c r="D242" s="170">
        <v>4.0944265000000001E-2</v>
      </c>
      <c r="E242" s="171">
        <f t="shared" si="31"/>
        <v>0.31855681611508285</v>
      </c>
      <c r="F242" s="171">
        <f t="shared" si="32"/>
        <v>7.0447253259125163E-4</v>
      </c>
      <c r="G242" s="171">
        <f t="shared" si="33"/>
        <v>28120.289188938474</v>
      </c>
      <c r="H242" s="171">
        <f t="shared" si="27"/>
        <v>2.3715071328923688E-2</v>
      </c>
      <c r="I242" s="171">
        <f t="shared" si="28"/>
        <v>1.6933881173003855</v>
      </c>
      <c r="J242" s="171">
        <f t="shared" si="29"/>
        <v>22.555653411429724</v>
      </c>
      <c r="K242" s="172">
        <f t="shared" si="30"/>
        <v>26.226894348426725</v>
      </c>
      <c r="L242" s="172">
        <f t="shared" si="34"/>
        <v>1.6641927427770637</v>
      </c>
      <c r="M242" s="171">
        <f t="shared" si="35"/>
        <v>0.15008953307873951</v>
      </c>
      <c r="N242" s="44"/>
    </row>
    <row r="243" spans="1:14" x14ac:dyDescent="0.25">
      <c r="A243" s="157">
        <v>45694.166666666664</v>
      </c>
      <c r="B243" s="170">
        <v>0.35635279222262245</v>
      </c>
      <c r="C243" s="170">
        <v>26.3579912183333</v>
      </c>
      <c r="D243" s="170">
        <v>4.0863203000000001E-2</v>
      </c>
      <c r="E243" s="171">
        <f t="shared" si="31"/>
        <v>0.34878809281555934</v>
      </c>
      <c r="F243" s="171">
        <f t="shared" si="32"/>
        <v>7.7132639009225637E-4</v>
      </c>
      <c r="G243" s="171">
        <f t="shared" si="33"/>
        <v>30788.88124803458</v>
      </c>
      <c r="H243" s="171">
        <f t="shared" si="27"/>
        <v>2.3715374820079512E-2</v>
      </c>
      <c r="I243" s="171">
        <f t="shared" si="28"/>
        <v>1.6933688729784355</v>
      </c>
      <c r="J243" s="171">
        <f t="shared" si="29"/>
        <v>24.384685625535244</v>
      </c>
      <c r="K243" s="172">
        <f t="shared" si="30"/>
        <v>28.353337976445403</v>
      </c>
      <c r="L243" s="172">
        <f t="shared" si="34"/>
        <v>1.8108439352353043</v>
      </c>
      <c r="M243" s="171">
        <f t="shared" si="35"/>
        <v>0.16331565072468474</v>
      </c>
      <c r="N243" s="44"/>
    </row>
    <row r="244" spans="1:14" x14ac:dyDescent="0.25">
      <c r="A244" s="157">
        <v>45694.167361111111</v>
      </c>
      <c r="B244" s="170">
        <v>0.32353590493822493</v>
      </c>
      <c r="C244" s="170">
        <v>26.357562065</v>
      </c>
      <c r="D244" s="170">
        <v>4.0884662000000002E-2</v>
      </c>
      <c r="E244" s="171">
        <f t="shared" si="31"/>
        <v>0.31666830005466501</v>
      </c>
      <c r="F244" s="171">
        <f t="shared" si="32"/>
        <v>7.0029416653295438E-4</v>
      </c>
      <c r="G244" s="171">
        <f t="shared" si="33"/>
        <v>27953.502186662634</v>
      </c>
      <c r="H244" s="171">
        <f t="shared" si="27"/>
        <v>2.3715678315988961E-2</v>
      </c>
      <c r="I244" s="171">
        <f t="shared" si="28"/>
        <v>1.6933496288165619</v>
      </c>
      <c r="J244" s="171">
        <f t="shared" si="29"/>
        <v>22.440552976050387</v>
      </c>
      <c r="K244" s="172">
        <f t="shared" si="30"/>
        <v>26.092528597424518</v>
      </c>
      <c r="L244" s="172">
        <f t="shared" si="34"/>
        <v>1.6523308863380886</v>
      </c>
      <c r="M244" s="171">
        <f t="shared" si="35"/>
        <v>0.14901974083135719</v>
      </c>
      <c r="N244" s="44"/>
    </row>
    <row r="245" spans="1:14" x14ac:dyDescent="0.25">
      <c r="A245" s="157">
        <v>45694.168055555558</v>
      </c>
      <c r="B245" s="170">
        <v>0.31967509098625907</v>
      </c>
      <c r="C245" s="170">
        <v>26.357535171666601</v>
      </c>
      <c r="D245" s="170">
        <v>4.0937114500000003E-2</v>
      </c>
      <c r="E245" s="171">
        <f t="shared" si="31"/>
        <v>0.31288946660026157</v>
      </c>
      <c r="F245" s="171">
        <f t="shared" si="32"/>
        <v>6.919374263771841E-4</v>
      </c>
      <c r="G245" s="171">
        <f t="shared" si="33"/>
        <v>27619.927861212782</v>
      </c>
      <c r="H245" s="171">
        <f t="shared" si="27"/>
        <v>2.3715697335029446E-2</v>
      </c>
      <c r="I245" s="171">
        <f t="shared" si="28"/>
        <v>1.6933484228667657</v>
      </c>
      <c r="J245" s="171">
        <f t="shared" si="29"/>
        <v>22.210062664733993</v>
      </c>
      <c r="K245" s="172">
        <f t="shared" si="30"/>
        <v>25.82451182123193</v>
      </c>
      <c r="L245" s="172">
        <f t="shared" si="34"/>
        <v>1.6356106353053379</v>
      </c>
      <c r="M245" s="171">
        <f t="shared" si="35"/>
        <v>0.14751178168338183</v>
      </c>
      <c r="N245" s="44"/>
    </row>
    <row r="246" spans="1:14" x14ac:dyDescent="0.25">
      <c r="A246" s="157">
        <v>45694.168749999997</v>
      </c>
      <c r="B246" s="170">
        <v>0.34245386642157888</v>
      </c>
      <c r="C246" s="170">
        <v>26.358169771666599</v>
      </c>
      <c r="D246" s="170">
        <v>4.0980030000000001E-2</v>
      </c>
      <c r="E246" s="171">
        <f t="shared" si="31"/>
        <v>0.33518401524078478</v>
      </c>
      <c r="F246" s="171">
        <f t="shared" si="32"/>
        <v>7.4124213511164261E-4</v>
      </c>
      <c r="G246" s="171">
        <f t="shared" si="33"/>
        <v>29588.014058824414</v>
      </c>
      <c r="H246" s="171">
        <f t="shared" si="27"/>
        <v>2.3715248549115015E-2</v>
      </c>
      <c r="I246" s="171">
        <f t="shared" si="28"/>
        <v>1.6933768797424973</v>
      </c>
      <c r="J246" s="171">
        <f t="shared" si="29"/>
        <v>23.564487653954476</v>
      </c>
      <c r="K246" s="172">
        <f t="shared" si="30"/>
        <v>27.39976730785888</v>
      </c>
      <c r="L246" s="172">
        <f t="shared" si="34"/>
        <v>1.7484448352613642</v>
      </c>
      <c r="M246" s="171">
        <f t="shared" si="35"/>
        <v>0.15768802626816056</v>
      </c>
      <c r="N246" s="44"/>
    </row>
    <row r="247" spans="1:14" x14ac:dyDescent="0.25">
      <c r="A247" s="157">
        <v>45694.169444444444</v>
      </c>
      <c r="B247" s="170">
        <v>0.31735860151243239</v>
      </c>
      <c r="C247" s="170">
        <v>26.358813311666601</v>
      </c>
      <c r="D247" s="170">
        <v>4.0953803833333302E-2</v>
      </c>
      <c r="E247" s="171">
        <f t="shared" si="31"/>
        <v>0.31062082282219661</v>
      </c>
      <c r="F247" s="171">
        <f t="shared" si="32"/>
        <v>6.8692337989703981E-4</v>
      </c>
      <c r="G247" s="171">
        <f t="shared" si="33"/>
        <v>27419.78317067416</v>
      </c>
      <c r="H247" s="171">
        <f t="shared" si="27"/>
        <v>2.3714793451492834E-2</v>
      </c>
      <c r="I247" s="171">
        <f t="shared" si="28"/>
        <v>1.6934057378651708</v>
      </c>
      <c r="J247" s="171">
        <f t="shared" si="29"/>
        <v>22.071581529153764</v>
      </c>
      <c r="K247" s="172">
        <f t="shared" si="30"/>
        <v>25.66427231851797</v>
      </c>
      <c r="L247" s="172">
        <f t="shared" si="34"/>
        <v>1.6250166318916013</v>
      </c>
      <c r="M247" s="171">
        <f t="shared" si="35"/>
        <v>0.14655633404505783</v>
      </c>
      <c r="N247" s="44"/>
    </row>
    <row r="248" spans="1:14" x14ac:dyDescent="0.25">
      <c r="A248" s="157">
        <v>45694.170138888891</v>
      </c>
      <c r="B248" s="170">
        <v>0.30307360425932428</v>
      </c>
      <c r="C248" s="170">
        <v>26.3594568516666</v>
      </c>
      <c r="D248" s="170">
        <v>4.1011024166666597E-2</v>
      </c>
      <c r="E248" s="171">
        <f t="shared" si="31"/>
        <v>0.2966384701923529</v>
      </c>
      <c r="F248" s="171">
        <f t="shared" si="32"/>
        <v>6.5600347242277988E-4</v>
      </c>
      <c r="G248" s="171">
        <f t="shared" si="33"/>
        <v>26185.559408005618</v>
      </c>
      <c r="H248" s="171">
        <f t="shared" si="27"/>
        <v>2.3714338364559599E-2</v>
      </c>
      <c r="I248" s="171">
        <f t="shared" si="28"/>
        <v>1.6934345963478077</v>
      </c>
      <c r="J248" s="171">
        <f t="shared" si="29"/>
        <v>21.214441162811539</v>
      </c>
      <c r="K248" s="172">
        <f t="shared" si="30"/>
        <v>24.667987845228602</v>
      </c>
      <c r="L248" s="172">
        <f t="shared" si="34"/>
        <v>1.5573432527847355</v>
      </c>
      <c r="M248" s="171">
        <f t="shared" si="35"/>
        <v>0.14045303506355841</v>
      </c>
      <c r="N248" s="44"/>
    </row>
    <row r="249" spans="1:14" x14ac:dyDescent="0.25">
      <c r="A249" s="157">
        <v>45694.17083333333</v>
      </c>
      <c r="B249" s="170">
        <v>0.30384576557952114</v>
      </c>
      <c r="C249" s="170">
        <v>26.360100389999999</v>
      </c>
      <c r="D249" s="170">
        <v>4.0918038833333302E-2</v>
      </c>
      <c r="E249" s="171">
        <f t="shared" si="31"/>
        <v>0.29739359728988479</v>
      </c>
      <c r="F249" s="171">
        <f t="shared" si="32"/>
        <v>6.5767481727169077E-4</v>
      </c>
      <c r="G249" s="171">
        <f t="shared" si="33"/>
        <v>26252.274146070627</v>
      </c>
      <c r="H249" s="171">
        <f t="shared" si="27"/>
        <v>2.3713883289493604E-2</v>
      </c>
      <c r="I249" s="171">
        <f t="shared" si="28"/>
        <v>1.6934634551156686</v>
      </c>
      <c r="J249" s="171">
        <f t="shared" si="29"/>
        <v>21.260915434273095</v>
      </c>
      <c r="K249" s="172">
        <f t="shared" si="30"/>
        <v>24.722405090748719</v>
      </c>
      <c r="L249" s="172">
        <f t="shared" si="34"/>
        <v>1.5576159917982484</v>
      </c>
      <c r="M249" s="171">
        <f t="shared" si="35"/>
        <v>0.14047763273793726</v>
      </c>
      <c r="N249" s="44"/>
    </row>
    <row r="250" spans="1:14" x14ac:dyDescent="0.25">
      <c r="A250" s="157">
        <v>45694.171527777777</v>
      </c>
      <c r="B250" s="170">
        <v>0.28956077200190383</v>
      </c>
      <c r="C250" s="170">
        <v>26.360341131666601</v>
      </c>
      <c r="D250" s="170">
        <v>4.0789290999999998E-2</v>
      </c>
      <c r="E250" s="171">
        <f t="shared" si="31"/>
        <v>0.28341171791141012</v>
      </c>
      <c r="F250" s="171">
        <f t="shared" si="32"/>
        <v>6.2675491775303859E-4</v>
      </c>
      <c r="G250" s="171">
        <f t="shared" si="33"/>
        <v>25018.05070096449</v>
      </c>
      <c r="H250" s="171">
        <f t="shared" si="27"/>
        <v>2.3713713052918334E-2</v>
      </c>
      <c r="I250" s="171">
        <f t="shared" si="28"/>
        <v>1.693474251003104</v>
      </c>
      <c r="J250" s="171">
        <f t="shared" si="29"/>
        <v>20.398413081863083</v>
      </c>
      <c r="K250" s="172">
        <f t="shared" si="30"/>
        <v>23.719614157831803</v>
      </c>
      <c r="L250" s="172">
        <f t="shared" si="34"/>
        <v>1.4829629697370741</v>
      </c>
      <c r="M250" s="171">
        <f t="shared" si="35"/>
        <v>0.13374485657801893</v>
      </c>
      <c r="N250" s="44"/>
    </row>
    <row r="251" spans="1:14" x14ac:dyDescent="0.25">
      <c r="A251" s="157">
        <v>45694.172222222223</v>
      </c>
      <c r="B251" s="170">
        <v>0.30230144844464407</v>
      </c>
      <c r="C251" s="170">
        <v>26.359919495</v>
      </c>
      <c r="D251" s="170">
        <v>4.0867971499999899E-2</v>
      </c>
      <c r="E251" s="171">
        <f t="shared" si="31"/>
        <v>0.29588225245083016</v>
      </c>
      <c r="F251" s="171">
        <f t="shared" si="32"/>
        <v>6.5433213949057164E-4</v>
      </c>
      <c r="G251" s="171">
        <f t="shared" si="33"/>
        <v>26118.845145617248</v>
      </c>
      <c r="H251" s="171">
        <f t="shared" si="27"/>
        <v>2.3714011207450935E-2</v>
      </c>
      <c r="I251" s="171">
        <f t="shared" si="28"/>
        <v>1.6934553430422337</v>
      </c>
      <c r="J251" s="171">
        <f t="shared" si="29"/>
        <v>21.16795064311891</v>
      </c>
      <c r="K251" s="172">
        <f t="shared" si="30"/>
        <v>24.614199101792639</v>
      </c>
      <c r="L251" s="172">
        <f t="shared" si="34"/>
        <v>1.5481553550223393</v>
      </c>
      <c r="M251" s="171">
        <f t="shared" si="35"/>
        <v>0.13962440070547794</v>
      </c>
      <c r="N251" s="44"/>
    </row>
    <row r="252" spans="1:14" x14ac:dyDescent="0.25">
      <c r="A252" s="157">
        <v>45694.17291666667</v>
      </c>
      <c r="B252" s="170">
        <v>0.34090955299307879</v>
      </c>
      <c r="C252" s="170">
        <v>26.359488904999999</v>
      </c>
      <c r="D252" s="170">
        <v>4.0958572166666603E-2</v>
      </c>
      <c r="E252" s="171">
        <f t="shared" si="31"/>
        <v>0.33367101598447119</v>
      </c>
      <c r="F252" s="171">
        <f t="shared" si="32"/>
        <v>7.3789946535298442E-4</v>
      </c>
      <c r="G252" s="171">
        <f t="shared" si="33"/>
        <v>29454.585378602009</v>
      </c>
      <c r="H252" s="171">
        <f t="shared" si="27"/>
        <v>2.3714315697944716E-2</v>
      </c>
      <c r="I252" s="171">
        <f t="shared" si="28"/>
        <v>1.6934360337357255</v>
      </c>
      <c r="J252" s="171">
        <f t="shared" si="29"/>
        <v>23.473070618453114</v>
      </c>
      <c r="K252" s="172">
        <f t="shared" si="30"/>
        <v>27.294325428612929</v>
      </c>
      <c r="L252" s="172">
        <f t="shared" si="34"/>
        <v>1.7400733655040639</v>
      </c>
      <c r="M252" s="171">
        <f t="shared" si="35"/>
        <v>0.15693302358442135</v>
      </c>
      <c r="N252" s="44"/>
    </row>
    <row r="253" spans="1:14" x14ac:dyDescent="0.25">
      <c r="A253" s="157">
        <v>45694.173611111109</v>
      </c>
      <c r="B253" s="170">
        <v>0.34399819825842176</v>
      </c>
      <c r="C253" s="170">
        <v>26.359058314999999</v>
      </c>
      <c r="D253" s="170">
        <v>4.1006255999999998E-2</v>
      </c>
      <c r="E253" s="171">
        <f t="shared" si="31"/>
        <v>0.33669456405354381</v>
      </c>
      <c r="F253" s="171">
        <f t="shared" si="32"/>
        <v>7.4458484471519857E-4</v>
      </c>
      <c r="G253" s="171">
        <f t="shared" si="33"/>
        <v>29721.44432952764</v>
      </c>
      <c r="H253" s="171">
        <f t="shared" si="27"/>
        <v>2.3714620193223703E-2</v>
      </c>
      <c r="I253" s="171">
        <f t="shared" si="28"/>
        <v>1.6934167245903695</v>
      </c>
      <c r="J253" s="171">
        <f t="shared" si="29"/>
        <v>23.655848081150548</v>
      </c>
      <c r="K253" s="172">
        <f t="shared" si="30"/>
        <v>27.506576906580893</v>
      </c>
      <c r="L253" s="172">
        <f t="shared" si="34"/>
        <v>1.7571252961016885</v>
      </c>
      <c r="M253" s="171">
        <f t="shared" si="35"/>
        <v>0.15847089611306717</v>
      </c>
      <c r="N253" s="44"/>
    </row>
    <row r="254" spans="1:14" x14ac:dyDescent="0.25">
      <c r="A254" s="157">
        <v>45694.174305555556</v>
      </c>
      <c r="B254" s="170">
        <v>0.35017548880455218</v>
      </c>
      <c r="C254" s="170">
        <v>26.3586277283333</v>
      </c>
      <c r="D254" s="170">
        <v>4.1001487499999899E-2</v>
      </c>
      <c r="E254" s="171">
        <f t="shared" si="31"/>
        <v>0.3427411935397261</v>
      </c>
      <c r="F254" s="171">
        <f t="shared" si="32"/>
        <v>7.5795560347305662E-4</v>
      </c>
      <c r="G254" s="171">
        <f t="shared" si="33"/>
        <v>30255.162232713308</v>
      </c>
      <c r="H254" s="171">
        <f t="shared" si="27"/>
        <v>2.3714924690930738E-2</v>
      </c>
      <c r="I254" s="171">
        <f t="shared" si="28"/>
        <v>1.6933974157556402</v>
      </c>
      <c r="J254" s="171">
        <f t="shared" si="29"/>
        <v>24.020716497374892</v>
      </c>
      <c r="K254" s="172">
        <f t="shared" si="30"/>
        <v>27.930553835552907</v>
      </c>
      <c r="L254" s="172">
        <f t="shared" si="34"/>
        <v>1.7869661870183851</v>
      </c>
      <c r="M254" s="171">
        <f t="shared" si="35"/>
        <v>0.16116217415389475</v>
      </c>
      <c r="N254" s="44"/>
    </row>
    <row r="255" spans="1:14" x14ac:dyDescent="0.25">
      <c r="A255" s="157">
        <v>45694.175000000003</v>
      </c>
      <c r="B255" s="170">
        <v>0.32816887284396157</v>
      </c>
      <c r="C255" s="170">
        <v>26.3583645916666</v>
      </c>
      <c r="D255" s="170">
        <v>4.1060041499999998E-2</v>
      </c>
      <c r="E255" s="171">
        <f t="shared" si="31"/>
        <v>0.32120206460799472</v>
      </c>
      <c r="F255" s="171">
        <f t="shared" si="32"/>
        <v>7.1032223559299042E-4</v>
      </c>
      <c r="G255" s="171">
        <f t="shared" si="33"/>
        <v>28353.79061371828</v>
      </c>
      <c r="H255" s="171">
        <f t="shared" si="27"/>
        <v>2.3715110775480473E-2</v>
      </c>
      <c r="I255" s="171">
        <f t="shared" si="28"/>
        <v>1.6933856159749163</v>
      </c>
      <c r="J255" s="171">
        <f t="shared" si="29"/>
        <v>22.7166334027796</v>
      </c>
      <c r="K255" s="172">
        <f t="shared" si="30"/>
        <v>26.414041090660426</v>
      </c>
      <c r="L255" s="172">
        <f t="shared" si="34"/>
        <v>1.6821116415328285</v>
      </c>
      <c r="M255" s="171">
        <f t="shared" si="35"/>
        <v>0.15170559537633738</v>
      </c>
      <c r="N255" s="44"/>
    </row>
    <row r="256" spans="1:14" x14ac:dyDescent="0.25">
      <c r="A256" s="157">
        <v>45694.175694444442</v>
      </c>
      <c r="B256" s="170">
        <v>0.31079522663457526</v>
      </c>
      <c r="C256" s="170">
        <v>26.358362199999998</v>
      </c>
      <c r="D256" s="170">
        <v>4.11501018333333E-2</v>
      </c>
      <c r="E256" s="171">
        <f t="shared" si="31"/>
        <v>0.30419725185197433</v>
      </c>
      <c r="F256" s="171">
        <f t="shared" si="32"/>
        <v>6.7271694076747896E-4</v>
      </c>
      <c r="G256" s="171">
        <f t="shared" si="33"/>
        <v>26852.707581227303</v>
      </c>
      <c r="H256" s="171">
        <f t="shared" si="27"/>
        <v>2.3715112466823483E-2</v>
      </c>
      <c r="I256" s="171">
        <f t="shared" si="28"/>
        <v>1.6933855087262022</v>
      </c>
      <c r="J256" s="171">
        <f t="shared" si="29"/>
        <v>21.678446177043714</v>
      </c>
      <c r="K256" s="172">
        <f t="shared" si="30"/>
        <v>25.206874868709026</v>
      </c>
      <c r="L256" s="172">
        <f t="shared" si="34"/>
        <v>1.6005517315486804</v>
      </c>
      <c r="M256" s="171">
        <f t="shared" si="35"/>
        <v>0.14434990363895026</v>
      </c>
      <c r="N256" s="44"/>
    </row>
    <row r="257" spans="1:14" x14ac:dyDescent="0.25">
      <c r="A257" s="157">
        <v>45694.176388888889</v>
      </c>
      <c r="B257" s="170">
        <v>0.32237765927857909</v>
      </c>
      <c r="C257" s="170">
        <v>26.358362199999998</v>
      </c>
      <c r="D257" s="170">
        <v>4.1116723166666598E-2</v>
      </c>
      <c r="E257" s="171">
        <f t="shared" si="31"/>
        <v>0.31553379719798513</v>
      </c>
      <c r="F257" s="171">
        <f t="shared" si="32"/>
        <v>6.9778714129562576E-4</v>
      </c>
      <c r="G257" s="171">
        <f t="shared" si="33"/>
        <v>27853.429761669235</v>
      </c>
      <c r="H257" s="171">
        <f t="shared" si="27"/>
        <v>2.3715112466823483E-2</v>
      </c>
      <c r="I257" s="171">
        <f t="shared" si="28"/>
        <v>1.6933855087262022</v>
      </c>
      <c r="J257" s="171">
        <f t="shared" si="29"/>
        <v>22.371446432679203</v>
      </c>
      <c r="K257" s="172">
        <f t="shared" si="30"/>
        <v>26.012669277825172</v>
      </c>
      <c r="L257" s="172">
        <f t="shared" si="34"/>
        <v>1.6560681995006705</v>
      </c>
      <c r="M257" s="171">
        <f t="shared" si="35"/>
        <v>0.1493568000992668</v>
      </c>
      <c r="N257" s="44"/>
    </row>
    <row r="258" spans="1:14" x14ac:dyDescent="0.25">
      <c r="A258" s="157">
        <v>45694.177083333336</v>
      </c>
      <c r="B258" s="170">
        <v>0.32160549795838228</v>
      </c>
      <c r="C258" s="170">
        <v>26.358362199999998</v>
      </c>
      <c r="D258" s="170">
        <v>4.1102418000000002E-2</v>
      </c>
      <c r="E258" s="171">
        <f t="shared" si="31"/>
        <v>0.31477802834614738</v>
      </c>
      <c r="F258" s="171">
        <f t="shared" si="32"/>
        <v>6.9611579644671487E-4</v>
      </c>
      <c r="G258" s="171">
        <f t="shared" si="33"/>
        <v>27786.715023604229</v>
      </c>
      <c r="H258" s="171">
        <f t="shared" si="27"/>
        <v>2.3715112466823483E-2</v>
      </c>
      <c r="I258" s="171">
        <f t="shared" si="28"/>
        <v>1.6933855087262022</v>
      </c>
      <c r="J258" s="171">
        <f t="shared" si="29"/>
        <v>22.325356242850166</v>
      </c>
      <c r="K258" s="172">
        <f t="shared" si="30"/>
        <v>25.959077353468256</v>
      </c>
      <c r="L258" s="172">
        <f t="shared" si="34"/>
        <v>1.6517091984234191</v>
      </c>
      <c r="M258" s="171">
        <f t="shared" si="35"/>
        <v>0.14896367229648441</v>
      </c>
      <c r="N258" s="44"/>
    </row>
    <row r="259" spans="1:14" x14ac:dyDescent="0.25">
      <c r="A259" s="157">
        <v>45694.177777777775</v>
      </c>
      <c r="B259" s="170">
        <v>0.31851684348886794</v>
      </c>
      <c r="C259" s="170">
        <v>26.358362199999998</v>
      </c>
      <c r="D259" s="170">
        <v>4.1069039500000001E-2</v>
      </c>
      <c r="E259" s="171">
        <f t="shared" si="31"/>
        <v>0.31175494394513986</v>
      </c>
      <c r="F259" s="171">
        <f t="shared" si="32"/>
        <v>6.8943039716205183E-4</v>
      </c>
      <c r="G259" s="171">
        <f t="shared" si="33"/>
        <v>27519.85527743819</v>
      </c>
      <c r="H259" s="171">
        <f t="shared" ref="H259:H322" si="36">KHprocess*EXP(delta*(1/(C259+273.15)-1/(Tnul+273.15)))</f>
        <v>2.3715112466823483E-2</v>
      </c>
      <c r="I259" s="171">
        <f t="shared" ref="I259:I322" si="37">1/(H259*constR*(C259+273.15)*10^3)</f>
        <v>1.6933855087262022</v>
      </c>
      <c r="J259" s="171">
        <f t="shared" ref="J259:J322" si="38">(($R$2/0.815)^(-0.49))*34500*(F259)^0.86</f>
        <v>22.140839556859152</v>
      </c>
      <c r="K259" s="172">
        <f t="shared" ref="K259:K322" si="39">J259*(1.024)^(C259-20)</f>
        <v>25.744528350417955</v>
      </c>
      <c r="L259" s="172">
        <f t="shared" si="34"/>
        <v>1.6352438471312545</v>
      </c>
      <c r="M259" s="171">
        <f t="shared" si="35"/>
        <v>0.14747870194185195</v>
      </c>
      <c r="N259" s="44"/>
    </row>
    <row r="260" spans="1:14" x14ac:dyDescent="0.25">
      <c r="A260" s="157">
        <v>45694.178472222222</v>
      </c>
      <c r="B260" s="170">
        <v>0.32778278482129969</v>
      </c>
      <c r="C260" s="170">
        <v>26.358362199999998</v>
      </c>
      <c r="D260" s="170">
        <v>4.1054734333333301E-2</v>
      </c>
      <c r="E260" s="171">
        <f t="shared" ref="E260:E323" si="40">B260*((20+273.15)/(C260+273.15))</f>
        <v>0.32082417554071219</v>
      </c>
      <c r="F260" s="171">
        <f t="shared" ref="F260:F323" si="41">B260/$R$1</f>
        <v>7.0948654723225046E-4</v>
      </c>
      <c r="G260" s="171">
        <f t="shared" ref="G260:G323" si="42">B260*(24*60*60)</f>
        <v>28320.432608560292</v>
      </c>
      <c r="H260" s="171">
        <f t="shared" si="36"/>
        <v>2.3715112466823483E-2</v>
      </c>
      <c r="I260" s="171">
        <f t="shared" si="37"/>
        <v>1.6933855087262022</v>
      </c>
      <c r="J260" s="171">
        <f t="shared" si="38"/>
        <v>22.693647204692109</v>
      </c>
      <c r="K260" s="172">
        <f t="shared" si="39"/>
        <v>26.387312113220414</v>
      </c>
      <c r="L260" s="172">
        <f t="shared" ref="L260:L323" si="43">I260*D260*(1-EXP((-(K260/I260)*($R$3/G260))))*G260/1000</f>
        <v>1.6800067620239545</v>
      </c>
      <c r="M260" s="171">
        <f t="shared" ref="M260:M323" si="44">L260*1000/24/$R$1</f>
        <v>0.15151576136579675</v>
      </c>
      <c r="N260" s="44"/>
    </row>
    <row r="261" spans="1:14" x14ac:dyDescent="0.25">
      <c r="A261" s="157">
        <v>45694.179166666669</v>
      </c>
      <c r="B261" s="170">
        <v>0.3134977894059342</v>
      </c>
      <c r="C261" s="170">
        <v>26.358362199999998</v>
      </c>
      <c r="D261" s="170">
        <v>4.1021355666666599E-2</v>
      </c>
      <c r="E261" s="171">
        <f t="shared" si="40"/>
        <v>0.30684244102333652</v>
      </c>
      <c r="F261" s="171">
        <f t="shared" si="41"/>
        <v>6.7856664373578833E-4</v>
      </c>
      <c r="G261" s="171">
        <f t="shared" si="42"/>
        <v>27086.209004672713</v>
      </c>
      <c r="H261" s="171">
        <f t="shared" si="36"/>
        <v>2.3715112466823483E-2</v>
      </c>
      <c r="I261" s="171">
        <f t="shared" si="37"/>
        <v>1.6933855087262022</v>
      </c>
      <c r="J261" s="171">
        <f t="shared" si="38"/>
        <v>21.840464632782805</v>
      </c>
      <c r="K261" s="172">
        <f t="shared" si="39"/>
        <v>25.395263783065879</v>
      </c>
      <c r="L261" s="172">
        <f t="shared" si="43"/>
        <v>1.6087802120149044</v>
      </c>
      <c r="M261" s="171">
        <f t="shared" si="44"/>
        <v>0.14509201046310466</v>
      </c>
      <c r="N261" s="44"/>
    </row>
    <row r="262" spans="1:14" x14ac:dyDescent="0.25">
      <c r="A262" s="157">
        <v>45694.179861111108</v>
      </c>
      <c r="B262" s="170">
        <v>0.28068090028379405</v>
      </c>
      <c r="C262" s="170">
        <v>26.357945040000001</v>
      </c>
      <c r="D262" s="170">
        <v>4.0980030000000001E-2</v>
      </c>
      <c r="E262" s="171">
        <f t="shared" si="40"/>
        <v>0.27472261514533552</v>
      </c>
      <c r="F262" s="171">
        <f t="shared" si="41"/>
        <v>6.0753441619868843E-4</v>
      </c>
      <c r="G262" s="171">
        <f t="shared" si="42"/>
        <v>24250.829784519807</v>
      </c>
      <c r="H262" s="171">
        <f t="shared" si="36"/>
        <v>2.3715407477025715E-2</v>
      </c>
      <c r="I262" s="171">
        <f t="shared" si="37"/>
        <v>1.6933668022345996</v>
      </c>
      <c r="J262" s="171">
        <f t="shared" si="38"/>
        <v>19.859269910578284</v>
      </c>
      <c r="K262" s="172">
        <f t="shared" si="39"/>
        <v>23.091377256678893</v>
      </c>
      <c r="L262" s="172">
        <f t="shared" si="43"/>
        <v>1.4461476508296625</v>
      </c>
      <c r="M262" s="171">
        <f t="shared" si="44"/>
        <v>0.13042457168377189</v>
      </c>
      <c r="N262" s="44"/>
    </row>
    <row r="263" spans="1:14" x14ac:dyDescent="0.25">
      <c r="A263" s="157">
        <v>45694.180555555555</v>
      </c>
      <c r="B263" s="170">
        <v>0.30075711110228459</v>
      </c>
      <c r="C263" s="170">
        <v>26.356878304999999</v>
      </c>
      <c r="D263" s="170">
        <v>4.1061092166666598E-2</v>
      </c>
      <c r="E263" s="171">
        <f t="shared" si="40"/>
        <v>0.29437369725396006</v>
      </c>
      <c r="F263" s="171">
        <f t="shared" si="41"/>
        <v>6.5098941797031302E-4</v>
      </c>
      <c r="G263" s="171">
        <f t="shared" si="42"/>
        <v>25985.41439923739</v>
      </c>
      <c r="H263" s="171">
        <f t="shared" si="36"/>
        <v>2.3716161878766091E-2</v>
      </c>
      <c r="I263" s="171">
        <f t="shared" si="37"/>
        <v>1.6933189678728344</v>
      </c>
      <c r="J263" s="171">
        <f t="shared" si="38"/>
        <v>21.074918122188947</v>
      </c>
      <c r="K263" s="172">
        <f t="shared" si="39"/>
        <v>24.504252951327373</v>
      </c>
      <c r="L263" s="172">
        <f t="shared" si="43"/>
        <v>1.5477653095084805</v>
      </c>
      <c r="M263" s="171">
        <f t="shared" si="44"/>
        <v>0.13958922344051952</v>
      </c>
      <c r="N263" s="44"/>
    </row>
    <row r="264" spans="1:14" x14ac:dyDescent="0.25">
      <c r="A264" s="157">
        <v>45694.181250000001</v>
      </c>
      <c r="B264" s="170">
        <v>0.29882671332661331</v>
      </c>
      <c r="C264" s="170">
        <v>26.355805613333299</v>
      </c>
      <c r="D264" s="170">
        <v>4.1204145499999997E-2</v>
      </c>
      <c r="E264" s="171">
        <f t="shared" si="40"/>
        <v>0.29248531871462624</v>
      </c>
      <c r="F264" s="171">
        <f t="shared" si="41"/>
        <v>6.4681106780652229E-4</v>
      </c>
      <c r="G264" s="171">
        <f t="shared" si="42"/>
        <v>25818.62803141939</v>
      </c>
      <c r="H264" s="171">
        <f t="shared" si="36"/>
        <v>2.3716920522717413E-2</v>
      </c>
      <c r="I264" s="171">
        <f t="shared" si="37"/>
        <v>1.6932708674004882</v>
      </c>
      <c r="J264" s="171">
        <f t="shared" si="38"/>
        <v>20.958534783985833</v>
      </c>
      <c r="K264" s="172">
        <f t="shared" si="39"/>
        <v>24.368311632537427</v>
      </c>
      <c r="L264" s="172">
        <f t="shared" si="43"/>
        <v>1.5435983367050401</v>
      </c>
      <c r="M264" s="171">
        <f t="shared" si="44"/>
        <v>0.139213414205</v>
      </c>
      <c r="N264" s="44"/>
    </row>
    <row r="265" spans="1:14" x14ac:dyDescent="0.25">
      <c r="A265" s="157">
        <v>45694.181944444441</v>
      </c>
      <c r="B265" s="170">
        <v>0.30539010109185477</v>
      </c>
      <c r="C265" s="170">
        <v>26.35473292</v>
      </c>
      <c r="D265" s="170">
        <v>4.1104009166666601E-2</v>
      </c>
      <c r="E265" s="171">
        <f t="shared" si="40"/>
        <v>0.29891049554462318</v>
      </c>
      <c r="F265" s="171">
        <f t="shared" si="41"/>
        <v>6.6101753483085448E-4</v>
      </c>
      <c r="G265" s="171">
        <f t="shared" si="42"/>
        <v>26385.704734336254</v>
      </c>
      <c r="H265" s="171">
        <f t="shared" si="36"/>
        <v>2.371767919754984E-2</v>
      </c>
      <c r="I265" s="171">
        <f t="shared" si="37"/>
        <v>1.6932227678535039</v>
      </c>
      <c r="J265" s="171">
        <f t="shared" si="38"/>
        <v>21.353815203761119</v>
      </c>
      <c r="K265" s="172">
        <f t="shared" si="39"/>
        <v>24.827269215214372</v>
      </c>
      <c r="L265" s="172">
        <f t="shared" si="43"/>
        <v>1.572068583370887</v>
      </c>
      <c r="M265" s="171">
        <f t="shared" si="44"/>
        <v>0.14178107714383903</v>
      </c>
      <c r="N265" s="44"/>
    </row>
    <row r="266" spans="1:14" x14ac:dyDescent="0.25">
      <c r="A266" s="157">
        <v>45694.182638888888</v>
      </c>
      <c r="B266" s="170">
        <v>0.2976684750333935</v>
      </c>
      <c r="C266" s="170">
        <v>26.353660226666602</v>
      </c>
      <c r="D266" s="170">
        <v>4.0980030000000001E-2</v>
      </c>
      <c r="E266" s="171">
        <f t="shared" si="40"/>
        <v>0.29135374636156081</v>
      </c>
      <c r="F266" s="171">
        <f t="shared" si="41"/>
        <v>6.4430405851383869E-4</v>
      </c>
      <c r="G266" s="171">
        <f t="shared" si="42"/>
        <v>25718.556242885199</v>
      </c>
      <c r="H266" s="171">
        <f t="shared" si="36"/>
        <v>2.3718437902086168E-2</v>
      </c>
      <c r="I266" s="171">
        <f t="shared" si="37"/>
        <v>1.6931746693065954</v>
      </c>
      <c r="J266" s="171">
        <f t="shared" si="38"/>
        <v>20.888654307223611</v>
      </c>
      <c r="K266" s="172">
        <f t="shared" si="39"/>
        <v>24.285826470078586</v>
      </c>
      <c r="L266" s="172">
        <f t="shared" si="43"/>
        <v>1.5294380216137371</v>
      </c>
      <c r="M266" s="171">
        <f t="shared" si="44"/>
        <v>0.13793632951061843</v>
      </c>
      <c r="N266" s="44"/>
    </row>
    <row r="267" spans="1:14" x14ac:dyDescent="0.25">
      <c r="A267" s="157">
        <v>45694.183333333334</v>
      </c>
      <c r="B267" s="170">
        <v>0.30577616888387299</v>
      </c>
      <c r="C267" s="170">
        <v>26.353088064999898</v>
      </c>
      <c r="D267" s="170">
        <v>4.0925988333333302E-2</v>
      </c>
      <c r="E267" s="171">
        <f t="shared" si="40"/>
        <v>0.2992900156303348</v>
      </c>
      <c r="F267" s="171">
        <f t="shared" si="41"/>
        <v>6.6185317940232254E-4</v>
      </c>
      <c r="G267" s="171">
        <f t="shared" si="42"/>
        <v>26419.060991566625</v>
      </c>
      <c r="H267" s="171">
        <f t="shared" si="36"/>
        <v>2.3718842598068956E-2</v>
      </c>
      <c r="I267" s="171">
        <f t="shared" si="37"/>
        <v>1.6931490145316441</v>
      </c>
      <c r="J267" s="171">
        <f t="shared" si="38"/>
        <v>21.377028891182814</v>
      </c>
      <c r="K267" s="172">
        <f t="shared" si="39"/>
        <v>24.853289335281517</v>
      </c>
      <c r="L267" s="172">
        <f t="shared" si="43"/>
        <v>1.5670824561206538</v>
      </c>
      <c r="M267" s="171">
        <f t="shared" si="44"/>
        <v>0.14133139034277181</v>
      </c>
      <c r="N267" s="44"/>
    </row>
    <row r="268" spans="1:14" x14ac:dyDescent="0.25">
      <c r="A268" s="157">
        <v>45694.184027777781</v>
      </c>
      <c r="B268" s="170">
        <v>0.30384576557952114</v>
      </c>
      <c r="C268" s="170">
        <v>26.353295301666599</v>
      </c>
      <c r="D268" s="170">
        <v>4.09657248333333E-2</v>
      </c>
      <c r="E268" s="171">
        <f t="shared" si="40"/>
        <v>0.29740035444324864</v>
      </c>
      <c r="F268" s="171">
        <f t="shared" si="41"/>
        <v>6.5767481727169077E-4</v>
      </c>
      <c r="G268" s="171">
        <f t="shared" si="42"/>
        <v>26252.274146070627</v>
      </c>
      <c r="H268" s="171">
        <f t="shared" si="36"/>
        <v>2.3718696016412213E-2</v>
      </c>
      <c r="I268" s="171">
        <f t="shared" si="37"/>
        <v>1.6931583066453104</v>
      </c>
      <c r="J268" s="171">
        <f t="shared" si="38"/>
        <v>21.260915434273095</v>
      </c>
      <c r="K268" s="172">
        <f t="shared" si="39"/>
        <v>24.718415388139181</v>
      </c>
      <c r="L268" s="172">
        <f t="shared" si="43"/>
        <v>1.5591597975623734</v>
      </c>
      <c r="M268" s="171">
        <f t="shared" si="44"/>
        <v>0.14061686485952141</v>
      </c>
      <c r="N268" s="44"/>
    </row>
    <row r="269" spans="1:14" x14ac:dyDescent="0.25">
      <c r="A269" s="157">
        <v>45694.18472222222</v>
      </c>
      <c r="B269" s="170">
        <v>0.31465603322783736</v>
      </c>
      <c r="C269" s="170">
        <v>26.353509684999999</v>
      </c>
      <c r="D269" s="170">
        <v>4.1054734333333301E-2</v>
      </c>
      <c r="E269" s="171">
        <f t="shared" si="40"/>
        <v>0.3079810858902941</v>
      </c>
      <c r="F269" s="171">
        <f t="shared" si="41"/>
        <v>6.8107366499531893E-4</v>
      </c>
      <c r="G269" s="171">
        <f t="shared" si="42"/>
        <v>27186.281270885149</v>
      </c>
      <c r="H269" s="171">
        <f t="shared" si="36"/>
        <v>2.371854438097578E-2</v>
      </c>
      <c r="I269" s="171">
        <f t="shared" si="37"/>
        <v>1.6931679192417393</v>
      </c>
      <c r="J269" s="171">
        <f t="shared" si="38"/>
        <v>21.909841336166824</v>
      </c>
      <c r="K269" s="172">
        <f t="shared" si="39"/>
        <v>25.47300065812761</v>
      </c>
      <c r="L269" s="172">
        <f t="shared" si="43"/>
        <v>1.6155640977433761</v>
      </c>
      <c r="M269" s="171">
        <f t="shared" si="44"/>
        <v>0.14570383276906348</v>
      </c>
      <c r="N269" s="44"/>
    </row>
    <row r="270" spans="1:14" x14ac:dyDescent="0.25">
      <c r="A270" s="157">
        <v>45694.185416666667</v>
      </c>
      <c r="B270" s="170">
        <v>0.31620035953599962</v>
      </c>
      <c r="C270" s="170">
        <v>26.353724074999999</v>
      </c>
      <c r="D270" s="170">
        <v>4.1075397E-2</v>
      </c>
      <c r="E270" s="171">
        <f t="shared" si="40"/>
        <v>0.30949243013341082</v>
      </c>
      <c r="F270" s="171">
        <f t="shared" si="41"/>
        <v>6.8441636263203386E-4</v>
      </c>
      <c r="G270" s="171">
        <f t="shared" si="42"/>
        <v>27319.711063910367</v>
      </c>
      <c r="H270" s="171">
        <f t="shared" si="36"/>
        <v>2.3718392742010541E-2</v>
      </c>
      <c r="I270" s="171">
        <f t="shared" si="37"/>
        <v>1.6931775321770339</v>
      </c>
      <c r="J270" s="171">
        <f t="shared" si="38"/>
        <v>22.002288105042371</v>
      </c>
      <c r="K270" s="172">
        <f t="shared" si="39"/>
        <v>25.580611950445409</v>
      </c>
      <c r="L270" s="172">
        <f t="shared" si="43"/>
        <v>1.6239543581786477</v>
      </c>
      <c r="M270" s="171">
        <f t="shared" si="44"/>
        <v>0.14646053013876692</v>
      </c>
      <c r="N270" s="44"/>
    </row>
    <row r="271" spans="1:14" x14ac:dyDescent="0.25">
      <c r="A271" s="157">
        <v>45694.186111111114</v>
      </c>
      <c r="B271" s="170">
        <v>0.28415564277597027</v>
      </c>
      <c r="C271" s="170">
        <v>26.3539384583333</v>
      </c>
      <c r="D271" s="170">
        <v>4.1102418000000002E-2</v>
      </c>
      <c r="E271" s="171">
        <f t="shared" si="40"/>
        <v>0.27812731648390104</v>
      </c>
      <c r="F271" s="171">
        <f t="shared" si="41"/>
        <v>6.1505550384409154E-4</v>
      </c>
      <c r="G271" s="171">
        <f t="shared" si="42"/>
        <v>24551.047535843831</v>
      </c>
      <c r="H271" s="171">
        <f t="shared" si="36"/>
        <v>2.3718241108947213E-2</v>
      </c>
      <c r="I271" s="171">
        <f t="shared" si="37"/>
        <v>1.693187144853348</v>
      </c>
      <c r="J271" s="171">
        <f t="shared" si="38"/>
        <v>20.07051992196784</v>
      </c>
      <c r="K271" s="172">
        <f t="shared" si="39"/>
        <v>23.334790897685895</v>
      </c>
      <c r="L271" s="172">
        <f t="shared" si="43"/>
        <v>1.4674597131510192</v>
      </c>
      <c r="M271" s="171">
        <f t="shared" si="44"/>
        <v>0.13234665522646277</v>
      </c>
      <c r="N271" s="44"/>
    </row>
    <row r="272" spans="1:14" x14ac:dyDescent="0.25">
      <c r="A272" s="157">
        <v>45694.186805555553</v>
      </c>
      <c r="B272" s="170">
        <v>0.29457982608483479</v>
      </c>
      <c r="C272" s="170">
        <v>26.353830485</v>
      </c>
      <c r="D272" s="170">
        <v>4.11501018333333E-2</v>
      </c>
      <c r="E272" s="171">
        <f t="shared" si="40"/>
        <v>0.2883304559976046</v>
      </c>
      <c r="F272" s="171">
        <f t="shared" si="41"/>
        <v>6.3761867117929612E-4</v>
      </c>
      <c r="G272" s="171">
        <f t="shared" si="42"/>
        <v>25451.696973729726</v>
      </c>
      <c r="H272" s="171">
        <f t="shared" si="36"/>
        <v>2.3718317478202421E-2</v>
      </c>
      <c r="I272" s="171">
        <f t="shared" si="37"/>
        <v>1.6931823034612585</v>
      </c>
      <c r="J272" s="171">
        <f t="shared" si="38"/>
        <v>20.702118935292894</v>
      </c>
      <c r="K272" s="172">
        <f t="shared" si="39"/>
        <v>24.069051590418386</v>
      </c>
      <c r="L272" s="172">
        <f t="shared" si="43"/>
        <v>1.5205760230467267</v>
      </c>
      <c r="M272" s="171">
        <f t="shared" si="44"/>
        <v>0.13713708721561388</v>
      </c>
      <c r="N272" s="44"/>
    </row>
    <row r="273" spans="1:14" x14ac:dyDescent="0.25">
      <c r="A273" s="157">
        <v>45694.1875</v>
      </c>
      <c r="B273" s="170">
        <v>0.29921279215282609</v>
      </c>
      <c r="C273" s="170">
        <v>26.353220551666599</v>
      </c>
      <c r="D273" s="170">
        <v>4.1062681499999899E-2</v>
      </c>
      <c r="E273" s="171">
        <f t="shared" si="40"/>
        <v>0.29286573232179852</v>
      </c>
      <c r="F273" s="171">
        <f t="shared" si="41"/>
        <v>6.4764673626152829E-4</v>
      </c>
      <c r="G273" s="171">
        <f t="shared" si="42"/>
        <v>25851.985242004175</v>
      </c>
      <c r="H273" s="171">
        <f t="shared" si="36"/>
        <v>2.3718748888100053E-2</v>
      </c>
      <c r="I273" s="171">
        <f t="shared" si="37"/>
        <v>1.6931549549875198</v>
      </c>
      <c r="J273" s="171">
        <f t="shared" si="38"/>
        <v>20.981819807208655</v>
      </c>
      <c r="K273" s="172">
        <f t="shared" si="39"/>
        <v>24.393889329562136</v>
      </c>
      <c r="L273" s="172">
        <f t="shared" si="43"/>
        <v>1.5400939762066876</v>
      </c>
      <c r="M273" s="171">
        <f t="shared" si="44"/>
        <v>0.13889736437650502</v>
      </c>
      <c r="N273" s="44"/>
    </row>
    <row r="274" spans="1:14" x14ac:dyDescent="0.25">
      <c r="A274" s="157">
        <v>45694.188194444447</v>
      </c>
      <c r="B274" s="170">
        <v>0.30075711294002994</v>
      </c>
      <c r="C274" s="170">
        <v>26.352606011666602</v>
      </c>
      <c r="D274" s="170">
        <v>4.1034987000000002E-2</v>
      </c>
      <c r="E274" s="171">
        <f t="shared" si="40"/>
        <v>0.29437789818408255</v>
      </c>
      <c r="F274" s="171">
        <f t="shared" si="41"/>
        <v>6.5098942194811678E-4</v>
      </c>
      <c r="G274" s="171">
        <f t="shared" si="42"/>
        <v>25985.414558018587</v>
      </c>
      <c r="H274" s="171">
        <f t="shared" si="36"/>
        <v>2.3719183566036674E-2</v>
      </c>
      <c r="I274" s="171">
        <f t="shared" si="37"/>
        <v>1.6931274002849261</v>
      </c>
      <c r="J274" s="171">
        <f t="shared" si="38"/>
        <v>21.074918232936405</v>
      </c>
      <c r="K274" s="172">
        <f t="shared" si="39"/>
        <v>24.501770337954948</v>
      </c>
      <c r="L274" s="172">
        <f t="shared" si="43"/>
        <v>1.5466122543036633</v>
      </c>
      <c r="M274" s="171">
        <f t="shared" si="44"/>
        <v>0.13948523217024381</v>
      </c>
      <c r="N274" s="44"/>
    </row>
    <row r="275" spans="1:14" x14ac:dyDescent="0.25">
      <c r="A275" s="157">
        <v>45694.188888888886</v>
      </c>
      <c r="B275" s="170">
        <v>0.3019153604374239</v>
      </c>
      <c r="C275" s="170">
        <v>26.351991471666601</v>
      </c>
      <c r="D275" s="170">
        <v>4.1103212833333298E-2</v>
      </c>
      <c r="E275" s="171">
        <f t="shared" si="40"/>
        <v>0.29551218500196075</v>
      </c>
      <c r="F275" s="171">
        <f t="shared" si="41"/>
        <v>6.5349645116325524E-4</v>
      </c>
      <c r="G275" s="171">
        <f t="shared" si="42"/>
        <v>26085.487141793426</v>
      </c>
      <c r="H275" s="171">
        <f t="shared" si="36"/>
        <v>2.3719618253723172E-2</v>
      </c>
      <c r="I275" s="171">
        <f t="shared" si="37"/>
        <v>1.6930998459105631</v>
      </c>
      <c r="J275" s="171">
        <f t="shared" si="38"/>
        <v>21.144698542549882</v>
      </c>
      <c r="K275" s="172">
        <f t="shared" si="39"/>
        <v>24.582538871937007</v>
      </c>
      <c r="L275" s="172">
        <f t="shared" si="43"/>
        <v>1.5548532408290578</v>
      </c>
      <c r="M275" s="171">
        <f t="shared" si="44"/>
        <v>0.14022846688573753</v>
      </c>
      <c r="N275" s="44"/>
    </row>
    <row r="276" spans="1:14" x14ac:dyDescent="0.25">
      <c r="A276" s="157">
        <v>45694.189583333333</v>
      </c>
      <c r="B276" s="173">
        <v>0.25481347405445226</v>
      </c>
      <c r="C276" s="170">
        <v>26.3513769316666</v>
      </c>
      <c r="D276" s="170">
        <v>4.1039634499999998E-2</v>
      </c>
      <c r="E276" s="171">
        <f t="shared" si="40"/>
        <v>0.24940977128163822</v>
      </c>
      <c r="F276" s="171">
        <f t="shared" si="41"/>
        <v>5.515443161351781E-4</v>
      </c>
      <c r="G276" s="171">
        <f t="shared" si="42"/>
        <v>22015.884158304674</v>
      </c>
      <c r="H276" s="171">
        <f t="shared" si="36"/>
        <v>2.3720052951159903E-2</v>
      </c>
      <c r="I276" s="171">
        <f t="shared" si="37"/>
        <v>1.6930722918644199</v>
      </c>
      <c r="J276" s="171">
        <f t="shared" si="38"/>
        <v>18.274751181598397</v>
      </c>
      <c r="K276" s="172">
        <f t="shared" si="39"/>
        <v>21.245667460376108</v>
      </c>
      <c r="L276" s="172">
        <f t="shared" si="43"/>
        <v>1.320235302328554</v>
      </c>
      <c r="M276" s="171">
        <f t="shared" si="44"/>
        <v>0.11906884039759687</v>
      </c>
      <c r="N276" s="44"/>
    </row>
    <row r="277" spans="1:14" x14ac:dyDescent="0.25">
      <c r="A277" s="157">
        <v>45694.19027777778</v>
      </c>
      <c r="B277" s="170">
        <v>0.29689630083353175</v>
      </c>
      <c r="C277" s="170">
        <v>26.350762391666599</v>
      </c>
      <c r="D277" s="170">
        <v>4.0896581000000001E-2</v>
      </c>
      <c r="E277" s="171">
        <f t="shared" si="40"/>
        <v>0.29060076473371782</v>
      </c>
      <c r="F277" s="171">
        <f t="shared" si="41"/>
        <v>6.426326857868652E-4</v>
      </c>
      <c r="G277" s="171">
        <f t="shared" si="42"/>
        <v>25651.840392017144</v>
      </c>
      <c r="H277" s="171">
        <f t="shared" si="36"/>
        <v>2.3720487658347025E-2</v>
      </c>
      <c r="I277" s="171">
        <f t="shared" si="37"/>
        <v>1.6930447381465021</v>
      </c>
      <c r="J277" s="171">
        <f t="shared" si="38"/>
        <v>20.842045253023606</v>
      </c>
      <c r="K277" s="172">
        <f t="shared" si="39"/>
        <v>24.22997197277666</v>
      </c>
      <c r="L277" s="172">
        <f t="shared" si="43"/>
        <v>1.5224308769384336</v>
      </c>
      <c r="M277" s="171">
        <f t="shared" si="44"/>
        <v>0.13730437201825699</v>
      </c>
      <c r="N277" s="44"/>
    </row>
    <row r="278" spans="1:14" x14ac:dyDescent="0.25">
      <c r="A278" s="157">
        <v>45694.190972222219</v>
      </c>
      <c r="B278" s="170">
        <v>0.28531387553278997</v>
      </c>
      <c r="C278" s="170">
        <v>26.350147851666598</v>
      </c>
      <c r="D278" s="170">
        <v>4.0836974999999998E-2</v>
      </c>
      <c r="E278" s="171">
        <f t="shared" si="40"/>
        <v>0.27926451192892782</v>
      </c>
      <c r="F278" s="171">
        <f t="shared" si="41"/>
        <v>6.1756250115322503E-4</v>
      </c>
      <c r="G278" s="171">
        <f t="shared" si="42"/>
        <v>24651.118846033052</v>
      </c>
      <c r="H278" s="171">
        <f t="shared" si="36"/>
        <v>2.3720922375284836E-2</v>
      </c>
      <c r="I278" s="171">
        <f t="shared" si="37"/>
        <v>1.6930171847568041</v>
      </c>
      <c r="J278" s="171">
        <f t="shared" si="38"/>
        <v>20.140855148780279</v>
      </c>
      <c r="K278" s="172">
        <f t="shared" si="39"/>
        <v>23.414460396278631</v>
      </c>
      <c r="L278" s="172">
        <f t="shared" si="43"/>
        <v>1.463515239614783</v>
      </c>
      <c r="M278" s="171">
        <f t="shared" si="44"/>
        <v>0.13199091266367091</v>
      </c>
      <c r="N278" s="44"/>
    </row>
    <row r="279" spans="1:14" x14ac:dyDescent="0.25">
      <c r="A279" s="157">
        <v>45694.191666666666</v>
      </c>
      <c r="B279" s="173">
        <v>0.27334536776123142</v>
      </c>
      <c r="C279" s="170">
        <v>26.3496944866666</v>
      </c>
      <c r="D279" s="170">
        <v>4.0864792833333302E-2</v>
      </c>
      <c r="E279" s="171">
        <f t="shared" si="40"/>
        <v>0.26755017128330444</v>
      </c>
      <c r="F279" s="171">
        <f t="shared" si="41"/>
        <v>5.9165664017582563E-4</v>
      </c>
      <c r="G279" s="171">
        <f t="shared" si="42"/>
        <v>23617.039774570396</v>
      </c>
      <c r="H279" s="171">
        <f t="shared" si="36"/>
        <v>2.3721243085548672E-2</v>
      </c>
      <c r="I279" s="171">
        <f t="shared" si="37"/>
        <v>1.6929968579868102</v>
      </c>
      <c r="J279" s="171">
        <f t="shared" si="38"/>
        <v>19.41208999354145</v>
      </c>
      <c r="K279" s="172">
        <f t="shared" si="39"/>
        <v>22.567002338438549</v>
      </c>
      <c r="L279" s="172">
        <f t="shared" si="43"/>
        <v>1.4057643517594274</v>
      </c>
      <c r="M279" s="171">
        <f t="shared" si="44"/>
        <v>0.1267824992568026</v>
      </c>
      <c r="N279" s="44"/>
    </row>
    <row r="280" spans="1:14" x14ac:dyDescent="0.25">
      <c r="A280" s="157">
        <v>45694.192361111112</v>
      </c>
      <c r="B280" s="170">
        <v>0.31156738795477218</v>
      </c>
      <c r="C280" s="170">
        <v>26.349478988333299</v>
      </c>
      <c r="D280" s="170">
        <v>4.0884662000000002E-2</v>
      </c>
      <c r="E280" s="171">
        <f t="shared" si="40"/>
        <v>0.30496206566856621</v>
      </c>
      <c r="F280" s="171">
        <f t="shared" si="41"/>
        <v>6.7438828561638996E-4</v>
      </c>
      <c r="G280" s="171">
        <f t="shared" si="42"/>
        <v>26919.422319292316</v>
      </c>
      <c r="H280" s="171">
        <f t="shared" si="36"/>
        <v>2.3721395530865219E-2</v>
      </c>
      <c r="I280" s="171">
        <f t="shared" si="37"/>
        <v>1.6929871961102709</v>
      </c>
      <c r="J280" s="171">
        <f t="shared" si="38"/>
        <v>21.724757249646554</v>
      </c>
      <c r="K280" s="172">
        <f t="shared" si="39"/>
        <v>25.255402285621084</v>
      </c>
      <c r="L280" s="172">
        <f t="shared" si="43"/>
        <v>1.593634981760869</v>
      </c>
      <c r="M280" s="171">
        <f t="shared" si="44"/>
        <v>0.14372609864365701</v>
      </c>
      <c r="N280" s="44"/>
    </row>
    <row r="281" spans="1:14" x14ac:dyDescent="0.25">
      <c r="A281" s="157">
        <v>45694.193055555559</v>
      </c>
      <c r="B281" s="170">
        <v>0.33318792692689531</v>
      </c>
      <c r="C281" s="170">
        <v>26.349264604999998</v>
      </c>
      <c r="D281" s="170">
        <v>4.0856844999999899E-2</v>
      </c>
      <c r="E281" s="171">
        <f t="shared" si="40"/>
        <v>0.32612447615668949</v>
      </c>
      <c r="F281" s="171">
        <f t="shared" si="41"/>
        <v>7.2118598901925392E-4</v>
      </c>
      <c r="G281" s="171">
        <f t="shared" si="42"/>
        <v>28787.436886483756</v>
      </c>
      <c r="H281" s="171">
        <f t="shared" si="36"/>
        <v>2.3721547188611324E-2</v>
      </c>
      <c r="I281" s="171">
        <f t="shared" si="37"/>
        <v>1.6929775842648447</v>
      </c>
      <c r="J281" s="171">
        <f t="shared" si="38"/>
        <v>23.015105951600336</v>
      </c>
      <c r="K281" s="172">
        <f t="shared" si="39"/>
        <v>26.755318709844364</v>
      </c>
      <c r="L281" s="172">
        <f t="shared" si="43"/>
        <v>1.6977982097239379</v>
      </c>
      <c r="M281" s="171">
        <f t="shared" si="44"/>
        <v>0.15312032915980678</v>
      </c>
      <c r="N281" s="44"/>
    </row>
    <row r="282" spans="1:14" x14ac:dyDescent="0.25">
      <c r="A282" s="157">
        <v>45694.193749999999</v>
      </c>
      <c r="B282" s="170">
        <v>0.3134977894059342</v>
      </c>
      <c r="C282" s="170">
        <v>26.349050214999998</v>
      </c>
      <c r="D282" s="170">
        <v>4.0836974999999998E-2</v>
      </c>
      <c r="E282" s="171">
        <f t="shared" si="40"/>
        <v>0.30685198132807584</v>
      </c>
      <c r="F282" s="171">
        <f t="shared" si="41"/>
        <v>6.7856664373578833E-4</v>
      </c>
      <c r="G282" s="171">
        <f t="shared" si="42"/>
        <v>27086.209004672713</v>
      </c>
      <c r="H282" s="171">
        <f t="shared" si="36"/>
        <v>2.3721698852260293E-2</v>
      </c>
      <c r="I282" s="171">
        <f t="shared" si="37"/>
        <v>1.6929679721604636</v>
      </c>
      <c r="J282" s="171">
        <f t="shared" si="38"/>
        <v>21.840464632782805</v>
      </c>
      <c r="K282" s="172">
        <f t="shared" si="39"/>
        <v>25.389655910637103</v>
      </c>
      <c r="L282" s="172">
        <f t="shared" si="43"/>
        <v>1.6011677581446022</v>
      </c>
      <c r="M282" s="171">
        <f t="shared" si="44"/>
        <v>0.14440546159312789</v>
      </c>
      <c r="N282" s="44"/>
    </row>
    <row r="283" spans="1:14" x14ac:dyDescent="0.25">
      <c r="A283" s="157">
        <v>45694.194444444445</v>
      </c>
      <c r="B283" s="170">
        <v>0.29419374174538587</v>
      </c>
      <c r="C283" s="170">
        <v>26.348835831666602</v>
      </c>
      <c r="D283" s="170">
        <v>4.1087318833333303E-2</v>
      </c>
      <c r="E283" s="171">
        <f t="shared" si="40"/>
        <v>0.28795736435226982</v>
      </c>
      <c r="F283" s="171">
        <f t="shared" si="41"/>
        <v>6.367829907908785E-4</v>
      </c>
      <c r="G283" s="171">
        <f t="shared" si="42"/>
        <v>25418.33928680134</v>
      </c>
      <c r="H283" s="171">
        <f t="shared" si="36"/>
        <v>2.3721850512379905E-2</v>
      </c>
      <c r="I283" s="171">
        <f t="shared" si="37"/>
        <v>1.6929583603949219</v>
      </c>
      <c r="J283" s="171">
        <f t="shared" si="38"/>
        <v>20.678782619296221</v>
      </c>
      <c r="K283" s="172">
        <f t="shared" si="39"/>
        <v>24.03907218670723</v>
      </c>
      <c r="L283" s="172">
        <f t="shared" si="43"/>
        <v>1.5161625759365649</v>
      </c>
      <c r="M283" s="171">
        <f t="shared" si="44"/>
        <v>0.136739049056328</v>
      </c>
      <c r="N283" s="44"/>
    </row>
    <row r="284" spans="1:14" x14ac:dyDescent="0.25">
      <c r="A284" s="157">
        <v>45694.195138888892</v>
      </c>
      <c r="B284" s="170">
        <v>0.32160550164159524</v>
      </c>
      <c r="C284" s="170">
        <v>26.348448436666601</v>
      </c>
      <c r="D284" s="170">
        <v>4.10992408333333E-2</v>
      </c>
      <c r="E284" s="171">
        <f t="shared" si="40"/>
        <v>0.31478845148732132</v>
      </c>
      <c r="F284" s="171">
        <f t="shared" si="41"/>
        <v>6.9611580441903732E-4</v>
      </c>
      <c r="G284" s="171">
        <f t="shared" si="42"/>
        <v>27786.715341833828</v>
      </c>
      <c r="H284" s="171">
        <f t="shared" si="36"/>
        <v>2.3722124568279414E-2</v>
      </c>
      <c r="I284" s="171">
        <f t="shared" si="37"/>
        <v>1.692940991842361</v>
      </c>
      <c r="J284" s="171">
        <f t="shared" si="38"/>
        <v>22.325356462737496</v>
      </c>
      <c r="K284" s="172">
        <f t="shared" si="39"/>
        <v>25.952974827458643</v>
      </c>
      <c r="L284" s="172">
        <f t="shared" si="43"/>
        <v>1.6511628870774684</v>
      </c>
      <c r="M284" s="171">
        <f t="shared" si="44"/>
        <v>0.14891440179270096</v>
      </c>
      <c r="N284" s="44"/>
    </row>
    <row r="285" spans="1:14" x14ac:dyDescent="0.25">
      <c r="A285" s="157">
        <v>45694.195833333331</v>
      </c>
      <c r="B285" s="170">
        <v>0.30152929082310476</v>
      </c>
      <c r="C285" s="170">
        <v>26.347805709999999</v>
      </c>
      <c r="D285" s="170">
        <v>4.0729683833333301E-2</v>
      </c>
      <c r="E285" s="171">
        <f t="shared" si="40"/>
        <v>0.29513842812719404</v>
      </c>
      <c r="F285" s="171">
        <f t="shared" si="41"/>
        <v>6.5266080264741295E-4</v>
      </c>
      <c r="G285" s="171">
        <f t="shared" si="42"/>
        <v>26052.130727116251</v>
      </c>
      <c r="H285" s="171">
        <f t="shared" si="36"/>
        <v>2.3722579262702978E-2</v>
      </c>
      <c r="I285" s="171">
        <f t="shared" si="37"/>
        <v>1.6929121759814469</v>
      </c>
      <c r="J285" s="171">
        <f t="shared" si="38"/>
        <v>21.121443386759225</v>
      </c>
      <c r="K285" s="172">
        <f t="shared" si="39"/>
        <v>24.553065197982086</v>
      </c>
      <c r="L285" s="172">
        <f t="shared" si="43"/>
        <v>1.5386780717985222</v>
      </c>
      <c r="M285" s="171">
        <f t="shared" si="44"/>
        <v>0.1387696673699966</v>
      </c>
      <c r="N285" s="44"/>
    </row>
    <row r="286" spans="1:14" x14ac:dyDescent="0.25">
      <c r="A286" s="157">
        <v>45694.196527777778</v>
      </c>
      <c r="B286" s="170">
        <v>0.30925090768511676</v>
      </c>
      <c r="C286" s="170">
        <v>26.347161790000001</v>
      </c>
      <c r="D286" s="170">
        <v>4.0606500499999899E-2</v>
      </c>
      <c r="E286" s="171">
        <f t="shared" si="40"/>
        <v>0.30269703741452603</v>
      </c>
      <c r="F286" s="171">
        <f t="shared" si="41"/>
        <v>6.6937425905869423E-4</v>
      </c>
      <c r="G286" s="171">
        <f t="shared" si="42"/>
        <v>26719.278423994088</v>
      </c>
      <c r="H286" s="171">
        <f t="shared" si="36"/>
        <v>2.3723034812042253E-2</v>
      </c>
      <c r="I286" s="171">
        <f t="shared" si="37"/>
        <v>1.6928833069789011</v>
      </c>
      <c r="J286" s="171">
        <f t="shared" si="38"/>
        <v>21.585775874635257</v>
      </c>
      <c r="K286" s="172">
        <f t="shared" si="39"/>
        <v>25.092455041216507</v>
      </c>
      <c r="L286" s="172">
        <f t="shared" si="43"/>
        <v>1.5714680686482734</v>
      </c>
      <c r="M286" s="171">
        <f t="shared" si="44"/>
        <v>0.14172691816813432</v>
      </c>
      <c r="N286" s="44"/>
    </row>
    <row r="287" spans="1:14" x14ac:dyDescent="0.25">
      <c r="A287" s="157">
        <v>45694.197222222225</v>
      </c>
      <c r="B287" s="170">
        <v>0.27990874633002316</v>
      </c>
      <c r="C287" s="170">
        <v>26.34651787</v>
      </c>
      <c r="D287" s="170">
        <v>4.064624E-2</v>
      </c>
      <c r="E287" s="171">
        <f t="shared" si="40"/>
        <v>0.27397730554671534</v>
      </c>
      <c r="F287" s="171">
        <f t="shared" si="41"/>
        <v>6.0586308729442245E-4</v>
      </c>
      <c r="G287" s="171">
        <f t="shared" si="42"/>
        <v>24184.115682914002</v>
      </c>
      <c r="H287" s="171">
        <f t="shared" si="36"/>
        <v>2.3723490372088402E-2</v>
      </c>
      <c r="I287" s="171">
        <f t="shared" si="37"/>
        <v>1.6928544383366995</v>
      </c>
      <c r="J287" s="171">
        <f t="shared" si="38"/>
        <v>19.812276552517531</v>
      </c>
      <c r="K287" s="172">
        <f t="shared" si="39"/>
        <v>23.03049329927137</v>
      </c>
      <c r="L287" s="172">
        <f t="shared" si="43"/>
        <v>1.4301812881488016</v>
      </c>
      <c r="M287" s="171">
        <f t="shared" si="44"/>
        <v>0.12898460390952396</v>
      </c>
      <c r="N287" s="44"/>
    </row>
    <row r="288" spans="1:14" x14ac:dyDescent="0.25">
      <c r="A288" s="157">
        <v>45694.197916666664</v>
      </c>
      <c r="B288" s="170">
        <v>0.27913658683213</v>
      </c>
      <c r="C288" s="170">
        <v>26.345873949999898</v>
      </c>
      <c r="D288" s="170">
        <v>4.064624E-2</v>
      </c>
      <c r="E288" s="171">
        <f t="shared" si="40"/>
        <v>0.27322209601959341</v>
      </c>
      <c r="F288" s="171">
        <f t="shared" si="41"/>
        <v>6.0419174638989175E-4</v>
      </c>
      <c r="G288" s="171">
        <f t="shared" si="42"/>
        <v>24117.401102296033</v>
      </c>
      <c r="H288" s="171">
        <f t="shared" si="36"/>
        <v>2.3723945942841877E-2</v>
      </c>
      <c r="I288" s="171">
        <f t="shared" si="37"/>
        <v>1.692825570054828</v>
      </c>
      <c r="J288" s="171">
        <f t="shared" si="38"/>
        <v>19.765264704347224</v>
      </c>
      <c r="K288" s="172">
        <f t="shared" si="39"/>
        <v>22.975494184760873</v>
      </c>
      <c r="L288" s="172">
        <f t="shared" si="43"/>
        <v>1.4263894257430854</v>
      </c>
      <c r="M288" s="171">
        <f t="shared" si="44"/>
        <v>0.12864262497682949</v>
      </c>
      <c r="N288" s="44"/>
    </row>
    <row r="289" spans="1:14" x14ac:dyDescent="0.25">
      <c r="A289" s="157">
        <v>45694.198611111111</v>
      </c>
      <c r="B289" s="170">
        <v>0.31581427886431918</v>
      </c>
      <c r="C289" s="170">
        <v>26.345749606666601</v>
      </c>
      <c r="D289" s="170">
        <v>4.0729686666666598E-2</v>
      </c>
      <c r="E289" s="171">
        <f t="shared" si="40"/>
        <v>0.30912277042550179</v>
      </c>
      <c r="F289" s="171">
        <f t="shared" si="41"/>
        <v>6.8358069018250906E-4</v>
      </c>
      <c r="G289" s="171">
        <f t="shared" si="42"/>
        <v>27286.353693877176</v>
      </c>
      <c r="H289" s="171">
        <f t="shared" si="36"/>
        <v>2.3724033916472587E-2</v>
      </c>
      <c r="I289" s="171">
        <f t="shared" si="37"/>
        <v>1.6928199955243499</v>
      </c>
      <c r="J289" s="171">
        <f t="shared" si="38"/>
        <v>21.979182404846426</v>
      </c>
      <c r="K289" s="172">
        <f t="shared" si="39"/>
        <v>25.548916035002989</v>
      </c>
      <c r="L289" s="172">
        <f t="shared" si="43"/>
        <v>1.6080824117450063</v>
      </c>
      <c r="M289" s="171">
        <f t="shared" si="44"/>
        <v>0.1450290775383303</v>
      </c>
      <c r="N289" s="44"/>
    </row>
    <row r="290" spans="1:14" x14ac:dyDescent="0.25">
      <c r="A290" s="157">
        <v>45694.199305555558</v>
      </c>
      <c r="B290" s="170">
        <v>0.29110508543040398</v>
      </c>
      <c r="C290" s="170">
        <v>26.346392099999999</v>
      </c>
      <c r="D290" s="170">
        <v>4.0733660333333303E-2</v>
      </c>
      <c r="E290" s="171">
        <f t="shared" si="40"/>
        <v>0.28493650689931943</v>
      </c>
      <c r="F290" s="171">
        <f t="shared" si="41"/>
        <v>6.3009758751169688E-4</v>
      </c>
      <c r="G290" s="171">
        <f t="shared" si="42"/>
        <v>25151.479381186902</v>
      </c>
      <c r="H290" s="171">
        <f t="shared" si="36"/>
        <v>2.3723579353005047E-2</v>
      </c>
      <c r="I290" s="171">
        <f t="shared" si="37"/>
        <v>1.6928487997759392</v>
      </c>
      <c r="J290" s="171">
        <f t="shared" si="38"/>
        <v>20.491938297364793</v>
      </c>
      <c r="K290" s="172">
        <f t="shared" si="39"/>
        <v>23.820485176635859</v>
      </c>
      <c r="L290" s="172">
        <f t="shared" si="43"/>
        <v>1.4879494466700949</v>
      </c>
      <c r="M290" s="171">
        <f t="shared" si="44"/>
        <v>0.1341945749161341</v>
      </c>
      <c r="N290" s="44"/>
    </row>
    <row r="291" spans="1:14" x14ac:dyDescent="0.25">
      <c r="A291" s="157">
        <v>45694.2</v>
      </c>
      <c r="B291" s="173">
        <v>0.26794022932340539</v>
      </c>
      <c r="C291" s="170">
        <v>26.3470381716666</v>
      </c>
      <c r="D291" s="170">
        <v>4.0805187999999999E-2</v>
      </c>
      <c r="E291" s="171">
        <f t="shared" si="40"/>
        <v>0.26226195325889889</v>
      </c>
      <c r="F291" s="171">
        <f t="shared" si="41"/>
        <v>5.7995720632771726E-4</v>
      </c>
      <c r="G291" s="171">
        <f t="shared" si="42"/>
        <v>23150.035813542225</v>
      </c>
      <c r="H291" s="171">
        <f t="shared" si="36"/>
        <v>2.3723122268619015E-2</v>
      </c>
      <c r="I291" s="171">
        <f t="shared" si="37"/>
        <v>1.6928777648130546</v>
      </c>
      <c r="J291" s="171">
        <f t="shared" si="38"/>
        <v>19.081514133561853</v>
      </c>
      <c r="K291" s="172">
        <f t="shared" si="39"/>
        <v>22.181302842526538</v>
      </c>
      <c r="L291" s="172">
        <f t="shared" si="43"/>
        <v>1.3770908264657231</v>
      </c>
      <c r="M291" s="171">
        <f t="shared" si="44"/>
        <v>0.1241965031083805</v>
      </c>
      <c r="N291" s="44"/>
    </row>
    <row r="292" spans="1:14" x14ac:dyDescent="0.25">
      <c r="A292" s="157">
        <v>45694.200694444444</v>
      </c>
      <c r="B292" s="170">
        <v>0.2926494227882051</v>
      </c>
      <c r="C292" s="170">
        <v>26.34768425</v>
      </c>
      <c r="D292" s="170">
        <v>4.0659702833333297E-2</v>
      </c>
      <c r="E292" s="171">
        <f t="shared" si="40"/>
        <v>0.28644688357172943</v>
      </c>
      <c r="F292" s="171">
        <f t="shared" si="41"/>
        <v>6.3344030906537906E-4</v>
      </c>
      <c r="G292" s="171">
        <f t="shared" si="42"/>
        <v>25284.91012890092</v>
      </c>
      <c r="H292" s="171">
        <f t="shared" si="36"/>
        <v>2.3722665190295183E-2</v>
      </c>
      <c r="I292" s="171">
        <f t="shared" si="37"/>
        <v>1.6929067305118159</v>
      </c>
      <c r="J292" s="171">
        <f t="shared" si="38"/>
        <v>20.585395524657365</v>
      </c>
      <c r="K292" s="172">
        <f t="shared" si="39"/>
        <v>23.929856176524691</v>
      </c>
      <c r="L292" s="172">
        <f t="shared" si="43"/>
        <v>1.4928190598002802</v>
      </c>
      <c r="M292" s="171">
        <f t="shared" si="44"/>
        <v>0.13463375358949137</v>
      </c>
      <c r="N292" s="44"/>
    </row>
    <row r="293" spans="1:14" x14ac:dyDescent="0.25">
      <c r="A293" s="157">
        <v>45694.201388888891</v>
      </c>
      <c r="B293" s="170">
        <v>0.31581427886431918</v>
      </c>
      <c r="C293" s="170">
        <v>26.348330319999999</v>
      </c>
      <c r="D293" s="170">
        <v>4.0560009166666598E-2</v>
      </c>
      <c r="E293" s="171">
        <f t="shared" si="40"/>
        <v>0.30912010678041757</v>
      </c>
      <c r="F293" s="171">
        <f t="shared" si="41"/>
        <v>6.8358069018250906E-4</v>
      </c>
      <c r="G293" s="171">
        <f t="shared" si="42"/>
        <v>27286.353693877176</v>
      </c>
      <c r="H293" s="171">
        <f t="shared" si="36"/>
        <v>2.3722208128645318E-2</v>
      </c>
      <c r="I293" s="171">
        <f t="shared" si="37"/>
        <v>1.69293569619972</v>
      </c>
      <c r="J293" s="171">
        <f t="shared" si="38"/>
        <v>21.979182404846426</v>
      </c>
      <c r="K293" s="172">
        <f t="shared" si="39"/>
        <v>25.550479818481566</v>
      </c>
      <c r="L293" s="172">
        <f t="shared" si="43"/>
        <v>1.6014889365240546</v>
      </c>
      <c r="M293" s="171">
        <f t="shared" si="44"/>
        <v>0.14443442789719108</v>
      </c>
      <c r="N293" s="44"/>
    </row>
    <row r="294" spans="1:14" x14ac:dyDescent="0.25">
      <c r="A294" s="157">
        <v>45694.20208333333</v>
      </c>
      <c r="B294" s="170">
        <v>0.32006116244604865</v>
      </c>
      <c r="C294" s="170">
        <v>26.348528384999899</v>
      </c>
      <c r="D294" s="170">
        <v>4.0570471499999997E-2</v>
      </c>
      <c r="E294" s="171">
        <f t="shared" si="40"/>
        <v>0.313276763919346</v>
      </c>
      <c r="F294" s="171">
        <f t="shared" si="41"/>
        <v>6.9277307888755116E-4</v>
      </c>
      <c r="G294" s="171">
        <f t="shared" si="42"/>
        <v>27653.284435338603</v>
      </c>
      <c r="H294" s="171">
        <f t="shared" si="36"/>
        <v>2.3722068009894993E-2</v>
      </c>
      <c r="I294" s="171">
        <f t="shared" si="37"/>
        <v>1.6929445762528241</v>
      </c>
      <c r="J294" s="171">
        <f t="shared" si="38"/>
        <v>22.233128566382248</v>
      </c>
      <c r="K294" s="172">
        <f t="shared" si="39"/>
        <v>25.845809945338772</v>
      </c>
      <c r="L294" s="172">
        <f t="shared" si="43"/>
        <v>1.6224554762308763</v>
      </c>
      <c r="M294" s="171">
        <f t="shared" si="44"/>
        <v>0.14632534958792173</v>
      </c>
      <c r="N294" s="44"/>
    </row>
    <row r="295" spans="1:14" x14ac:dyDescent="0.25">
      <c r="A295" s="157">
        <v>45694.202777777777</v>
      </c>
      <c r="B295" s="170">
        <v>0.32971319180114234</v>
      </c>
      <c r="C295" s="170">
        <v>26.348099231666598</v>
      </c>
      <c r="D295" s="170">
        <v>4.0635905833333298E-2</v>
      </c>
      <c r="E295" s="171">
        <f t="shared" si="40"/>
        <v>0.32272465977067971</v>
      </c>
      <c r="F295" s="171">
        <f t="shared" si="41"/>
        <v>7.1366491731848986E-4</v>
      </c>
      <c r="G295" s="171">
        <f t="shared" si="42"/>
        <v>28487.219771618697</v>
      </c>
      <c r="H295" s="171">
        <f t="shared" si="36"/>
        <v>2.3722371610644194E-2</v>
      </c>
      <c r="I295" s="171">
        <f t="shared" si="37"/>
        <v>1.6929253356204246</v>
      </c>
      <c r="J295" s="171">
        <f t="shared" si="38"/>
        <v>22.808538417397468</v>
      </c>
      <c r="K295" s="172">
        <f t="shared" si="39"/>
        <v>26.514448802761041</v>
      </c>
      <c r="L295" s="172">
        <f t="shared" si="43"/>
        <v>1.6717682307208965</v>
      </c>
      <c r="M295" s="171">
        <f t="shared" si="44"/>
        <v>0.15077274808088895</v>
      </c>
      <c r="N295" s="44"/>
    </row>
    <row r="296" spans="1:14" x14ac:dyDescent="0.25">
      <c r="A296" s="157">
        <v>45694.203472222223</v>
      </c>
      <c r="B296" s="170">
        <v>0.29535198555956682</v>
      </c>
      <c r="C296" s="170">
        <v>26.347670078333302</v>
      </c>
      <c r="D296" s="170">
        <v>4.0608750833333297E-2</v>
      </c>
      <c r="E296" s="171">
        <f t="shared" si="40"/>
        <v>0.28909218073096016</v>
      </c>
      <c r="F296" s="171">
        <f t="shared" si="41"/>
        <v>6.3929001203369439E-4</v>
      </c>
      <c r="G296" s="171">
        <f t="shared" si="42"/>
        <v>25518.411552346573</v>
      </c>
      <c r="H296" s="171">
        <f t="shared" si="36"/>
        <v>2.3722675216149069E-2</v>
      </c>
      <c r="I296" s="171">
        <f t="shared" si="37"/>
        <v>1.6929060951480805</v>
      </c>
      <c r="J296" s="171">
        <f t="shared" si="38"/>
        <v>20.748778172982536</v>
      </c>
      <c r="K296" s="172">
        <f t="shared" si="39"/>
        <v>24.119775111595704</v>
      </c>
      <c r="L296" s="172">
        <f t="shared" si="43"/>
        <v>1.5040896993776156</v>
      </c>
      <c r="M296" s="171">
        <f t="shared" si="44"/>
        <v>0.13565022541284413</v>
      </c>
      <c r="N296" s="44"/>
    </row>
    <row r="297" spans="1:14" x14ac:dyDescent="0.25">
      <c r="A297" s="157">
        <v>45694.20416666667</v>
      </c>
      <c r="B297" s="170">
        <v>0.29921279950381036</v>
      </c>
      <c r="C297" s="170">
        <v>26.347240924999898</v>
      </c>
      <c r="D297" s="170">
        <v>4.0607825166666597E-2</v>
      </c>
      <c r="E297" s="171">
        <f t="shared" si="40"/>
        <v>0.29287158674195402</v>
      </c>
      <c r="F297" s="171">
        <f t="shared" si="41"/>
        <v>6.4764675217274963E-4</v>
      </c>
      <c r="G297" s="171">
        <f t="shared" si="42"/>
        <v>25851.985877129217</v>
      </c>
      <c r="H297" s="171">
        <f t="shared" si="36"/>
        <v>2.3722978826409731E-2</v>
      </c>
      <c r="I297" s="171">
        <f t="shared" si="37"/>
        <v>1.6928868548357898</v>
      </c>
      <c r="J297" s="171">
        <f t="shared" si="38"/>
        <v>20.981820250518059</v>
      </c>
      <c r="K297" s="172">
        <f t="shared" si="39"/>
        <v>24.390430646980736</v>
      </c>
      <c r="L297" s="172">
        <f t="shared" si="43"/>
        <v>1.5228012195884104</v>
      </c>
      <c r="M297" s="171">
        <f t="shared" si="44"/>
        <v>0.13733777232940209</v>
      </c>
      <c r="N297" s="44"/>
    </row>
    <row r="298" spans="1:14" x14ac:dyDescent="0.25">
      <c r="A298" s="157">
        <v>45694.204861111109</v>
      </c>
      <c r="B298" s="170">
        <v>0.34785900852717461</v>
      </c>
      <c r="C298" s="170">
        <v>26.346811771666601</v>
      </c>
      <c r="D298" s="170">
        <v>4.06463725E-2</v>
      </c>
      <c r="E298" s="171">
        <f t="shared" si="40"/>
        <v>0.34048732521228264</v>
      </c>
      <c r="F298" s="171">
        <f t="shared" si="41"/>
        <v>7.5294157689864629E-4</v>
      </c>
      <c r="G298" s="171">
        <f t="shared" si="42"/>
        <v>30055.018336747886</v>
      </c>
      <c r="H298" s="171">
        <f t="shared" si="36"/>
        <v>2.372328244142612E-2</v>
      </c>
      <c r="I298" s="171">
        <f t="shared" si="37"/>
        <v>1.6928676146835615</v>
      </c>
      <c r="J298" s="171">
        <f t="shared" si="38"/>
        <v>23.883997508192728</v>
      </c>
      <c r="K298" s="172">
        <f t="shared" si="39"/>
        <v>27.763799744422688</v>
      </c>
      <c r="L298" s="172">
        <f t="shared" si="43"/>
        <v>1.759784541024241</v>
      </c>
      <c r="M298" s="171">
        <f t="shared" si="44"/>
        <v>0.15871072700435074</v>
      </c>
      <c r="N298" s="44"/>
    </row>
    <row r="299" spans="1:14" x14ac:dyDescent="0.25">
      <c r="A299" s="157">
        <v>45694.205555555556</v>
      </c>
      <c r="B299" s="170">
        <v>0.3192890048090648</v>
      </c>
      <c r="C299" s="170">
        <v>26.346829573333299</v>
      </c>
      <c r="D299" s="170">
        <v>4.0674717833333297E-2</v>
      </c>
      <c r="E299" s="171">
        <f t="shared" si="40"/>
        <v>0.31252274654499812</v>
      </c>
      <c r="F299" s="171">
        <f t="shared" si="41"/>
        <v>6.9110174201096283E-4</v>
      </c>
      <c r="G299" s="171">
        <f t="shared" si="42"/>
        <v>27586.570015503199</v>
      </c>
      <c r="H299" s="171">
        <f t="shared" si="36"/>
        <v>2.3723269847107258E-2</v>
      </c>
      <c r="I299" s="171">
        <f t="shared" si="37"/>
        <v>1.6928684127792217</v>
      </c>
      <c r="J299" s="171">
        <f t="shared" si="38"/>
        <v>22.186991983303166</v>
      </c>
      <c r="K299" s="172">
        <f t="shared" si="39"/>
        <v>25.791137443118171</v>
      </c>
      <c r="L299" s="172">
        <f t="shared" si="43"/>
        <v>1.6228099044969966</v>
      </c>
      <c r="M299" s="171">
        <f t="shared" si="44"/>
        <v>0.14635731461913748</v>
      </c>
      <c r="N299" s="44"/>
    </row>
    <row r="300" spans="1:14" x14ac:dyDescent="0.25">
      <c r="A300" s="157">
        <v>45694.206250000003</v>
      </c>
      <c r="B300" s="170">
        <v>0.29805454649318031</v>
      </c>
      <c r="C300" s="170">
        <v>26.347473111666599</v>
      </c>
      <c r="D300" s="170">
        <v>4.06937915E-2</v>
      </c>
      <c r="E300" s="171">
        <f t="shared" si="40"/>
        <v>0.29173765440050459</v>
      </c>
      <c r="F300" s="171">
        <f t="shared" si="41"/>
        <v>6.4513971102419978E-4</v>
      </c>
      <c r="G300" s="171">
        <f t="shared" si="42"/>
        <v>25751.91281701078</v>
      </c>
      <c r="H300" s="171">
        <f t="shared" si="36"/>
        <v>2.3722814562259074E-2</v>
      </c>
      <c r="I300" s="171">
        <f t="shared" si="37"/>
        <v>1.6928972644845142</v>
      </c>
      <c r="J300" s="171">
        <f t="shared" si="38"/>
        <v>20.911951540997489</v>
      </c>
      <c r="K300" s="172">
        <f t="shared" si="39"/>
        <v>24.309345249953594</v>
      </c>
      <c r="L300" s="172">
        <f t="shared" si="43"/>
        <v>1.5203947304552945</v>
      </c>
      <c r="M300" s="171">
        <f t="shared" si="44"/>
        <v>0.13712073687367374</v>
      </c>
      <c r="N300" s="44"/>
    </row>
    <row r="301" spans="1:14" x14ac:dyDescent="0.25">
      <c r="A301" s="157">
        <v>45694.206944444442</v>
      </c>
      <c r="B301" s="170">
        <v>0.29882671332661331</v>
      </c>
      <c r="C301" s="170">
        <v>26.348116651666601</v>
      </c>
      <c r="D301" s="170">
        <v>4.0665578666666598E-2</v>
      </c>
      <c r="E301" s="171">
        <f t="shared" si="40"/>
        <v>0.29249282763798379</v>
      </c>
      <c r="F301" s="171">
        <f t="shared" si="41"/>
        <v>6.4681106780652229E-4</v>
      </c>
      <c r="G301" s="171">
        <f t="shared" si="42"/>
        <v>25818.62803141939</v>
      </c>
      <c r="H301" s="171">
        <f t="shared" si="36"/>
        <v>2.3722359286925881E-2</v>
      </c>
      <c r="I301" s="171">
        <f t="shared" si="37"/>
        <v>1.6929261166244456</v>
      </c>
      <c r="J301" s="171">
        <f t="shared" si="38"/>
        <v>20.958534783985833</v>
      </c>
      <c r="K301" s="172">
        <f t="shared" si="39"/>
        <v>24.363868342903487</v>
      </c>
      <c r="L301" s="172">
        <f t="shared" si="43"/>
        <v>1.5231227794541105</v>
      </c>
      <c r="M301" s="171">
        <f t="shared" si="44"/>
        <v>0.13736677303879063</v>
      </c>
      <c r="N301" s="44"/>
    </row>
    <row r="302" spans="1:14" x14ac:dyDescent="0.25">
      <c r="A302" s="157">
        <v>45694.207638888889</v>
      </c>
      <c r="B302" s="170">
        <v>0.31890293334927522</v>
      </c>
      <c r="C302" s="170">
        <v>26.348760191666599</v>
      </c>
      <c r="D302" s="170">
        <v>4.0674717833333297E-2</v>
      </c>
      <c r="E302" s="171">
        <f t="shared" si="40"/>
        <v>0.31214284443619289</v>
      </c>
      <c r="F302" s="171">
        <f t="shared" si="41"/>
        <v>6.9026608950059566E-4</v>
      </c>
      <c r="G302" s="171">
        <f t="shared" si="42"/>
        <v>27553.213441377378</v>
      </c>
      <c r="H302" s="171">
        <f t="shared" si="36"/>
        <v>2.3721904022286567E-2</v>
      </c>
      <c r="I302" s="171">
        <f t="shared" si="37"/>
        <v>1.6929549691242942</v>
      </c>
      <c r="J302" s="171">
        <f t="shared" si="38"/>
        <v>22.163918275597656</v>
      </c>
      <c r="K302" s="172">
        <f t="shared" si="39"/>
        <v>25.765495260414724</v>
      </c>
      <c r="L302" s="172">
        <f t="shared" si="43"/>
        <v>1.6210178786503857</v>
      </c>
      <c r="M302" s="171">
        <f t="shared" si="44"/>
        <v>0.14619569612647779</v>
      </c>
      <c r="N302" s="44"/>
    </row>
    <row r="303" spans="1:14" x14ac:dyDescent="0.25">
      <c r="A303" s="157">
        <v>45694.208333333336</v>
      </c>
      <c r="B303" s="170">
        <v>0.32237765927857909</v>
      </c>
      <c r="C303" s="170">
        <v>26.349403731666602</v>
      </c>
      <c r="D303" s="170">
        <v>4.0693923999999999E-2</v>
      </c>
      <c r="E303" s="171">
        <f t="shared" si="40"/>
        <v>0.31554323527864603</v>
      </c>
      <c r="F303" s="171">
        <f t="shared" si="41"/>
        <v>6.9778714129562576E-4</v>
      </c>
      <c r="G303" s="171">
        <f t="shared" si="42"/>
        <v>27853.429761669235</v>
      </c>
      <c r="H303" s="171">
        <f t="shared" si="36"/>
        <v>2.37214487683408E-2</v>
      </c>
      <c r="I303" s="171">
        <f t="shared" si="37"/>
        <v>1.6929838219840654</v>
      </c>
      <c r="J303" s="171">
        <f t="shared" si="38"/>
        <v>22.371446432679203</v>
      </c>
      <c r="K303" s="172">
        <f t="shared" si="39"/>
        <v>26.007143115568571</v>
      </c>
      <c r="L303" s="172">
        <f t="shared" si="43"/>
        <v>1.6386635776279932</v>
      </c>
      <c r="M303" s="171">
        <f t="shared" si="44"/>
        <v>0.14778711919444384</v>
      </c>
      <c r="N303" s="44"/>
    </row>
    <row r="304" spans="1:14" x14ac:dyDescent="0.25">
      <c r="A304" s="157">
        <v>45694.209027777775</v>
      </c>
      <c r="B304" s="170">
        <v>0.31581427886431918</v>
      </c>
      <c r="C304" s="170">
        <v>26.349510089999999</v>
      </c>
      <c r="D304" s="170">
        <v>4.0693526666666598E-2</v>
      </c>
      <c r="E304" s="171">
        <f t="shared" si="40"/>
        <v>0.30911888911355634</v>
      </c>
      <c r="F304" s="171">
        <f t="shared" si="41"/>
        <v>6.8358069018250906E-4</v>
      </c>
      <c r="G304" s="171">
        <f t="shared" si="42"/>
        <v>27286.353693877176</v>
      </c>
      <c r="H304" s="171">
        <f t="shared" si="36"/>
        <v>2.372137352921299E-2</v>
      </c>
      <c r="I304" s="171">
        <f t="shared" si="37"/>
        <v>1.6929885905522715</v>
      </c>
      <c r="J304" s="171">
        <f t="shared" si="38"/>
        <v>21.979182404846426</v>
      </c>
      <c r="K304" s="172">
        <f t="shared" si="39"/>
        <v>25.551194732099344</v>
      </c>
      <c r="L304" s="172">
        <f t="shared" si="43"/>
        <v>1.6068092818556037</v>
      </c>
      <c r="M304" s="171">
        <f t="shared" si="44"/>
        <v>0.14491425702160929</v>
      </c>
      <c r="N304" s="44"/>
    </row>
    <row r="305" spans="1:14" x14ac:dyDescent="0.25">
      <c r="A305" s="157">
        <v>45694.209722222222</v>
      </c>
      <c r="B305" s="170">
        <v>0.33550440720427011</v>
      </c>
      <c r="C305" s="170">
        <v>26.3488644</v>
      </c>
      <c r="D305" s="170">
        <v>4.0608750833333297E-2</v>
      </c>
      <c r="E305" s="171">
        <f t="shared" si="40"/>
        <v>0.32839228679202886</v>
      </c>
      <c r="F305" s="171">
        <f t="shared" si="41"/>
        <v>7.2620001559365829E-4</v>
      </c>
      <c r="G305" s="171">
        <f t="shared" si="42"/>
        <v>28987.580782448938</v>
      </c>
      <c r="H305" s="171">
        <f t="shared" si="36"/>
        <v>2.3721830302359401E-2</v>
      </c>
      <c r="I305" s="171">
        <f t="shared" si="37"/>
        <v>1.6929596412390266</v>
      </c>
      <c r="J305" s="171">
        <f t="shared" si="38"/>
        <v>23.152649405568365</v>
      </c>
      <c r="K305" s="172">
        <f t="shared" si="39"/>
        <v>26.914959053386955</v>
      </c>
      <c r="L305" s="172">
        <f t="shared" si="43"/>
        <v>1.6986578452661203</v>
      </c>
      <c r="M305" s="171">
        <f t="shared" si="44"/>
        <v>0.15319785761779586</v>
      </c>
      <c r="N305" s="44"/>
    </row>
    <row r="306" spans="1:14" x14ac:dyDescent="0.25">
      <c r="A306" s="157">
        <v>45694.210416666669</v>
      </c>
      <c r="B306" s="170">
        <v>0.34554251537785713</v>
      </c>
      <c r="C306" s="170">
        <v>26.3482187066666</v>
      </c>
      <c r="D306" s="170">
        <v>4.0607825166666597E-2</v>
      </c>
      <c r="E306" s="171">
        <f t="shared" si="40"/>
        <v>0.33821833338591423</v>
      </c>
      <c r="F306" s="171">
        <f t="shared" si="41"/>
        <v>7.4792752246289425E-4</v>
      </c>
      <c r="G306" s="171">
        <f t="shared" si="42"/>
        <v>29854.873328646856</v>
      </c>
      <c r="H306" s="171">
        <f t="shared" si="36"/>
        <v>2.3722287088629123E-2</v>
      </c>
      <c r="I306" s="171">
        <f t="shared" si="37"/>
        <v>1.6929306921386607</v>
      </c>
      <c r="J306" s="171">
        <f t="shared" si="38"/>
        <v>23.747150235358806</v>
      </c>
      <c r="K306" s="172">
        <f t="shared" si="39"/>
        <v>27.605643628686853</v>
      </c>
      <c r="L306" s="172">
        <f t="shared" si="43"/>
        <v>1.7470151251450892</v>
      </c>
      <c r="M306" s="171">
        <f t="shared" si="44"/>
        <v>0.15755908415810688</v>
      </c>
      <c r="N306" s="44"/>
    </row>
    <row r="307" spans="1:14" x14ac:dyDescent="0.25">
      <c r="A307" s="157">
        <v>45694.211111111108</v>
      </c>
      <c r="B307" s="170">
        <v>0.30654833018862815</v>
      </c>
      <c r="C307" s="170">
        <v>26.347573014999998</v>
      </c>
      <c r="D307" s="170">
        <v>4.0645975166666598E-2</v>
      </c>
      <c r="E307" s="171">
        <f t="shared" si="40"/>
        <v>0.30005132292105607</v>
      </c>
      <c r="F307" s="171">
        <f t="shared" si="41"/>
        <v>6.6352452421780987E-4</v>
      </c>
      <c r="G307" s="171">
        <f t="shared" si="42"/>
        <v>26485.775728297471</v>
      </c>
      <c r="H307" s="171">
        <f t="shared" si="36"/>
        <v>2.3722743884485115E-2</v>
      </c>
      <c r="I307" s="171">
        <f t="shared" si="37"/>
        <v>1.6929017434753568</v>
      </c>
      <c r="J307" s="171">
        <f t="shared" si="38"/>
        <v>21.423445509007436</v>
      </c>
      <c r="K307" s="172">
        <f t="shared" si="39"/>
        <v>24.903996465435604</v>
      </c>
      <c r="L307" s="172">
        <f t="shared" si="43"/>
        <v>1.5598910649472537</v>
      </c>
      <c r="M307" s="171">
        <f t="shared" si="44"/>
        <v>0.14068281610274655</v>
      </c>
      <c r="N307" s="44"/>
    </row>
    <row r="308" spans="1:14" x14ac:dyDescent="0.25">
      <c r="A308" s="157">
        <v>45694.211805555555</v>
      </c>
      <c r="B308" s="170">
        <v>0.32237765559536613</v>
      </c>
      <c r="C308" s="170">
        <v>26.346927324999999</v>
      </c>
      <c r="D308" s="170">
        <v>4.0589279999999998E-2</v>
      </c>
      <c r="E308" s="171">
        <f t="shared" si="40"/>
        <v>0.31554584075992598</v>
      </c>
      <c r="F308" s="171">
        <f t="shared" si="41"/>
        <v>6.977871333233033E-4</v>
      </c>
      <c r="G308" s="171">
        <f t="shared" si="42"/>
        <v>27853.429443439632</v>
      </c>
      <c r="H308" s="171">
        <f t="shared" si="36"/>
        <v>2.3723200689927757E-2</v>
      </c>
      <c r="I308" s="171">
        <f t="shared" si="37"/>
        <v>1.6928727952490987</v>
      </c>
      <c r="J308" s="171">
        <f t="shared" si="38"/>
        <v>22.371446212865667</v>
      </c>
      <c r="K308" s="172">
        <f t="shared" si="39"/>
        <v>26.00561545949294</v>
      </c>
      <c r="L308" s="172">
        <f t="shared" si="43"/>
        <v>1.6343462496364047</v>
      </c>
      <c r="M308" s="171">
        <f t="shared" si="44"/>
        <v>0.14739774978683304</v>
      </c>
      <c r="N308" s="44"/>
    </row>
    <row r="309" spans="1:14" x14ac:dyDescent="0.25">
      <c r="A309" s="157">
        <v>45694.212500000001</v>
      </c>
      <c r="B309" s="170">
        <v>0.34052346312494924</v>
      </c>
      <c r="C309" s="170">
        <v>26.346096433333301</v>
      </c>
      <c r="D309" s="170">
        <v>4.0553779166666602E-2</v>
      </c>
      <c r="E309" s="171">
        <f t="shared" si="40"/>
        <v>0.33330802773016915</v>
      </c>
      <c r="F309" s="171">
        <f t="shared" si="41"/>
        <v>7.3706377299772566E-4</v>
      </c>
      <c r="G309" s="171">
        <f t="shared" si="42"/>
        <v>29421.227213995615</v>
      </c>
      <c r="H309" s="171">
        <f t="shared" si="36"/>
        <v>2.3723788535587296E-2</v>
      </c>
      <c r="I309" s="171">
        <f t="shared" si="37"/>
        <v>1.6928355444077663</v>
      </c>
      <c r="J309" s="171">
        <f t="shared" si="38"/>
        <v>23.450206627832689</v>
      </c>
      <c r="K309" s="172">
        <f t="shared" si="39"/>
        <v>27.259079853786119</v>
      </c>
      <c r="L309" s="172">
        <f t="shared" si="43"/>
        <v>1.7204266460226549</v>
      </c>
      <c r="M309" s="171">
        <f t="shared" si="44"/>
        <v>0.15516113329930148</v>
      </c>
      <c r="N309" s="44"/>
    </row>
    <row r="310" spans="1:14" x14ac:dyDescent="0.25">
      <c r="A310" s="157">
        <v>45694.213194444441</v>
      </c>
      <c r="B310" s="170">
        <v>0.32430806257520878</v>
      </c>
      <c r="C310" s="170">
        <v>26.3450233583333</v>
      </c>
      <c r="D310" s="170">
        <v>4.0867968999999997E-2</v>
      </c>
      <c r="E310" s="171">
        <f t="shared" si="40"/>
        <v>0.31743735664740602</v>
      </c>
      <c r="F310" s="171">
        <f t="shared" si="41"/>
        <v>7.0196550340954282E-4</v>
      </c>
      <c r="G310" s="171">
        <f t="shared" si="42"/>
        <v>28020.216606498037</v>
      </c>
      <c r="H310" s="171">
        <f t="shared" si="36"/>
        <v>2.372454774936401E-2</v>
      </c>
      <c r="I310" s="171">
        <f t="shared" si="37"/>
        <v>1.692787436801785</v>
      </c>
      <c r="J310" s="171">
        <f t="shared" si="38"/>
        <v>22.486604393014129</v>
      </c>
      <c r="K310" s="172">
        <f t="shared" si="39"/>
        <v>26.138300400352982</v>
      </c>
      <c r="L310" s="172">
        <f t="shared" si="43"/>
        <v>1.6548854843897651</v>
      </c>
      <c r="M310" s="171">
        <f t="shared" si="44"/>
        <v>0.14925013387353581</v>
      </c>
      <c r="N310" s="44"/>
    </row>
    <row r="311" spans="1:14" x14ac:dyDescent="0.25">
      <c r="A311" s="157">
        <v>45694.213888888888</v>
      </c>
      <c r="B311" s="170">
        <v>0.30114320464590766</v>
      </c>
      <c r="C311" s="170">
        <v>26.343950284999998</v>
      </c>
      <c r="D311" s="170">
        <v>4.0695774999999997E-2</v>
      </c>
      <c r="E311" s="171">
        <f t="shared" si="40"/>
        <v>0.29476431947269721</v>
      </c>
      <c r="F311" s="171">
        <f t="shared" si="41"/>
        <v>6.5182511828118538E-4</v>
      </c>
      <c r="G311" s="171">
        <f t="shared" si="42"/>
        <v>26018.772881406421</v>
      </c>
      <c r="H311" s="171">
        <f t="shared" si="36"/>
        <v>2.3725306991698732E-2</v>
      </c>
      <c r="I311" s="171">
        <f t="shared" si="37"/>
        <v>1.6927393302712079</v>
      </c>
      <c r="J311" s="171">
        <f t="shared" si="38"/>
        <v>21.098183064115013</v>
      </c>
      <c r="K311" s="172">
        <f t="shared" si="39"/>
        <v>24.523783256902167</v>
      </c>
      <c r="L311" s="172">
        <f t="shared" si="43"/>
        <v>1.535366646838787</v>
      </c>
      <c r="M311" s="171">
        <f t="shared" si="44"/>
        <v>0.13847101793279101</v>
      </c>
      <c r="N311" s="44"/>
    </row>
    <row r="312" spans="1:14" x14ac:dyDescent="0.25">
      <c r="A312" s="157">
        <v>45694.214583333334</v>
      </c>
      <c r="B312" s="170">
        <v>0.28801645488246846</v>
      </c>
      <c r="C312" s="170">
        <v>26.342877210000001</v>
      </c>
      <c r="D312" s="170">
        <v>4.0368342666666598E-2</v>
      </c>
      <c r="E312" s="171">
        <f t="shared" si="40"/>
        <v>0.28191663366201908</v>
      </c>
      <c r="F312" s="171">
        <f t="shared" si="41"/>
        <v>6.2341224000534302E-4</v>
      </c>
      <c r="G312" s="171">
        <f t="shared" si="42"/>
        <v>24884.621701845277</v>
      </c>
      <c r="H312" s="171">
        <f t="shared" si="36"/>
        <v>2.3726066264951304E-2</v>
      </c>
      <c r="I312" s="171">
        <f t="shared" si="37"/>
        <v>1.6926912246665862</v>
      </c>
      <c r="J312" s="171">
        <f t="shared" si="38"/>
        <v>20.304817784474864</v>
      </c>
      <c r="K312" s="172">
        <f t="shared" si="39"/>
        <v>23.601002816548121</v>
      </c>
      <c r="L312" s="172">
        <f t="shared" si="43"/>
        <v>1.4595315208748032</v>
      </c>
      <c r="M312" s="171">
        <f t="shared" si="44"/>
        <v>0.13163163067052699</v>
      </c>
      <c r="N312" s="44"/>
    </row>
    <row r="313" spans="1:14" x14ac:dyDescent="0.25">
      <c r="A313" s="157">
        <v>45694.215277777781</v>
      </c>
      <c r="B313" s="170">
        <v>0.30925090768511676</v>
      </c>
      <c r="C313" s="170">
        <v>26.341804135</v>
      </c>
      <c r="D313" s="170">
        <v>4.0341851666666602E-2</v>
      </c>
      <c r="E313" s="171">
        <f t="shared" si="40"/>
        <v>0.30270245240843768</v>
      </c>
      <c r="F313" s="171">
        <f t="shared" si="41"/>
        <v>6.6937425905869423E-4</v>
      </c>
      <c r="G313" s="171">
        <f t="shared" si="42"/>
        <v>26719.278423994088</v>
      </c>
      <c r="H313" s="171">
        <f t="shared" si="36"/>
        <v>2.372682556794382E-2</v>
      </c>
      <c r="I313" s="171">
        <f t="shared" si="37"/>
        <v>1.6926431200626306</v>
      </c>
      <c r="J313" s="171">
        <f t="shared" si="38"/>
        <v>21.585775874635257</v>
      </c>
      <c r="K313" s="172">
        <f t="shared" si="39"/>
        <v>25.089266871790969</v>
      </c>
      <c r="L313" s="172">
        <f t="shared" si="43"/>
        <v>1.5610122334141379</v>
      </c>
      <c r="M313" s="171">
        <f t="shared" si="44"/>
        <v>0.14078393158496913</v>
      </c>
      <c r="N313" s="44"/>
    </row>
    <row r="314" spans="1:14" x14ac:dyDescent="0.25">
      <c r="A314" s="157">
        <v>45694.21597222222</v>
      </c>
      <c r="B314" s="170">
        <v>0.29535198187635103</v>
      </c>
      <c r="C314" s="170">
        <v>26.3417539583333</v>
      </c>
      <c r="D314" s="170">
        <v>4.0389270333333303E-2</v>
      </c>
      <c r="E314" s="171">
        <f t="shared" si="40"/>
        <v>0.28909788781395984</v>
      </c>
      <c r="F314" s="171">
        <f t="shared" si="41"/>
        <v>6.3929000406136587E-4</v>
      </c>
      <c r="G314" s="171">
        <f t="shared" si="42"/>
        <v>25518.411234116727</v>
      </c>
      <c r="H314" s="171">
        <f t="shared" si="36"/>
        <v>2.3726861073452957E-2</v>
      </c>
      <c r="I314" s="171">
        <f t="shared" si="37"/>
        <v>1.6926408707301976</v>
      </c>
      <c r="J314" s="171">
        <f t="shared" si="38"/>
        <v>20.748777950457839</v>
      </c>
      <c r="K314" s="172">
        <f t="shared" si="39"/>
        <v>24.116390849121483</v>
      </c>
      <c r="L314" s="172">
        <f t="shared" si="43"/>
        <v>1.4957340033134663</v>
      </c>
      <c r="M314" s="171">
        <f t="shared" si="44"/>
        <v>0.13489664532047857</v>
      </c>
      <c r="N314" s="44"/>
    </row>
    <row r="315" spans="1:14" x14ac:dyDescent="0.25">
      <c r="A315" s="157">
        <v>45694.216666666667</v>
      </c>
      <c r="B315" s="173">
        <v>0.27759224948977129</v>
      </c>
      <c r="C315" s="170">
        <v>26.343041419999999</v>
      </c>
      <c r="D315" s="170">
        <v>4.0409138666666601E-2</v>
      </c>
      <c r="E315" s="171">
        <f t="shared" si="40"/>
        <v>0.27171305066753443</v>
      </c>
      <c r="F315" s="171">
        <f t="shared" si="41"/>
        <v>6.0084902486963487E-4</v>
      </c>
      <c r="G315" s="171">
        <f t="shared" si="42"/>
        <v>23983.970355916241</v>
      </c>
      <c r="H315" s="171">
        <f t="shared" si="36"/>
        <v>2.3725950073325452E-2</v>
      </c>
      <c r="I315" s="171">
        <f t="shared" si="37"/>
        <v>1.6926985860828412</v>
      </c>
      <c r="J315" s="171">
        <f t="shared" si="38"/>
        <v>19.671185202275648</v>
      </c>
      <c r="K315" s="172">
        <f t="shared" si="39"/>
        <v>22.864598458863338</v>
      </c>
      <c r="L315" s="172">
        <f t="shared" si="43"/>
        <v>1.4104722439702682</v>
      </c>
      <c r="M315" s="171">
        <f t="shared" si="44"/>
        <v>0.12720709271016128</v>
      </c>
      <c r="N315" s="44"/>
    </row>
    <row r="316" spans="1:14" x14ac:dyDescent="0.25">
      <c r="A316" s="157">
        <v>45694.217361111114</v>
      </c>
      <c r="B316" s="173">
        <v>0.26987063262775757</v>
      </c>
      <c r="C316" s="170">
        <v>26.344328881666598</v>
      </c>
      <c r="D316" s="170">
        <v>4.0552194333333298E-2</v>
      </c>
      <c r="E316" s="171">
        <f t="shared" si="40"/>
        <v>0.26415383640230916</v>
      </c>
      <c r="F316" s="171">
        <f t="shared" si="41"/>
        <v>5.8413556845834968E-4</v>
      </c>
      <c r="G316" s="171">
        <f t="shared" si="42"/>
        <v>23316.822659038255</v>
      </c>
      <c r="H316" s="171">
        <f t="shared" si="36"/>
        <v>2.3725039116008116E-2</v>
      </c>
      <c r="I316" s="171">
        <f t="shared" si="37"/>
        <v>1.6927563028759269</v>
      </c>
      <c r="J316" s="171">
        <f t="shared" si="38"/>
        <v>19.199682962091245</v>
      </c>
      <c r="K316" s="172">
        <f t="shared" si="39"/>
        <v>22.317234138249759</v>
      </c>
      <c r="L316" s="172">
        <f t="shared" si="43"/>
        <v>1.3778758536378501</v>
      </c>
      <c r="M316" s="171">
        <f t="shared" si="44"/>
        <v>0.12426730281726645</v>
      </c>
      <c r="N316" s="44"/>
    </row>
    <row r="317" spans="1:14" x14ac:dyDescent="0.25">
      <c r="A317" s="157">
        <v>45694.218055555553</v>
      </c>
      <c r="B317" s="170">
        <v>0.27990874264681015</v>
      </c>
      <c r="C317" s="170">
        <v>26.345616341666599</v>
      </c>
      <c r="D317" s="170">
        <v>4.05010651666666E-2</v>
      </c>
      <c r="E317" s="171">
        <f t="shared" si="40"/>
        <v>0.27397812665579463</v>
      </c>
      <c r="F317" s="171">
        <f t="shared" si="41"/>
        <v>6.0586307932209988E-4</v>
      </c>
      <c r="G317" s="171">
        <f t="shared" si="42"/>
        <v>24184.115364684396</v>
      </c>
      <c r="H317" s="171">
        <f t="shared" si="36"/>
        <v>2.3724128202677566E-2</v>
      </c>
      <c r="I317" s="171">
        <f t="shared" si="37"/>
        <v>1.69281402103477</v>
      </c>
      <c r="J317" s="171">
        <f t="shared" si="38"/>
        <v>19.812276328313619</v>
      </c>
      <c r="K317" s="172">
        <f t="shared" si="39"/>
        <v>23.030000626161176</v>
      </c>
      <c r="L317" s="172">
        <f t="shared" si="43"/>
        <v>1.4250402556210744</v>
      </c>
      <c r="M317" s="171">
        <f t="shared" si="44"/>
        <v>0.12852094657477223</v>
      </c>
      <c r="N317" s="44"/>
    </row>
    <row r="318" spans="1:14" x14ac:dyDescent="0.25">
      <c r="A318" s="157">
        <v>45694.21875</v>
      </c>
      <c r="B318" s="170">
        <v>0.29805455201413872</v>
      </c>
      <c r="C318" s="170">
        <v>26.346903801666599</v>
      </c>
      <c r="D318" s="170">
        <v>4.0467948666666601E-2</v>
      </c>
      <c r="E318" s="171">
        <f t="shared" si="40"/>
        <v>0.29173821436500125</v>
      </c>
      <c r="F318" s="171">
        <f t="shared" si="41"/>
        <v>6.4513972297432622E-4</v>
      </c>
      <c r="G318" s="171">
        <f t="shared" si="42"/>
        <v>25751.913294021586</v>
      </c>
      <c r="H318" s="171">
        <f t="shared" si="36"/>
        <v>2.3723217332152331E-2</v>
      </c>
      <c r="I318" s="171">
        <f t="shared" si="37"/>
        <v>1.6928717406340945</v>
      </c>
      <c r="J318" s="171">
        <f t="shared" si="38"/>
        <v>20.911951874125947</v>
      </c>
      <c r="K318" s="172">
        <f t="shared" si="39"/>
        <v>24.309017413278074</v>
      </c>
      <c r="L318" s="172">
        <f t="shared" si="43"/>
        <v>1.5119348314586867</v>
      </c>
      <c r="M318" s="171">
        <f t="shared" si="44"/>
        <v>0.13635775896993926</v>
      </c>
      <c r="N318" s="44"/>
    </row>
    <row r="319" spans="1:14" x14ac:dyDescent="0.25">
      <c r="A319" s="157">
        <v>45694.219444444447</v>
      </c>
      <c r="B319" s="170">
        <v>0.32160549795838228</v>
      </c>
      <c r="C319" s="170">
        <v>26.347447395</v>
      </c>
      <c r="D319" s="170">
        <v>4.0706371666666602E-2</v>
      </c>
      <c r="E319" s="171">
        <f t="shared" si="40"/>
        <v>0.31478950003255923</v>
      </c>
      <c r="F319" s="171">
        <f t="shared" si="41"/>
        <v>6.9611579644671487E-4</v>
      </c>
      <c r="G319" s="171">
        <f t="shared" si="42"/>
        <v>27786.715023604229</v>
      </c>
      <c r="H319" s="171">
        <f t="shared" si="36"/>
        <v>2.3722832755855374E-2</v>
      </c>
      <c r="I319" s="171">
        <f t="shared" si="37"/>
        <v>1.6928961115242465</v>
      </c>
      <c r="J319" s="171">
        <f t="shared" si="38"/>
        <v>22.325356242850166</v>
      </c>
      <c r="K319" s="172">
        <f t="shared" si="39"/>
        <v>25.952358423583156</v>
      </c>
      <c r="L319" s="172">
        <f t="shared" si="43"/>
        <v>1.6353374771556888</v>
      </c>
      <c r="M319" s="171">
        <f t="shared" si="44"/>
        <v>0.14748714620812486</v>
      </c>
      <c r="N319" s="44"/>
    </row>
    <row r="320" spans="1:14" x14ac:dyDescent="0.25">
      <c r="A320" s="157">
        <v>45694.220138888886</v>
      </c>
      <c r="B320" s="170">
        <v>0.31079523031006606</v>
      </c>
      <c r="C320" s="170">
        <v>26.3470182416666</v>
      </c>
      <c r="D320" s="170">
        <v>4.0747435499999998E-2</v>
      </c>
      <c r="E320" s="171">
        <f t="shared" si="40"/>
        <v>0.30420877743723901</v>
      </c>
      <c r="F320" s="171">
        <f t="shared" si="41"/>
        <v>6.7271694872308671E-4</v>
      </c>
      <c r="G320" s="171">
        <f t="shared" si="42"/>
        <v>26852.707898789708</v>
      </c>
      <c r="H320" s="171">
        <f t="shared" si="36"/>
        <v>2.372313636858376E-2</v>
      </c>
      <c r="I320" s="171">
        <f t="shared" si="37"/>
        <v>1.692876871295008</v>
      </c>
      <c r="J320" s="171">
        <f t="shared" si="38"/>
        <v>21.678446397522908</v>
      </c>
      <c r="K320" s="172">
        <f t="shared" si="39"/>
        <v>25.200094397475123</v>
      </c>
      <c r="L320" s="172">
        <f t="shared" si="43"/>
        <v>1.5844300632967729</v>
      </c>
      <c r="M320" s="171">
        <f t="shared" si="44"/>
        <v>0.14289592922950695</v>
      </c>
      <c r="N320" s="44"/>
    </row>
    <row r="321" spans="1:14" x14ac:dyDescent="0.25">
      <c r="A321" s="157">
        <v>45694.220833333333</v>
      </c>
      <c r="B321" s="170">
        <v>0.29380766845557316</v>
      </c>
      <c r="C321" s="170">
        <v>26.3465890883333</v>
      </c>
      <c r="D321" s="170">
        <v>4.0460798833333297E-2</v>
      </c>
      <c r="E321" s="171">
        <f t="shared" si="40"/>
        <v>0.28758163246509705</v>
      </c>
      <c r="F321" s="171">
        <f t="shared" si="41"/>
        <v>6.3594733431942239E-4</v>
      </c>
      <c r="G321" s="171">
        <f t="shared" si="42"/>
        <v>25384.98255456152</v>
      </c>
      <c r="H321" s="171">
        <f t="shared" si="36"/>
        <v>2.3723439986067921E-2</v>
      </c>
      <c r="I321" s="171">
        <f t="shared" si="37"/>
        <v>1.6928576312258317</v>
      </c>
      <c r="J321" s="171">
        <f t="shared" si="38"/>
        <v>20.655442683419</v>
      </c>
      <c r="K321" s="172">
        <f t="shared" si="39"/>
        <v>24.010660084617918</v>
      </c>
      <c r="L321" s="172">
        <f t="shared" si="43"/>
        <v>1.4910870548768089</v>
      </c>
      <c r="M321" s="171">
        <f t="shared" si="44"/>
        <v>0.13447754823925046</v>
      </c>
      <c r="N321" s="44"/>
    </row>
    <row r="322" spans="1:14" x14ac:dyDescent="0.25">
      <c r="A322" s="157">
        <v>45694.22152777778</v>
      </c>
      <c r="B322" s="170">
        <v>0.28685820738507734</v>
      </c>
      <c r="C322" s="170">
        <v>26.346159934999999</v>
      </c>
      <c r="D322" s="170">
        <v>4.0312711833333299E-2</v>
      </c>
      <c r="E322" s="171">
        <f t="shared" si="40"/>
        <v>0.28077983875715173</v>
      </c>
      <c r="F322" s="171">
        <f t="shared" si="41"/>
        <v>6.2090521079021064E-4</v>
      </c>
      <c r="G322" s="171">
        <f t="shared" si="42"/>
        <v>24784.549118070681</v>
      </c>
      <c r="H322" s="171">
        <f t="shared" si="36"/>
        <v>2.3723743608308021E-2</v>
      </c>
      <c r="I322" s="171">
        <f t="shared" si="37"/>
        <v>1.6928383913167111</v>
      </c>
      <c r="J322" s="171">
        <f t="shared" si="38"/>
        <v>20.23457462416636</v>
      </c>
      <c r="K322" s="172">
        <f t="shared" si="39"/>
        <v>23.521187891295181</v>
      </c>
      <c r="L322" s="172">
        <f t="shared" si="43"/>
        <v>1.4520448473157939</v>
      </c>
      <c r="M322" s="171">
        <f t="shared" si="44"/>
        <v>0.13095642562371879</v>
      </c>
      <c r="N322" s="44"/>
    </row>
    <row r="323" spans="1:14" x14ac:dyDescent="0.25">
      <c r="A323" s="157">
        <v>45694.222222222219</v>
      </c>
      <c r="B323" s="170">
        <v>0.28106699381969485</v>
      </c>
      <c r="C323" s="170">
        <v>26.3457307816666</v>
      </c>
      <c r="D323" s="170">
        <v>4.0345030666666601E-2</v>
      </c>
      <c r="E323" s="171">
        <f t="shared" si="40"/>
        <v>0.27511173205440326</v>
      </c>
      <c r="F323" s="171">
        <f t="shared" si="41"/>
        <v>6.0837011649284597E-4</v>
      </c>
      <c r="G323" s="171">
        <f t="shared" si="42"/>
        <v>24284.188266021636</v>
      </c>
      <c r="H323" s="171">
        <f t="shared" ref="H323:H386" si="45">KHprocess*EXP(delta*(1/(C323+273.15)-1/(Tnul+273.15)))</f>
        <v>2.372404723530425E-2</v>
      </c>
      <c r="I323" s="171">
        <f t="shared" ref="I323:I386" si="46">1/(H323*constR*(C323+273.15)*10^3)</f>
        <v>1.692819151567639</v>
      </c>
      <c r="J323" s="171">
        <f t="shared" ref="J323:J386" si="47">(($R$2/0.815)^(-0.49))*34500*(F323)^0.86</f>
        <v>19.882760807616808</v>
      </c>
      <c r="K323" s="172">
        <f t="shared" ref="K323:K386" si="48">J323*(1.024)^(C323-20)</f>
        <v>23.111995262843365</v>
      </c>
      <c r="L323" s="172">
        <f t="shared" si="43"/>
        <v>1.4251638547110788</v>
      </c>
      <c r="M323" s="171">
        <f t="shared" si="44"/>
        <v>0.1285320936788491</v>
      </c>
      <c r="N323" s="44"/>
    </row>
    <row r="324" spans="1:14" x14ac:dyDescent="0.25">
      <c r="A324" s="157">
        <v>45694.222916666666</v>
      </c>
      <c r="B324" s="170">
        <v>0.28608604607260268</v>
      </c>
      <c r="C324" s="170">
        <v>26.345207794999901</v>
      </c>
      <c r="D324" s="170">
        <v>4.0733924499999997E-2</v>
      </c>
      <c r="E324" s="171">
        <f t="shared" ref="E324:E387" si="49">B324*((20+273.15)/(C324+273.15))</f>
        <v>0.28002492935909884</v>
      </c>
      <c r="F324" s="171">
        <f t="shared" ref="F324:F387" si="50">B324/$R$1</f>
        <v>6.1923386595801445E-4</v>
      </c>
      <c r="G324" s="171">
        <f t="shared" ref="G324:G387" si="51">B324*(24*60*60)</f>
        <v>24717.834380672874</v>
      </c>
      <c r="H324" s="171">
        <f t="shared" si="45"/>
        <v>2.3724417256034885E-2</v>
      </c>
      <c r="I324" s="171">
        <f t="shared" si="46"/>
        <v>1.6927957053105698</v>
      </c>
      <c r="J324" s="171">
        <f t="shared" si="47"/>
        <v>20.187724019906344</v>
      </c>
      <c r="K324" s="172">
        <f t="shared" si="48"/>
        <v>23.466197641896034</v>
      </c>
      <c r="L324" s="172">
        <f t="shared" ref="L324:L387" si="52">I324*D324*(1-EXP((-(K324/I324)*($R$3/G324))))*G324/1000</f>
        <v>1.4634095673351344</v>
      </c>
      <c r="M324" s="171">
        <f t="shared" ref="M324:M387" si="53">L324*1000/24/$R$1</f>
        <v>0.13198138233541976</v>
      </c>
      <c r="N324" s="44"/>
    </row>
    <row r="325" spans="1:14" x14ac:dyDescent="0.25">
      <c r="A325" s="157">
        <v>45694.223611111112</v>
      </c>
      <c r="B325" s="173">
        <v>0.2741175327569193</v>
      </c>
      <c r="C325" s="170">
        <v>26.344562103333299</v>
      </c>
      <c r="D325" s="170">
        <v>4.0427684499999998E-2</v>
      </c>
      <c r="E325" s="171">
        <f t="shared" si="49"/>
        <v>0.26831056351522492</v>
      </c>
      <c r="F325" s="171">
        <f t="shared" si="50"/>
        <v>5.9332799298034481E-4</v>
      </c>
      <c r="G325" s="171">
        <f t="shared" si="51"/>
        <v>23683.754830197828</v>
      </c>
      <c r="H325" s="171">
        <f t="shared" si="45"/>
        <v>2.3724874102094909E-2</v>
      </c>
      <c r="I325" s="171">
        <f t="shared" si="46"/>
        <v>1.6927667583368047</v>
      </c>
      <c r="J325" s="171">
        <f t="shared" si="47"/>
        <v>19.459240172401429</v>
      </c>
      <c r="K325" s="172">
        <f t="shared" si="48"/>
        <v>22.619062096867289</v>
      </c>
      <c r="L325" s="172">
        <f t="shared" si="52"/>
        <v>1.3942970642771852</v>
      </c>
      <c r="M325" s="171">
        <f t="shared" si="53"/>
        <v>0.12574829223279088</v>
      </c>
      <c r="N325" s="44"/>
    </row>
    <row r="326" spans="1:14" x14ac:dyDescent="0.25">
      <c r="A326" s="157">
        <v>45694.224305555559</v>
      </c>
      <c r="B326" s="170">
        <v>0.27836442921058779</v>
      </c>
      <c r="C326" s="170">
        <v>26.343916409999999</v>
      </c>
      <c r="D326" s="170">
        <v>4.0220535166666599E-2</v>
      </c>
      <c r="E326" s="171">
        <f t="shared" si="49"/>
        <v>0.27246808015750107</v>
      </c>
      <c r="F326" s="171">
        <f t="shared" si="50"/>
        <v>6.0252040954672688E-4</v>
      </c>
      <c r="G326" s="171">
        <f t="shared" si="51"/>
        <v>24050.686683794785</v>
      </c>
      <c r="H326" s="171">
        <f t="shared" si="45"/>
        <v>2.3725330960101328E-2</v>
      </c>
      <c r="I326" s="171">
        <f t="shared" si="46"/>
        <v>1.6927378116506362</v>
      </c>
      <c r="J326" s="171">
        <f t="shared" si="47"/>
        <v>19.718234760467276</v>
      </c>
      <c r="K326" s="172">
        <f t="shared" si="48"/>
        <v>22.91976164533504</v>
      </c>
      <c r="L326" s="172">
        <f t="shared" si="52"/>
        <v>1.4076503615949112</v>
      </c>
      <c r="M326" s="171">
        <f t="shared" si="53"/>
        <v>0.12695259393893499</v>
      </c>
      <c r="N326" s="44"/>
    </row>
    <row r="327" spans="1:14" x14ac:dyDescent="0.25">
      <c r="A327" s="157">
        <v>45694.224999999999</v>
      </c>
      <c r="B327" s="170">
        <v>0.28801644937695453</v>
      </c>
      <c r="C327" s="170">
        <v>26.34327072</v>
      </c>
      <c r="D327" s="170">
        <v>4.0400944666666598E-2</v>
      </c>
      <c r="E327" s="171">
        <f t="shared" si="49"/>
        <v>0.28191625785739532</v>
      </c>
      <c r="F327" s="171">
        <f t="shared" si="50"/>
        <v>6.2341222808864622E-4</v>
      </c>
      <c r="G327" s="171">
        <f t="shared" si="51"/>
        <v>24884.621226168871</v>
      </c>
      <c r="H327" s="171">
        <f t="shared" si="45"/>
        <v>2.3725787826516676E-2</v>
      </c>
      <c r="I327" s="171">
        <f t="shared" si="46"/>
        <v>1.692708865476213</v>
      </c>
      <c r="J327" s="171">
        <f t="shared" si="47"/>
        <v>20.304817450681181</v>
      </c>
      <c r="K327" s="172">
        <f t="shared" si="48"/>
        <v>23.601222690444356</v>
      </c>
      <c r="L327" s="172">
        <f t="shared" si="52"/>
        <v>1.4607249410065286</v>
      </c>
      <c r="M327" s="171">
        <f t="shared" si="53"/>
        <v>0.13173926235628863</v>
      </c>
      <c r="N327" s="44"/>
    </row>
    <row r="328" spans="1:14" x14ac:dyDescent="0.25">
      <c r="A328" s="157">
        <v>45694.225694444445</v>
      </c>
      <c r="B328" s="170">
        <v>0.30384576189630819</v>
      </c>
      <c r="C328" s="170">
        <v>26.342625028333298</v>
      </c>
      <c r="D328" s="170">
        <v>4.0455100666666598E-2</v>
      </c>
      <c r="E328" s="171">
        <f t="shared" si="49"/>
        <v>0.29741094656830397</v>
      </c>
      <c r="F328" s="171">
        <f t="shared" si="50"/>
        <v>6.5767480929936832E-4</v>
      </c>
      <c r="G328" s="171">
        <f t="shared" si="51"/>
        <v>26252.273827841029</v>
      </c>
      <c r="H328" s="171">
        <f t="shared" si="45"/>
        <v>2.3726244704879041E-2</v>
      </c>
      <c r="I328" s="171">
        <f t="shared" si="46"/>
        <v>1.6926799195893794</v>
      </c>
      <c r="J328" s="171">
        <f t="shared" si="47"/>
        <v>21.260915212630081</v>
      </c>
      <c r="K328" s="172">
        <f t="shared" si="48"/>
        <v>24.712160634714401</v>
      </c>
      <c r="L328" s="172">
        <f t="shared" si="52"/>
        <v>1.539305130148815</v>
      </c>
      <c r="M328" s="171">
        <f t="shared" si="53"/>
        <v>0.1388262202515165</v>
      </c>
      <c r="N328" s="44"/>
    </row>
    <row r="329" spans="1:14" x14ac:dyDescent="0.25">
      <c r="A329" s="157">
        <v>45694.226388888892</v>
      </c>
      <c r="B329" s="170">
        <v>0.31426994704291805</v>
      </c>
      <c r="C329" s="170">
        <v>26.341497421666599</v>
      </c>
      <c r="D329" s="170">
        <v>4.04213243333333E-2</v>
      </c>
      <c r="E329" s="171">
        <f t="shared" si="49"/>
        <v>0.30761552754841731</v>
      </c>
      <c r="F329" s="171">
        <f t="shared" si="50"/>
        <v>6.8023798061237677E-4</v>
      </c>
      <c r="G329" s="171">
        <f t="shared" si="51"/>
        <v>27152.923424508121</v>
      </c>
      <c r="H329" s="171">
        <f t="shared" si="45"/>
        <v>2.3727042602369706E-2</v>
      </c>
      <c r="I329" s="171">
        <f t="shared" si="46"/>
        <v>1.692629370673153</v>
      </c>
      <c r="J329" s="171">
        <f t="shared" si="47"/>
        <v>21.88671945313115</v>
      </c>
      <c r="K329" s="172">
        <f t="shared" si="48"/>
        <v>25.438870212664835</v>
      </c>
      <c r="L329" s="172">
        <f t="shared" si="52"/>
        <v>1.5882881631934227</v>
      </c>
      <c r="M329" s="171">
        <f t="shared" si="53"/>
        <v>0.14324388196188875</v>
      </c>
      <c r="N329" s="44"/>
    </row>
    <row r="330" spans="1:14" x14ac:dyDescent="0.25">
      <c r="A330" s="157">
        <v>45694.227083333331</v>
      </c>
      <c r="B330" s="170">
        <v>0.27952266198284925</v>
      </c>
      <c r="C330" s="170">
        <v>26.339780806666599</v>
      </c>
      <c r="D330" s="170">
        <v>4.0083162999999998E-2</v>
      </c>
      <c r="E330" s="171">
        <f t="shared" si="49"/>
        <v>0.2736055572232341</v>
      </c>
      <c r="F330" s="171">
        <f t="shared" si="50"/>
        <v>6.0502740688928405E-4</v>
      </c>
      <c r="G330" s="171">
        <f t="shared" si="51"/>
        <v>24150.757995318174</v>
      </c>
      <c r="H330" s="171">
        <f t="shared" si="45"/>
        <v>2.3728257346785412E-2</v>
      </c>
      <c r="I330" s="171">
        <f t="shared" si="46"/>
        <v>1.6925524195178834</v>
      </c>
      <c r="J330" s="171">
        <f t="shared" si="47"/>
        <v>19.788772621141209</v>
      </c>
      <c r="K330" s="172">
        <f t="shared" si="48"/>
        <v>22.999496348218432</v>
      </c>
      <c r="L330" s="172">
        <f t="shared" si="52"/>
        <v>1.4082679285894555</v>
      </c>
      <c r="M330" s="171">
        <f t="shared" si="53"/>
        <v>0.12700829081795234</v>
      </c>
      <c r="N330" s="44"/>
    </row>
    <row r="331" spans="1:14" x14ac:dyDescent="0.25">
      <c r="A331" s="157">
        <v>45694.227777777778</v>
      </c>
      <c r="B331" s="173">
        <v>0.26678199104562755</v>
      </c>
      <c r="C331" s="170">
        <v>26.338064193333299</v>
      </c>
      <c r="D331" s="170">
        <v>4.01177353333333E-2</v>
      </c>
      <c r="E331" s="171">
        <f t="shared" si="49"/>
        <v>0.26113608529166427</v>
      </c>
      <c r="F331" s="171">
        <f t="shared" si="50"/>
        <v>5.7745019706845787E-4</v>
      </c>
      <c r="G331" s="171">
        <f t="shared" si="51"/>
        <v>23049.964026342219</v>
      </c>
      <c r="H331" s="171">
        <f t="shared" si="45"/>
        <v>2.3729472166138927E-2</v>
      </c>
      <c r="I331" s="171">
        <f t="shared" si="46"/>
        <v>1.6924754709980265</v>
      </c>
      <c r="J331" s="171">
        <f t="shared" si="47"/>
        <v>19.010555885555391</v>
      </c>
      <c r="K331" s="172">
        <f t="shared" si="48"/>
        <v>22.094114613149241</v>
      </c>
      <c r="L331" s="172">
        <f t="shared" si="52"/>
        <v>1.347988645574727</v>
      </c>
      <c r="M331" s="171">
        <f t="shared" si="53"/>
        <v>0.12157184754461822</v>
      </c>
      <c r="N331" s="44"/>
    </row>
    <row r="332" spans="1:14" x14ac:dyDescent="0.25">
      <c r="A332" s="157">
        <v>45694.228472222225</v>
      </c>
      <c r="B332" s="173">
        <v>0.26407941353369419</v>
      </c>
      <c r="C332" s="170">
        <v>26.336347579999899</v>
      </c>
      <c r="D332" s="170">
        <v>3.9969119333333303E-2</v>
      </c>
      <c r="E332" s="171">
        <f t="shared" si="49"/>
        <v>0.25849218404429303</v>
      </c>
      <c r="F332" s="171">
        <f t="shared" si="50"/>
        <v>5.7160046219414322E-4</v>
      </c>
      <c r="G332" s="171">
        <f t="shared" si="51"/>
        <v>22816.461329311176</v>
      </c>
      <c r="H332" s="171">
        <f t="shared" si="45"/>
        <v>2.3730687061615251E-2</v>
      </c>
      <c r="I332" s="171">
        <f t="shared" si="46"/>
        <v>1.6923985250388163</v>
      </c>
      <c r="J332" s="171">
        <f t="shared" si="47"/>
        <v>18.84481717124217</v>
      </c>
      <c r="K332" s="172">
        <f t="shared" si="48"/>
        <v>21.900601035690237</v>
      </c>
      <c r="L332" s="172">
        <f t="shared" si="52"/>
        <v>1.3299340443577905</v>
      </c>
      <c r="M332" s="171">
        <f t="shared" si="53"/>
        <v>0.11994354656906481</v>
      </c>
      <c r="N332" s="44"/>
    </row>
    <row r="333" spans="1:14" x14ac:dyDescent="0.25">
      <c r="A333" s="157">
        <v>45694.229166666664</v>
      </c>
      <c r="B333" s="173">
        <v>0.25635780037033679</v>
      </c>
      <c r="C333" s="170">
        <v>26.334630966666602</v>
      </c>
      <c r="D333" s="170">
        <v>3.9965542499999999E-2</v>
      </c>
      <c r="E333" s="171">
        <f t="shared" si="49"/>
        <v>0.25093537833976115</v>
      </c>
      <c r="F333" s="171">
        <f t="shared" si="50"/>
        <v>5.5488701378860774E-4</v>
      </c>
      <c r="G333" s="171">
        <f t="shared" si="51"/>
        <v>22149.313951997097</v>
      </c>
      <c r="H333" s="171">
        <f t="shared" si="45"/>
        <v>2.3731902033219728E-2</v>
      </c>
      <c r="I333" s="171">
        <f t="shared" si="46"/>
        <v>1.6923215816402193</v>
      </c>
      <c r="J333" s="171">
        <f t="shared" si="47"/>
        <v>18.369961220925962</v>
      </c>
      <c r="K333" s="172">
        <f t="shared" si="48"/>
        <v>21.347875620183551</v>
      </c>
      <c r="L333" s="172">
        <f t="shared" si="52"/>
        <v>1.2925742475388431</v>
      </c>
      <c r="M333" s="171">
        <f t="shared" si="53"/>
        <v>0.11657415652406594</v>
      </c>
      <c r="N333" s="44"/>
    </row>
    <row r="334" spans="1:14" x14ac:dyDescent="0.25">
      <c r="A334" s="157">
        <v>45694.229861111111</v>
      </c>
      <c r="B334" s="173">
        <v>0.24940834851173288</v>
      </c>
      <c r="C334" s="170">
        <v>26.333976421666598</v>
      </c>
      <c r="D334" s="170">
        <v>3.9981833500000001E-2</v>
      </c>
      <c r="E334" s="171">
        <f t="shared" si="49"/>
        <v>0.24413345328122521</v>
      </c>
      <c r="F334" s="171">
        <f t="shared" si="50"/>
        <v>5.39844910198556E-4</v>
      </c>
      <c r="G334" s="171">
        <f t="shared" si="51"/>
        <v>21548.881311413719</v>
      </c>
      <c r="H334" s="171">
        <f t="shared" si="45"/>
        <v>2.3732365322179521E-2</v>
      </c>
      <c r="I334" s="171">
        <f t="shared" si="46"/>
        <v>1.6922922437815853</v>
      </c>
      <c r="J334" s="171">
        <f t="shared" si="47"/>
        <v>17.940876910762221</v>
      </c>
      <c r="K334" s="172">
        <f t="shared" si="48"/>
        <v>20.848909735880223</v>
      </c>
      <c r="L334" s="172">
        <f t="shared" si="52"/>
        <v>1.259551845493194</v>
      </c>
      <c r="M334" s="171">
        <f t="shared" si="53"/>
        <v>0.11359594566136309</v>
      </c>
      <c r="N334" s="44"/>
    </row>
    <row r="335" spans="1:14" x14ac:dyDescent="0.25">
      <c r="A335" s="157">
        <v>45694.230555555558</v>
      </c>
      <c r="B335" s="173">
        <v>0.2451614520657841</v>
      </c>
      <c r="C335" s="170">
        <v>26.334619961666601</v>
      </c>
      <c r="D335" s="170">
        <v>3.9722350833333302E-2</v>
      </c>
      <c r="E335" s="171">
        <f t="shared" si="49"/>
        <v>0.23997586147256478</v>
      </c>
      <c r="F335" s="171">
        <f t="shared" si="50"/>
        <v>5.3065249364888333E-4</v>
      </c>
      <c r="G335" s="171">
        <f t="shared" si="51"/>
        <v>21181.949458483745</v>
      </c>
      <c r="H335" s="171">
        <f t="shared" si="45"/>
        <v>2.3731909822501038E-2</v>
      </c>
      <c r="I335" s="171">
        <f t="shared" si="46"/>
        <v>1.6923210883736768</v>
      </c>
      <c r="J335" s="171">
        <f t="shared" si="47"/>
        <v>17.677835861087139</v>
      </c>
      <c r="K335" s="172">
        <f t="shared" si="48"/>
        <v>20.543545964005595</v>
      </c>
      <c r="L335" s="172">
        <f t="shared" si="52"/>
        <v>1.2310175715483072</v>
      </c>
      <c r="M335" s="171">
        <f t="shared" si="53"/>
        <v>0.11102250825652121</v>
      </c>
      <c r="N335" s="44"/>
    </row>
    <row r="336" spans="1:14" x14ac:dyDescent="0.25">
      <c r="A336" s="157">
        <v>45694.231249999997</v>
      </c>
      <c r="B336" s="173">
        <v>0.23164861612515034</v>
      </c>
      <c r="C336" s="170">
        <v>26.335263501666599</v>
      </c>
      <c r="D336" s="170">
        <v>3.9593603666666602E-2</v>
      </c>
      <c r="E336" s="171">
        <f t="shared" si="49"/>
        <v>0.22674835824337622</v>
      </c>
      <c r="F336" s="171">
        <f t="shared" si="50"/>
        <v>5.0140393100681893E-4</v>
      </c>
      <c r="G336" s="171">
        <f t="shared" si="51"/>
        <v>20014.440433212989</v>
      </c>
      <c r="H336" s="171">
        <f t="shared" si="45"/>
        <v>2.3731454333522535E-2</v>
      </c>
      <c r="I336" s="171">
        <f t="shared" si="46"/>
        <v>1.6923499333256358</v>
      </c>
      <c r="J336" s="171">
        <f t="shared" si="47"/>
        <v>16.836575753903819</v>
      </c>
      <c r="K336" s="172">
        <f t="shared" si="48"/>
        <v>19.566209896135891</v>
      </c>
      <c r="L336" s="172">
        <f t="shared" si="52"/>
        <v>1.1622864753099511</v>
      </c>
      <c r="M336" s="171">
        <f t="shared" si="53"/>
        <v>0.10482381631583253</v>
      </c>
      <c r="N336" s="44"/>
    </row>
    <row r="337" spans="1:14" x14ac:dyDescent="0.25">
      <c r="A337" s="157">
        <v>45694.231944444444</v>
      </c>
      <c r="B337" s="173">
        <v>0.23164861612515034</v>
      </c>
      <c r="C337" s="170">
        <v>26.3359070383333</v>
      </c>
      <c r="D337" s="170">
        <v>3.93273646666666E-2</v>
      </c>
      <c r="E337" s="171">
        <f t="shared" si="49"/>
        <v>0.22674787100548216</v>
      </c>
      <c r="F337" s="171">
        <f t="shared" si="50"/>
        <v>5.0140393100681893E-4</v>
      </c>
      <c r="G337" s="171">
        <f t="shared" si="51"/>
        <v>20014.440433212989</v>
      </c>
      <c r="H337" s="171">
        <f t="shared" si="45"/>
        <v>2.373099885760294E-2</v>
      </c>
      <c r="I337" s="171">
        <f t="shared" si="46"/>
        <v>1.6923787784880542</v>
      </c>
      <c r="J337" s="171">
        <f t="shared" si="47"/>
        <v>16.836575753903819</v>
      </c>
      <c r="K337" s="172">
        <f t="shared" si="48"/>
        <v>19.566508526802792</v>
      </c>
      <c r="L337" s="172">
        <f t="shared" si="52"/>
        <v>1.1544899599164375</v>
      </c>
      <c r="M337" s="171">
        <f t="shared" si="53"/>
        <v>0.10412066738063108</v>
      </c>
      <c r="N337" s="44"/>
    </row>
    <row r="338" spans="1:14" x14ac:dyDescent="0.25">
      <c r="A338" s="157">
        <v>45694.232638888891</v>
      </c>
      <c r="B338" s="173">
        <v>0.22778780953188912</v>
      </c>
      <c r="C338" s="170">
        <v>26.336550578333298</v>
      </c>
      <c r="D338" s="170">
        <v>3.90480125E-2</v>
      </c>
      <c r="E338" s="171">
        <f t="shared" si="49"/>
        <v>0.22296826430209749</v>
      </c>
      <c r="F338" s="171">
        <f t="shared" si="50"/>
        <v>4.930472067789808E-4</v>
      </c>
      <c r="G338" s="171">
        <f t="shared" si="51"/>
        <v>19680.86674355522</v>
      </c>
      <c r="H338" s="171">
        <f t="shared" si="45"/>
        <v>2.3730543390023541E-2</v>
      </c>
      <c r="I338" s="171">
        <f t="shared" si="46"/>
        <v>1.6924076241597488</v>
      </c>
      <c r="J338" s="171">
        <f t="shared" si="47"/>
        <v>16.59496838756597</v>
      </c>
      <c r="K338" s="172">
        <f t="shared" si="48"/>
        <v>19.286020570413633</v>
      </c>
      <c r="L338" s="172">
        <f t="shared" si="52"/>
        <v>1.1280242888851566</v>
      </c>
      <c r="M338" s="171">
        <f t="shared" si="53"/>
        <v>0.10173379228762235</v>
      </c>
      <c r="N338" s="44"/>
    </row>
    <row r="339" spans="1:14" x14ac:dyDescent="0.25">
      <c r="A339" s="157">
        <v>45694.23333333333</v>
      </c>
      <c r="B339" s="173">
        <v>0.22624348689921761</v>
      </c>
      <c r="C339" s="170">
        <v>26.337292054999999</v>
      </c>
      <c r="D339" s="170">
        <v>3.8912509833333303E-2</v>
      </c>
      <c r="E339" s="171">
        <f t="shared" si="49"/>
        <v>0.22145606823385869</v>
      </c>
      <c r="F339" s="171">
        <f t="shared" si="50"/>
        <v>4.8970451709787362E-4</v>
      </c>
      <c r="G339" s="171">
        <f t="shared" si="51"/>
        <v>19547.437268092403</v>
      </c>
      <c r="H339" s="171">
        <f t="shared" si="45"/>
        <v>2.3730018620707297E-2</v>
      </c>
      <c r="I339" s="171">
        <f t="shared" si="46"/>
        <v>1.6924408601351963</v>
      </c>
      <c r="J339" s="171">
        <f t="shared" si="47"/>
        <v>16.49816534044545</v>
      </c>
      <c r="K339" s="172">
        <f t="shared" si="48"/>
        <v>19.17385704466227</v>
      </c>
      <c r="L339" s="172">
        <f t="shared" si="52"/>
        <v>1.1168384395229793</v>
      </c>
      <c r="M339" s="171">
        <f t="shared" si="53"/>
        <v>0.10072496748944619</v>
      </c>
      <c r="N339" s="44"/>
    </row>
    <row r="340" spans="1:14" x14ac:dyDescent="0.25">
      <c r="A340" s="157">
        <v>45694.234027777777</v>
      </c>
      <c r="B340" s="173">
        <v>0.22585739703880842</v>
      </c>
      <c r="C340" s="170">
        <v>26.338153235</v>
      </c>
      <c r="D340" s="170">
        <v>3.8496860000000001E-2</v>
      </c>
      <c r="E340" s="171">
        <f t="shared" si="49"/>
        <v>0.2210775125050555</v>
      </c>
      <c r="F340" s="171">
        <f t="shared" si="50"/>
        <v>4.8886882475932556E-4</v>
      </c>
      <c r="G340" s="171">
        <f t="shared" si="51"/>
        <v>19514.079104153047</v>
      </c>
      <c r="H340" s="171">
        <f t="shared" si="45"/>
        <v>2.3729409150926917E-2</v>
      </c>
      <c r="I340" s="171">
        <f t="shared" si="46"/>
        <v>1.6924794622966113</v>
      </c>
      <c r="J340" s="171">
        <f t="shared" si="47"/>
        <v>16.473949568190804</v>
      </c>
      <c r="K340" s="172">
        <f t="shared" si="48"/>
        <v>19.146104970062506</v>
      </c>
      <c r="L340" s="172">
        <f t="shared" si="52"/>
        <v>1.1031289473756289</v>
      </c>
      <c r="M340" s="171">
        <f t="shared" si="53"/>
        <v>9.9488541429980967E-2</v>
      </c>
      <c r="N340" s="44"/>
    </row>
    <row r="341" spans="1:14" x14ac:dyDescent="0.25">
      <c r="A341" s="157">
        <v>45694.234722222223</v>
      </c>
      <c r="B341" s="173">
        <v>0.21002807714530689</v>
      </c>
      <c r="C341" s="170">
        <v>26.3390144116666</v>
      </c>
      <c r="D341" s="170">
        <v>3.8430500499999999E-2</v>
      </c>
      <c r="E341" s="171">
        <f t="shared" si="49"/>
        <v>0.20558260187305308</v>
      </c>
      <c r="F341" s="171">
        <f t="shared" si="50"/>
        <v>4.5460622758724433E-4</v>
      </c>
      <c r="G341" s="171">
        <f t="shared" si="51"/>
        <v>18146.425865354515</v>
      </c>
      <c r="H341" s="171">
        <f t="shared" si="45"/>
        <v>2.3728799702663804E-2</v>
      </c>
      <c r="I341" s="171">
        <f t="shared" si="46"/>
        <v>1.6925180649530573</v>
      </c>
      <c r="J341" s="171">
        <f t="shared" si="47"/>
        <v>15.476000836343452</v>
      </c>
      <c r="K341" s="172">
        <f t="shared" si="48"/>
        <v>17.986651418116367</v>
      </c>
      <c r="L341" s="172">
        <f t="shared" si="52"/>
        <v>1.0272673349466779</v>
      </c>
      <c r="M341" s="171">
        <f t="shared" si="53"/>
        <v>9.2646765417268934E-2</v>
      </c>
      <c r="N341" s="44"/>
    </row>
    <row r="342" spans="1:14" x14ac:dyDescent="0.25">
      <c r="A342" s="157">
        <v>45694.23541666667</v>
      </c>
      <c r="B342" s="173">
        <v>0.19728740620808244</v>
      </c>
      <c r="C342" s="170">
        <v>26.339875585000001</v>
      </c>
      <c r="D342" s="170">
        <v>3.77645066666666E-2</v>
      </c>
      <c r="E342" s="171">
        <f t="shared" si="49"/>
        <v>0.19311104596417292</v>
      </c>
      <c r="F342" s="171">
        <f t="shared" si="50"/>
        <v>4.270290177664122E-4</v>
      </c>
      <c r="G342" s="171">
        <f t="shared" si="51"/>
        <v>17045.631896378323</v>
      </c>
      <c r="H342" s="171">
        <f t="shared" si="45"/>
        <v>2.372819027591682E-2</v>
      </c>
      <c r="I342" s="171">
        <f t="shared" si="46"/>
        <v>1.6925566681045481</v>
      </c>
      <c r="J342" s="171">
        <f t="shared" si="47"/>
        <v>14.665121664236274</v>
      </c>
      <c r="K342" s="172">
        <f t="shared" si="48"/>
        <v>17.044572535490087</v>
      </c>
      <c r="L342" s="172">
        <f t="shared" si="52"/>
        <v>0.95076691792760792</v>
      </c>
      <c r="M342" s="171">
        <f t="shared" si="53"/>
        <v>8.5747377157973287E-2</v>
      </c>
      <c r="N342" s="44"/>
    </row>
    <row r="343" spans="1:14" x14ac:dyDescent="0.25">
      <c r="A343" s="157">
        <v>45694.236111111109</v>
      </c>
      <c r="B343" s="173">
        <v>0.18300239974308047</v>
      </c>
      <c r="C343" s="170">
        <v>26.340736764999999</v>
      </c>
      <c r="D343" s="170">
        <v>3.6647498000000001E-2</v>
      </c>
      <c r="E343" s="171">
        <f t="shared" si="49"/>
        <v>0.17912792249991727</v>
      </c>
      <c r="F343" s="171">
        <f t="shared" si="50"/>
        <v>3.9610909035298802E-4</v>
      </c>
      <c r="G343" s="171">
        <f t="shared" si="51"/>
        <v>15811.407337802153</v>
      </c>
      <c r="H343" s="171">
        <f t="shared" si="45"/>
        <v>2.3727580863608856E-2</v>
      </c>
      <c r="I343" s="171">
        <f t="shared" si="46"/>
        <v>1.6925952721993429</v>
      </c>
      <c r="J343" s="171">
        <f t="shared" si="47"/>
        <v>13.747162076916613</v>
      </c>
      <c r="K343" s="172">
        <f t="shared" si="48"/>
        <v>15.977998156217616</v>
      </c>
      <c r="L343" s="172">
        <f t="shared" si="52"/>
        <v>0.8585512720659968</v>
      </c>
      <c r="M343" s="171">
        <f t="shared" si="53"/>
        <v>7.7430670280122363E-2</v>
      </c>
      <c r="N343" s="44"/>
    </row>
    <row r="344" spans="1:14" x14ac:dyDescent="0.25">
      <c r="A344" s="157">
        <v>45694.236805555556</v>
      </c>
      <c r="B344" s="173">
        <v>0.17064781038096655</v>
      </c>
      <c r="C344" s="170">
        <v>26.341196060000001</v>
      </c>
      <c r="D344" s="170">
        <v>3.5867859000000002E-2</v>
      </c>
      <c r="E344" s="171">
        <f t="shared" si="49"/>
        <v>0.16703464499556861</v>
      </c>
      <c r="F344" s="171">
        <f t="shared" si="50"/>
        <v>3.6936755493715705E-4</v>
      </c>
      <c r="G344" s="171">
        <f t="shared" si="51"/>
        <v>14743.970816915509</v>
      </c>
      <c r="H344" s="171">
        <f t="shared" si="45"/>
        <v>2.3727255852251643E-2</v>
      </c>
      <c r="I344" s="171">
        <f t="shared" si="46"/>
        <v>1.692615861268592</v>
      </c>
      <c r="J344" s="171">
        <f t="shared" si="47"/>
        <v>12.945142556014373</v>
      </c>
      <c r="K344" s="172">
        <f t="shared" si="48"/>
        <v>15.045993915185015</v>
      </c>
      <c r="L344" s="172">
        <f t="shared" si="52"/>
        <v>0.78582859802851657</v>
      </c>
      <c r="M344" s="171">
        <f t="shared" si="53"/>
        <v>7.087198755668439E-2</v>
      </c>
      <c r="N344" s="44"/>
    </row>
    <row r="345" spans="1:14" x14ac:dyDescent="0.25">
      <c r="A345" s="157">
        <v>45694.237500000003</v>
      </c>
      <c r="B345" s="173">
        <v>0.17219213485138368</v>
      </c>
      <c r="C345" s="170">
        <v>26.341196060000001</v>
      </c>
      <c r="D345" s="170">
        <v>3.5336896499999999E-2</v>
      </c>
      <c r="E345" s="171">
        <f t="shared" si="49"/>
        <v>0.1685462711283518</v>
      </c>
      <c r="F345" s="171">
        <f t="shared" si="50"/>
        <v>3.7271024859606859E-4</v>
      </c>
      <c r="G345" s="171">
        <f t="shared" si="51"/>
        <v>14877.40045115955</v>
      </c>
      <c r="H345" s="171">
        <f t="shared" si="45"/>
        <v>2.3727255852251643E-2</v>
      </c>
      <c r="I345" s="171">
        <f t="shared" si="46"/>
        <v>1.692615861268592</v>
      </c>
      <c r="J345" s="171">
        <f t="shared" si="47"/>
        <v>13.045828502695464</v>
      </c>
      <c r="K345" s="172">
        <f t="shared" si="48"/>
        <v>15.163020061058125</v>
      </c>
      <c r="L345" s="172">
        <f t="shared" si="52"/>
        <v>0.7809136773231542</v>
      </c>
      <c r="M345" s="171">
        <f t="shared" si="53"/>
        <v>7.0428722702304658E-2</v>
      </c>
      <c r="N345" s="44"/>
    </row>
    <row r="346" spans="1:14" x14ac:dyDescent="0.25">
      <c r="A346" s="157">
        <v>45694.238194444442</v>
      </c>
      <c r="B346" s="173">
        <v>0.16485659590443227</v>
      </c>
      <c r="C346" s="170">
        <v>26.341196060000001</v>
      </c>
      <c r="D346" s="170">
        <v>3.4828501499999998E-2</v>
      </c>
      <c r="E346" s="171">
        <f t="shared" si="49"/>
        <v>0.16136604923672732</v>
      </c>
      <c r="F346" s="171">
        <f t="shared" si="50"/>
        <v>3.5683245866760234E-4</v>
      </c>
      <c r="G346" s="171">
        <f t="shared" si="51"/>
        <v>14243.609886142949</v>
      </c>
      <c r="H346" s="171">
        <f t="shared" si="45"/>
        <v>2.3727255852251643E-2</v>
      </c>
      <c r="I346" s="171">
        <f t="shared" si="46"/>
        <v>1.692615861268592</v>
      </c>
      <c r="J346" s="171">
        <f t="shared" si="47"/>
        <v>12.566422584152356</v>
      </c>
      <c r="K346" s="172">
        <f t="shared" si="48"/>
        <v>14.60581194209832</v>
      </c>
      <c r="L346" s="172">
        <f t="shared" si="52"/>
        <v>0.73820102836846424</v>
      </c>
      <c r="M346" s="171">
        <f t="shared" si="53"/>
        <v>6.6576571822552694E-2</v>
      </c>
      <c r="N346" s="44"/>
    </row>
    <row r="347" spans="1:14" x14ac:dyDescent="0.25">
      <c r="A347" s="157">
        <v>45694.238888888889</v>
      </c>
      <c r="B347" s="173">
        <v>0.16022362799097473</v>
      </c>
      <c r="C347" s="170">
        <v>26.341196060000001</v>
      </c>
      <c r="D347" s="170">
        <v>3.4498653833333302E-2</v>
      </c>
      <c r="E347" s="171">
        <f t="shared" si="49"/>
        <v>0.15683117621976564</v>
      </c>
      <c r="F347" s="171">
        <f t="shared" si="50"/>
        <v>3.468043895908544E-4</v>
      </c>
      <c r="G347" s="171">
        <f t="shared" si="51"/>
        <v>13843.321458420216</v>
      </c>
      <c r="H347" s="171">
        <f t="shared" si="45"/>
        <v>2.3727255852251643E-2</v>
      </c>
      <c r="I347" s="171">
        <f t="shared" si="46"/>
        <v>1.692615861268592</v>
      </c>
      <c r="J347" s="171">
        <f t="shared" si="47"/>
        <v>12.262105852716868</v>
      </c>
      <c r="K347" s="172">
        <f t="shared" si="48"/>
        <v>14.25210802036437</v>
      </c>
      <c r="L347" s="172">
        <f t="shared" si="52"/>
        <v>0.71148262554582042</v>
      </c>
      <c r="M347" s="171">
        <f t="shared" si="53"/>
        <v>6.4166903458317132E-2</v>
      </c>
      <c r="N347" s="44"/>
    </row>
    <row r="348" spans="1:14" x14ac:dyDescent="0.25">
      <c r="A348" s="157">
        <v>45694.239583333336</v>
      </c>
      <c r="B348" s="173">
        <v>0.14400822652236239</v>
      </c>
      <c r="C348" s="170">
        <v>26.341196060000001</v>
      </c>
      <c r="D348" s="170">
        <v>3.3433437000000003E-2</v>
      </c>
      <c r="E348" s="171">
        <f t="shared" si="49"/>
        <v>0.14095910718047613</v>
      </c>
      <c r="F348" s="171">
        <f t="shared" si="50"/>
        <v>3.1170611801377142E-4</v>
      </c>
      <c r="G348" s="171">
        <f t="shared" si="51"/>
        <v>12442.310771532111</v>
      </c>
      <c r="H348" s="171">
        <f t="shared" si="45"/>
        <v>2.3727255852251643E-2</v>
      </c>
      <c r="I348" s="171">
        <f t="shared" si="46"/>
        <v>1.692615861268592</v>
      </c>
      <c r="J348" s="171">
        <f t="shared" si="47"/>
        <v>11.186991235440196</v>
      </c>
      <c r="K348" s="172">
        <f t="shared" si="48"/>
        <v>13.002514366244604</v>
      </c>
      <c r="L348" s="172">
        <f t="shared" si="52"/>
        <v>0.62238368711562331</v>
      </c>
      <c r="M348" s="171">
        <f t="shared" si="53"/>
        <v>5.6131284913025187E-2</v>
      </c>
      <c r="N348" s="44"/>
    </row>
    <row r="349" spans="1:14" x14ac:dyDescent="0.25">
      <c r="A349" s="157">
        <v>45694.240277777775</v>
      </c>
      <c r="B349" s="173">
        <v>0.13281187269685102</v>
      </c>
      <c r="C349" s="170">
        <v>26.341196060000001</v>
      </c>
      <c r="D349" s="170">
        <v>3.2379873999999899E-2</v>
      </c>
      <c r="E349" s="171">
        <f t="shared" si="49"/>
        <v>0.12999981633277088</v>
      </c>
      <c r="F349" s="171">
        <f t="shared" si="50"/>
        <v>2.8747158592391998E-4</v>
      </c>
      <c r="G349" s="171">
        <f t="shared" si="51"/>
        <v>11474.945801007929</v>
      </c>
      <c r="H349" s="171">
        <f t="shared" si="45"/>
        <v>2.3727255852251643E-2</v>
      </c>
      <c r="I349" s="171">
        <f t="shared" si="46"/>
        <v>1.692615861268592</v>
      </c>
      <c r="J349" s="171">
        <f t="shared" si="47"/>
        <v>10.434795746102786</v>
      </c>
      <c r="K349" s="172">
        <f t="shared" si="48"/>
        <v>12.128245990548571</v>
      </c>
      <c r="L349" s="172">
        <f t="shared" si="52"/>
        <v>0.55767635002129812</v>
      </c>
      <c r="M349" s="171">
        <f t="shared" si="53"/>
        <v>5.0295486113031938E-2</v>
      </c>
      <c r="N349" s="44"/>
    </row>
    <row r="350" spans="1:14" x14ac:dyDescent="0.25">
      <c r="A350" s="157">
        <v>45694.240972222222</v>
      </c>
      <c r="B350" s="173">
        <v>0.14941335666716804</v>
      </c>
      <c r="C350" s="170">
        <v>26.341196060000001</v>
      </c>
      <c r="D350" s="170">
        <v>3.1735604166666598E-2</v>
      </c>
      <c r="E350" s="171">
        <f t="shared" si="49"/>
        <v>0.14624979326005069</v>
      </c>
      <c r="F350" s="171">
        <f t="shared" si="50"/>
        <v>3.2340553391161915E-4</v>
      </c>
      <c r="G350" s="171">
        <f t="shared" si="51"/>
        <v>12909.314016043319</v>
      </c>
      <c r="H350" s="171">
        <f t="shared" si="45"/>
        <v>2.3727255852251643E-2</v>
      </c>
      <c r="I350" s="171">
        <f t="shared" si="46"/>
        <v>1.692615861268592</v>
      </c>
      <c r="J350" s="171">
        <f t="shared" si="47"/>
        <v>11.547158350132579</v>
      </c>
      <c r="K350" s="172">
        <f t="shared" si="48"/>
        <v>13.421132561653632</v>
      </c>
      <c r="L350" s="172">
        <f t="shared" si="52"/>
        <v>0.61205463552622641</v>
      </c>
      <c r="M350" s="171">
        <f t="shared" si="53"/>
        <v>5.519973264125419E-2</v>
      </c>
      <c r="N350" s="44"/>
    </row>
    <row r="351" spans="1:14" x14ac:dyDescent="0.25">
      <c r="A351" s="157">
        <v>45694.241666666669</v>
      </c>
      <c r="B351" s="173">
        <v>0.15172984429552744</v>
      </c>
      <c r="C351" s="170">
        <v>26.341396331666601</v>
      </c>
      <c r="D351" s="170">
        <v>3.0981130833333301E-2</v>
      </c>
      <c r="E351" s="171">
        <f t="shared" si="49"/>
        <v>0.14851713404807027</v>
      </c>
      <c r="F351" s="171">
        <f t="shared" si="50"/>
        <v>3.2841957639724551E-4</v>
      </c>
      <c r="G351" s="171">
        <f t="shared" si="51"/>
        <v>13109.45854713357</v>
      </c>
      <c r="H351" s="171">
        <f t="shared" si="45"/>
        <v>2.3727114135527892E-2</v>
      </c>
      <c r="I351" s="171">
        <f t="shared" si="46"/>
        <v>1.69262483901399</v>
      </c>
      <c r="J351" s="171">
        <f t="shared" si="47"/>
        <v>11.700954445181534</v>
      </c>
      <c r="K351" s="172">
        <f t="shared" si="48"/>
        <v>13.599952633141402</v>
      </c>
      <c r="L351" s="172">
        <f t="shared" si="52"/>
        <v>0.60639779636899516</v>
      </c>
      <c r="M351" s="171">
        <f t="shared" si="53"/>
        <v>5.4689555949584703E-2</v>
      </c>
      <c r="N351" s="44"/>
    </row>
    <row r="352" spans="1:14" x14ac:dyDescent="0.25">
      <c r="A352" s="157">
        <v>45694.242361111108</v>
      </c>
      <c r="B352" s="173">
        <v>0.14169173429191731</v>
      </c>
      <c r="C352" s="170">
        <v>26.341825485000001</v>
      </c>
      <c r="D352" s="170">
        <v>3.0154336166666601E-2</v>
      </c>
      <c r="E352" s="171">
        <f t="shared" si="49"/>
        <v>0.13869137109305152</v>
      </c>
      <c r="F352" s="171">
        <f t="shared" si="50"/>
        <v>3.0669206556692061E-4</v>
      </c>
      <c r="G352" s="171">
        <f t="shared" si="51"/>
        <v>12242.165842821656</v>
      </c>
      <c r="H352" s="171">
        <f t="shared" si="45"/>
        <v>2.3726810460490876E-2</v>
      </c>
      <c r="I352" s="171">
        <f t="shared" si="46"/>
        <v>1.6926440771465492</v>
      </c>
      <c r="J352" s="171">
        <f t="shared" si="47"/>
        <v>11.032057122209313</v>
      </c>
      <c r="K352" s="172">
        <f t="shared" si="48"/>
        <v>12.822627597062105</v>
      </c>
      <c r="L352" s="172">
        <f t="shared" si="52"/>
        <v>0.55267466902609097</v>
      </c>
      <c r="M352" s="171">
        <f t="shared" si="53"/>
        <v>4.9844396557187143E-2</v>
      </c>
      <c r="N352" s="44"/>
    </row>
    <row r="353" spans="1:14" x14ac:dyDescent="0.25">
      <c r="A353" s="157">
        <v>45694.243055555555</v>
      </c>
      <c r="B353" s="173">
        <v>0.1428499808627155</v>
      </c>
      <c r="C353" s="170">
        <v>26.342254638333301</v>
      </c>
      <c r="D353" s="170">
        <v>2.9406749333333301E-2</v>
      </c>
      <c r="E353" s="171">
        <f t="shared" si="49"/>
        <v>0.13982489109935431</v>
      </c>
      <c r="F353" s="171">
        <f t="shared" si="50"/>
        <v>3.0919909277644047E-4</v>
      </c>
      <c r="G353" s="171">
        <f t="shared" si="51"/>
        <v>12342.238346538619</v>
      </c>
      <c r="H353" s="171">
        <f t="shared" si="45"/>
        <v>2.372650679021086E-2</v>
      </c>
      <c r="I353" s="171">
        <f t="shared" si="46"/>
        <v>1.6926633154391499</v>
      </c>
      <c r="J353" s="171">
        <f t="shared" si="47"/>
        <v>11.109568177709717</v>
      </c>
      <c r="K353" s="172">
        <f t="shared" si="48"/>
        <v>12.912850598520395</v>
      </c>
      <c r="L353" s="172">
        <f t="shared" si="52"/>
        <v>0.54320984405235584</v>
      </c>
      <c r="M353" s="171">
        <f t="shared" si="53"/>
        <v>4.8990786801258637E-2</v>
      </c>
      <c r="N353" s="44"/>
    </row>
    <row r="354" spans="1:14" x14ac:dyDescent="0.25">
      <c r="A354" s="157">
        <v>45694.243750000001</v>
      </c>
      <c r="B354" s="173">
        <v>0.1482551165439229</v>
      </c>
      <c r="C354" s="170">
        <v>26.342683791666602</v>
      </c>
      <c r="D354" s="170">
        <v>2.8809103666666599E-2</v>
      </c>
      <c r="E354" s="171">
        <f t="shared" si="49"/>
        <v>0.14511535595668631</v>
      </c>
      <c r="F354" s="171">
        <f t="shared" si="50"/>
        <v>3.2089852065784178E-4</v>
      </c>
      <c r="G354" s="171">
        <f t="shared" si="51"/>
        <v>12809.242069394939</v>
      </c>
      <c r="H354" s="171">
        <f t="shared" si="45"/>
        <v>2.3726203124687654E-2</v>
      </c>
      <c r="I354" s="171">
        <f t="shared" si="46"/>
        <v>1.6926825538917989</v>
      </c>
      <c r="J354" s="171">
        <f t="shared" si="47"/>
        <v>11.470135594629273</v>
      </c>
      <c r="K354" s="172">
        <f t="shared" si="48"/>
        <v>13.332080275848982</v>
      </c>
      <c r="L354" s="172">
        <f t="shared" si="52"/>
        <v>0.55149900085489889</v>
      </c>
      <c r="M354" s="171">
        <f t="shared" si="53"/>
        <v>4.9738365877967067E-2</v>
      </c>
      <c r="N354" s="44"/>
    </row>
    <row r="355" spans="1:14" x14ac:dyDescent="0.25">
      <c r="A355" s="157">
        <v>45694.244444444441</v>
      </c>
      <c r="B355" s="173">
        <v>0.1501855198251103</v>
      </c>
      <c r="C355" s="170">
        <v>26.343112945000001</v>
      </c>
      <c r="D355" s="170">
        <v>2.8045093666666601E-2</v>
      </c>
      <c r="E355" s="171">
        <f t="shared" si="49"/>
        <v>0.14700466633039519</v>
      </c>
      <c r="F355" s="171">
        <f t="shared" si="50"/>
        <v>3.2507688273833397E-4</v>
      </c>
      <c r="G355" s="171">
        <f t="shared" si="51"/>
        <v>12976.028912889531</v>
      </c>
      <c r="H355" s="171">
        <f t="shared" si="45"/>
        <v>2.3725899463921112E-2</v>
      </c>
      <c r="I355" s="171">
        <f t="shared" si="46"/>
        <v>1.6927017925045016</v>
      </c>
      <c r="J355" s="171">
        <f t="shared" si="47"/>
        <v>11.598460598228272</v>
      </c>
      <c r="K355" s="172">
        <f t="shared" si="48"/>
        <v>13.481373463175052</v>
      </c>
      <c r="L355" s="172">
        <f t="shared" si="52"/>
        <v>0.54358944417371069</v>
      </c>
      <c r="M355" s="171">
        <f t="shared" si="53"/>
        <v>4.9025022021438561E-2</v>
      </c>
      <c r="N355" s="44"/>
    </row>
    <row r="356" spans="1:14" x14ac:dyDescent="0.25">
      <c r="A356" s="157">
        <v>45694.245138888888</v>
      </c>
      <c r="B356" s="173">
        <v>0.16254011010609687</v>
      </c>
      <c r="C356" s="170">
        <v>26.343643329999999</v>
      </c>
      <c r="D356" s="170">
        <v>2.73833401666666E-2</v>
      </c>
      <c r="E356" s="171">
        <f t="shared" si="49"/>
        <v>0.15909731087380771</v>
      </c>
      <c r="F356" s="171">
        <f t="shared" si="50"/>
        <v>3.5181842014306682E-4</v>
      </c>
      <c r="G356" s="171">
        <f t="shared" si="51"/>
        <v>14043.46551316677</v>
      </c>
      <c r="H356" s="171">
        <f t="shared" si="45"/>
        <v>2.3725524180117592E-2</v>
      </c>
      <c r="I356" s="171">
        <f t="shared" si="46"/>
        <v>1.6927255694758163</v>
      </c>
      <c r="J356" s="171">
        <f t="shared" si="47"/>
        <v>12.414415899718003</v>
      </c>
      <c r="K356" s="172">
        <f t="shared" si="48"/>
        <v>14.429973780795423</v>
      </c>
      <c r="L356" s="172">
        <f t="shared" si="52"/>
        <v>0.57260797136325892</v>
      </c>
      <c r="M356" s="171">
        <f t="shared" si="53"/>
        <v>5.1642133059456967E-2</v>
      </c>
      <c r="N356" s="44"/>
    </row>
    <row r="357" spans="1:14" x14ac:dyDescent="0.25">
      <c r="A357" s="157">
        <v>45694.245833333334</v>
      </c>
      <c r="B357" s="173">
        <v>0.16833132826584418</v>
      </c>
      <c r="C357" s="170">
        <v>26.3442894016666</v>
      </c>
      <c r="D357" s="170">
        <v>2.6888216833333301E-2</v>
      </c>
      <c r="E357" s="171">
        <f t="shared" si="49"/>
        <v>0.16476550848337351</v>
      </c>
      <c r="F357" s="171">
        <f t="shared" si="50"/>
        <v>3.6435352438494414E-4</v>
      </c>
      <c r="G357" s="171">
        <f t="shared" si="51"/>
        <v>14543.826762168937</v>
      </c>
      <c r="H357" s="171">
        <f t="shared" si="45"/>
        <v>2.3725067049869462E-2</v>
      </c>
      <c r="I357" s="171">
        <f t="shared" si="46"/>
        <v>1.6927545329696005</v>
      </c>
      <c r="J357" s="171">
        <f t="shared" si="47"/>
        <v>12.793874180272093</v>
      </c>
      <c r="K357" s="172">
        <f t="shared" si="48"/>
        <v>14.871267345204279</v>
      </c>
      <c r="L357" s="172">
        <f t="shared" si="52"/>
        <v>0.58146799741300093</v>
      </c>
      <c r="M357" s="171">
        <f t="shared" si="53"/>
        <v>5.2441197457882477E-2</v>
      </c>
      <c r="N357" s="44"/>
    </row>
    <row r="358" spans="1:14" x14ac:dyDescent="0.25">
      <c r="A358" s="157">
        <v>45694.246527777781</v>
      </c>
      <c r="B358" s="173">
        <v>0.16524268115503388</v>
      </c>
      <c r="C358" s="170">
        <v>26.34493548</v>
      </c>
      <c r="D358" s="170">
        <v>2.6354150333333302E-2</v>
      </c>
      <c r="E358" s="171">
        <f t="shared" si="49"/>
        <v>0.16174194032016617</v>
      </c>
      <c r="F358" s="171">
        <f t="shared" si="50"/>
        <v>3.5766814102821185E-4</v>
      </c>
      <c r="G358" s="171">
        <f t="shared" si="51"/>
        <v>14276.967651794926</v>
      </c>
      <c r="H358" s="171">
        <f t="shared" si="45"/>
        <v>2.3724609925684346E-2</v>
      </c>
      <c r="I358" s="171">
        <f t="shared" si="46"/>
        <v>1.6927834971250026</v>
      </c>
      <c r="J358" s="171">
        <f t="shared" si="47"/>
        <v>12.591728138478334</v>
      </c>
      <c r="K358" s="172">
        <f t="shared" si="48"/>
        <v>14.636522301746925</v>
      </c>
      <c r="L358" s="172">
        <f t="shared" si="52"/>
        <v>0.55989315695030761</v>
      </c>
      <c r="M358" s="171">
        <f t="shared" si="53"/>
        <v>5.0495414587870456E-2</v>
      </c>
      <c r="N358" s="44"/>
    </row>
    <row r="359" spans="1:14" x14ac:dyDescent="0.25">
      <c r="A359" s="157">
        <v>45694.24722222222</v>
      </c>
      <c r="B359" s="173">
        <v>0.18377456381989568</v>
      </c>
      <c r="C359" s="170">
        <v>26.345581549999999</v>
      </c>
      <c r="D359" s="170">
        <v>2.5990422833333301E-2</v>
      </c>
      <c r="E359" s="171">
        <f t="shared" si="49"/>
        <v>0.17988082864190227</v>
      </c>
      <c r="F359" s="171">
        <f t="shared" si="50"/>
        <v>3.9778044116860537E-4</v>
      </c>
      <c r="G359" s="171">
        <f t="shared" si="51"/>
        <v>15878.122314038987</v>
      </c>
      <c r="H359" s="171">
        <f t="shared" si="45"/>
        <v>2.3724152818175033E-2</v>
      </c>
      <c r="I359" s="171">
        <f t="shared" si="46"/>
        <v>1.6928124612695576</v>
      </c>
      <c r="J359" s="171">
        <f t="shared" si="47"/>
        <v>13.797031716096892</v>
      </c>
      <c r="K359" s="172">
        <f t="shared" si="48"/>
        <v>16.037803108118908</v>
      </c>
      <c r="L359" s="172">
        <f t="shared" si="52"/>
        <v>0.61142323279737043</v>
      </c>
      <c r="M359" s="171">
        <f t="shared" si="53"/>
        <v>5.5142787950700795E-2</v>
      </c>
      <c r="N359" s="44"/>
    </row>
    <row r="360" spans="1:14" x14ac:dyDescent="0.25">
      <c r="A360" s="157">
        <v>45694.247916666667</v>
      </c>
      <c r="B360" s="173">
        <v>0.19651524120467312</v>
      </c>
      <c r="C360" s="170">
        <v>26.346227628333299</v>
      </c>
      <c r="D360" s="170">
        <v>2.5483643166666601E-2</v>
      </c>
      <c r="E360" s="171">
        <f t="shared" si="49"/>
        <v>0.19235114717585172</v>
      </c>
      <c r="F360" s="171">
        <f t="shared" si="50"/>
        <v>4.2535766494517993E-4</v>
      </c>
      <c r="G360" s="171">
        <f t="shared" si="51"/>
        <v>16978.916840083759</v>
      </c>
      <c r="H360" s="171">
        <f t="shared" si="45"/>
        <v>2.3723695715549244E-2</v>
      </c>
      <c r="I360" s="171">
        <f t="shared" si="46"/>
        <v>1.6928414261504556</v>
      </c>
      <c r="J360" s="171">
        <f t="shared" si="47"/>
        <v>14.615745878581471</v>
      </c>
      <c r="K360" s="172">
        <f t="shared" si="48"/>
        <v>16.989744696326991</v>
      </c>
      <c r="L360" s="172">
        <f t="shared" si="52"/>
        <v>0.63927995862035991</v>
      </c>
      <c r="M360" s="171">
        <f t="shared" si="53"/>
        <v>5.7655118923192632E-2</v>
      </c>
      <c r="N360" s="44"/>
    </row>
    <row r="361" spans="1:14" x14ac:dyDescent="0.25">
      <c r="A361" s="157">
        <v>45694.248611111114</v>
      </c>
      <c r="B361" s="173">
        <v>0.19921781871660652</v>
      </c>
      <c r="C361" s="170">
        <v>26.346561429999898</v>
      </c>
      <c r="D361" s="170">
        <v>2.5152766333333298E-2</v>
      </c>
      <c r="E361" s="171">
        <f t="shared" si="49"/>
        <v>0.19499624061768386</v>
      </c>
      <c r="F361" s="171">
        <f t="shared" si="50"/>
        <v>4.3120739981949464E-4</v>
      </c>
      <c r="G361" s="171">
        <f t="shared" si="51"/>
        <v>17212.419537114802</v>
      </c>
      <c r="H361" s="171">
        <f t="shared" si="45"/>
        <v>2.372345955395419E-2</v>
      </c>
      <c r="I361" s="171">
        <f t="shared" si="46"/>
        <v>1.692856391235714</v>
      </c>
      <c r="J361" s="171">
        <f t="shared" si="47"/>
        <v>14.788443056036808</v>
      </c>
      <c r="K361" s="172">
        <f t="shared" si="48"/>
        <v>17.190628732737068</v>
      </c>
      <c r="L361" s="172">
        <f t="shared" si="52"/>
        <v>0.63929465029356269</v>
      </c>
      <c r="M361" s="171">
        <f t="shared" si="53"/>
        <v>5.7656443929794611E-2</v>
      </c>
      <c r="N361" s="44"/>
    </row>
    <row r="362" spans="1:14" x14ac:dyDescent="0.25">
      <c r="A362" s="157">
        <v>45694.249305555553</v>
      </c>
      <c r="B362" s="173">
        <v>0.20500902858333317</v>
      </c>
      <c r="C362" s="170">
        <v>26.346561429999898</v>
      </c>
      <c r="D362" s="170">
        <v>2.5097336500000001E-2</v>
      </c>
      <c r="E362" s="171">
        <f t="shared" si="49"/>
        <v>0.20066473031360885</v>
      </c>
      <c r="F362" s="171">
        <f t="shared" si="50"/>
        <v>4.4374248611111074E-4</v>
      </c>
      <c r="G362" s="171">
        <f t="shared" si="51"/>
        <v>17712.780069599987</v>
      </c>
      <c r="H362" s="171">
        <f t="shared" si="45"/>
        <v>2.372345955395419E-2</v>
      </c>
      <c r="I362" s="171">
        <f t="shared" si="46"/>
        <v>1.692856391235714</v>
      </c>
      <c r="J362" s="171">
        <f t="shared" si="47"/>
        <v>15.15740962856861</v>
      </c>
      <c r="K362" s="172">
        <f t="shared" si="48"/>
        <v>17.619529012445383</v>
      </c>
      <c r="L362" s="172">
        <f t="shared" si="52"/>
        <v>0.65563378389550053</v>
      </c>
      <c r="M362" s="171">
        <f t="shared" si="53"/>
        <v>5.9130031015106471E-2</v>
      </c>
      <c r="N362" s="44"/>
    </row>
    <row r="363" spans="1:14" x14ac:dyDescent="0.25">
      <c r="A363" s="157">
        <v>45694.25</v>
      </c>
      <c r="B363" s="173">
        <v>0.2131167224338146</v>
      </c>
      <c r="C363" s="170">
        <v>26.346561429999898</v>
      </c>
      <c r="D363" s="170">
        <v>2.48851811666666E-2</v>
      </c>
      <c r="E363" s="171">
        <f t="shared" si="49"/>
        <v>0.20860061592418253</v>
      </c>
      <c r="F363" s="171">
        <f t="shared" si="50"/>
        <v>4.6129160699959871E-4</v>
      </c>
      <c r="G363" s="171">
        <f t="shared" si="51"/>
        <v>18413.284818281583</v>
      </c>
      <c r="H363" s="171">
        <f t="shared" si="45"/>
        <v>2.372345955395419E-2</v>
      </c>
      <c r="I363" s="171">
        <f t="shared" si="46"/>
        <v>1.692856391235714</v>
      </c>
      <c r="J363" s="171">
        <f t="shared" si="47"/>
        <v>15.671526180191162</v>
      </c>
      <c r="K363" s="172">
        <f t="shared" si="48"/>
        <v>18.217156952777518</v>
      </c>
      <c r="L363" s="172">
        <f t="shared" si="52"/>
        <v>0.67468636033453355</v>
      </c>
      <c r="M363" s="171">
        <f t="shared" si="53"/>
        <v>6.0848336971007715E-2</v>
      </c>
      <c r="N363" s="44"/>
    </row>
    <row r="364" spans="1:14" x14ac:dyDescent="0.25">
      <c r="A364" s="157">
        <v>45694.250694444447</v>
      </c>
      <c r="B364" s="173">
        <v>0.2131167224338146</v>
      </c>
      <c r="C364" s="170">
        <v>26.346561429999898</v>
      </c>
      <c r="D364" s="170">
        <v>2.4770628499999999E-2</v>
      </c>
      <c r="E364" s="171">
        <f t="shared" si="49"/>
        <v>0.20860061592418253</v>
      </c>
      <c r="F364" s="171">
        <f t="shared" si="50"/>
        <v>4.6129160699959871E-4</v>
      </c>
      <c r="G364" s="171">
        <f t="shared" si="51"/>
        <v>18413.284818281583</v>
      </c>
      <c r="H364" s="171">
        <f t="shared" si="45"/>
        <v>2.372345955395419E-2</v>
      </c>
      <c r="I364" s="171">
        <f t="shared" si="46"/>
        <v>1.692856391235714</v>
      </c>
      <c r="J364" s="171">
        <f t="shared" si="47"/>
        <v>15.671526180191162</v>
      </c>
      <c r="K364" s="172">
        <f t="shared" si="48"/>
        <v>18.217156952777518</v>
      </c>
      <c r="L364" s="172">
        <f t="shared" si="52"/>
        <v>0.67158061152674808</v>
      </c>
      <c r="M364" s="171">
        <f t="shared" si="53"/>
        <v>6.0568236970305563E-2</v>
      </c>
      <c r="N364" s="44"/>
    </row>
    <row r="365" spans="1:14" x14ac:dyDescent="0.25">
      <c r="A365" s="157">
        <v>45694.251388888886</v>
      </c>
      <c r="B365" s="173">
        <v>0.22083834479362197</v>
      </c>
      <c r="C365" s="170">
        <v>26.346561429999898</v>
      </c>
      <c r="D365" s="170">
        <v>2.49262661666666E-2</v>
      </c>
      <c r="E365" s="171">
        <f t="shared" si="49"/>
        <v>0.21615861119454421</v>
      </c>
      <c r="F365" s="171">
        <f t="shared" si="50"/>
        <v>4.7800507531087005E-4</v>
      </c>
      <c r="G365" s="171">
        <f t="shared" si="51"/>
        <v>19080.432990168938</v>
      </c>
      <c r="H365" s="171">
        <f t="shared" si="45"/>
        <v>2.372345955395419E-2</v>
      </c>
      <c r="I365" s="171">
        <f t="shared" si="46"/>
        <v>1.692856391235714</v>
      </c>
      <c r="J365" s="171">
        <f t="shared" si="47"/>
        <v>16.158620222323506</v>
      </c>
      <c r="K365" s="172">
        <f t="shared" si="48"/>
        <v>18.783372936738534</v>
      </c>
      <c r="L365" s="172">
        <f t="shared" si="52"/>
        <v>0.69921808296267529</v>
      </c>
      <c r="M365" s="171">
        <f t="shared" si="53"/>
        <v>6.3060793917990202E-2</v>
      </c>
      <c r="N365" s="44"/>
    </row>
    <row r="366" spans="1:14" x14ac:dyDescent="0.25">
      <c r="A366" s="157">
        <v>45694.252083333333</v>
      </c>
      <c r="B366" s="173">
        <v>0.22006618716436008</v>
      </c>
      <c r="C366" s="170">
        <v>26.346561429999898</v>
      </c>
      <c r="D366" s="170">
        <v>2.5164688000000001E-2</v>
      </c>
      <c r="E366" s="171">
        <f t="shared" si="49"/>
        <v>0.215402816176607</v>
      </c>
      <c r="F366" s="171">
        <f t="shared" si="50"/>
        <v>4.7633373845099584E-4</v>
      </c>
      <c r="G366" s="171">
        <f t="shared" si="51"/>
        <v>19013.718571000711</v>
      </c>
      <c r="H366" s="171">
        <f t="shared" si="45"/>
        <v>2.372345955395419E-2</v>
      </c>
      <c r="I366" s="171">
        <f t="shared" si="46"/>
        <v>1.692856391235714</v>
      </c>
      <c r="J366" s="171">
        <f t="shared" si="47"/>
        <v>16.110019734086805</v>
      </c>
      <c r="K366" s="172">
        <f t="shared" si="48"/>
        <v>18.726877946269212</v>
      </c>
      <c r="L366" s="172">
        <f t="shared" si="52"/>
        <v>0.70354392795211218</v>
      </c>
      <c r="M366" s="171">
        <f t="shared" si="53"/>
        <v>6.3450931453112577E-2</v>
      </c>
      <c r="N366" s="44"/>
    </row>
    <row r="367" spans="1:14" x14ac:dyDescent="0.25">
      <c r="A367" s="157">
        <v>45694.25277777778</v>
      </c>
      <c r="B367" s="173">
        <v>0.21543321557541095</v>
      </c>
      <c r="C367" s="170">
        <v>26.346561429999898</v>
      </c>
      <c r="D367" s="170">
        <v>2.5409071500000002E-2</v>
      </c>
      <c r="E367" s="171">
        <f t="shared" si="49"/>
        <v>0.21086802080261113</v>
      </c>
      <c r="F367" s="171">
        <f t="shared" si="50"/>
        <v>4.6630566141863842E-4</v>
      </c>
      <c r="G367" s="171">
        <f t="shared" si="51"/>
        <v>18613.429825715506</v>
      </c>
      <c r="H367" s="171">
        <f t="shared" si="45"/>
        <v>2.372345955395419E-2</v>
      </c>
      <c r="I367" s="171">
        <f t="shared" si="46"/>
        <v>1.692856391235714</v>
      </c>
      <c r="J367" s="171">
        <f t="shared" si="47"/>
        <v>15.81791031960473</v>
      </c>
      <c r="K367" s="172">
        <f t="shared" si="48"/>
        <v>18.387319246636615</v>
      </c>
      <c r="L367" s="172">
        <f t="shared" si="52"/>
        <v>0.69605608874611979</v>
      </c>
      <c r="M367" s="171">
        <f t="shared" si="53"/>
        <v>6.2775621279411969E-2</v>
      </c>
      <c r="N367" s="44"/>
    </row>
    <row r="368" spans="1:14" x14ac:dyDescent="0.25">
      <c r="A368" s="157">
        <v>45694.253472222219</v>
      </c>
      <c r="B368" s="173">
        <v>0.23550942271841155</v>
      </c>
      <c r="C368" s="170">
        <v>26.346413275</v>
      </c>
      <c r="D368" s="170">
        <v>2.5919030333333301E-2</v>
      </c>
      <c r="E368" s="171">
        <f t="shared" si="49"/>
        <v>0.23051891177911921</v>
      </c>
      <c r="F368" s="171">
        <f t="shared" si="50"/>
        <v>5.0976065523465706E-4</v>
      </c>
      <c r="G368" s="171">
        <f t="shared" si="51"/>
        <v>20348.014122870758</v>
      </c>
      <c r="H368" s="171">
        <f t="shared" si="45"/>
        <v>2.3723564371892648E-2</v>
      </c>
      <c r="I368" s="171">
        <f t="shared" si="46"/>
        <v>1.6928497490993317</v>
      </c>
      <c r="J368" s="171">
        <f t="shared" si="47"/>
        <v>17.07761999958872</v>
      </c>
      <c r="K368" s="172">
        <f t="shared" si="48"/>
        <v>19.85158223891888</v>
      </c>
      <c r="L368" s="172">
        <f t="shared" si="52"/>
        <v>0.77321016114849472</v>
      </c>
      <c r="M368" s="171">
        <f t="shared" si="53"/>
        <v>6.9733961142541018E-2</v>
      </c>
      <c r="N368" s="44"/>
    </row>
    <row r="369" spans="1:14" x14ac:dyDescent="0.25">
      <c r="A369" s="157">
        <v>45694.254166666666</v>
      </c>
      <c r="B369" s="173">
        <v>0.22933212296811065</v>
      </c>
      <c r="C369" s="170">
        <v>26.346106734999999</v>
      </c>
      <c r="D369" s="170">
        <v>2.6180631499999999E-2</v>
      </c>
      <c r="E369" s="171">
        <f t="shared" si="49"/>
        <v>0.22447274050072016</v>
      </c>
      <c r="F369" s="171">
        <f t="shared" si="50"/>
        <v>4.9638987655435207E-4</v>
      </c>
      <c r="G369" s="171">
        <f t="shared" si="51"/>
        <v>19814.295424444761</v>
      </c>
      <c r="H369" s="171">
        <f t="shared" si="45"/>
        <v>2.3723781247175352E-2</v>
      </c>
      <c r="I369" s="171">
        <f t="shared" si="46"/>
        <v>1.6928360062522101</v>
      </c>
      <c r="J369" s="171">
        <f t="shared" si="47"/>
        <v>16.691679021111856</v>
      </c>
      <c r="K369" s="172">
        <f t="shared" si="48"/>
        <v>19.402810803196811</v>
      </c>
      <c r="L369" s="172">
        <f t="shared" si="52"/>
        <v>0.76140089195272698</v>
      </c>
      <c r="M369" s="171">
        <f t="shared" si="53"/>
        <v>6.866891161189817E-2</v>
      </c>
      <c r="N369" s="44"/>
    </row>
    <row r="370" spans="1:14" x14ac:dyDescent="0.25">
      <c r="A370" s="157">
        <v>45694.254861111112</v>
      </c>
      <c r="B370" s="173">
        <v>0.20346469674649004</v>
      </c>
      <c r="C370" s="170">
        <v>26.345800194999999</v>
      </c>
      <c r="D370" s="170">
        <v>2.6170697499999999E-2</v>
      </c>
      <c r="E370" s="171">
        <f t="shared" si="49"/>
        <v>0.19915363024255633</v>
      </c>
      <c r="F370" s="171">
        <f t="shared" si="50"/>
        <v>4.4039977650755418E-4</v>
      </c>
      <c r="G370" s="171">
        <f t="shared" si="51"/>
        <v>17579.349798896739</v>
      </c>
      <c r="H370" s="171">
        <f t="shared" si="45"/>
        <v>2.3723998124884644E-2</v>
      </c>
      <c r="I370" s="171">
        <f t="shared" si="46"/>
        <v>1.69282226348675</v>
      </c>
      <c r="J370" s="171">
        <f t="shared" si="47"/>
        <v>15.05916231573147</v>
      </c>
      <c r="K370" s="172">
        <f t="shared" si="48"/>
        <v>17.505006696111586</v>
      </c>
      <c r="L370" s="172">
        <f t="shared" si="52"/>
        <v>0.6787280208337878</v>
      </c>
      <c r="M370" s="171">
        <f t="shared" si="53"/>
        <v>6.1212844591791833E-2</v>
      </c>
      <c r="N370" s="44"/>
    </row>
    <row r="371" spans="1:14" x14ac:dyDescent="0.25">
      <c r="A371" s="157">
        <v>45694.255555555559</v>
      </c>
      <c r="B371" s="173">
        <v>0.18995186082129939</v>
      </c>
      <c r="C371" s="170">
        <v>26.345493654999999</v>
      </c>
      <c r="D371" s="170">
        <v>2.6342230166666598E-2</v>
      </c>
      <c r="E371" s="171">
        <f t="shared" si="49"/>
        <v>0.18592729833828098</v>
      </c>
      <c r="F371" s="171">
        <f t="shared" si="50"/>
        <v>4.1115121389891644E-4</v>
      </c>
      <c r="G371" s="171">
        <f t="shared" si="51"/>
        <v>16411.840774960267</v>
      </c>
      <c r="H371" s="171">
        <f t="shared" si="45"/>
        <v>2.3724215005020515E-2</v>
      </c>
      <c r="I371" s="171">
        <f t="shared" si="46"/>
        <v>1.6928085208029537</v>
      </c>
      <c r="J371" s="171">
        <f t="shared" si="47"/>
        <v>14.194943659504757</v>
      </c>
      <c r="K371" s="172">
        <f t="shared" si="48"/>
        <v>16.500305403657521</v>
      </c>
      <c r="L371" s="172">
        <f t="shared" si="52"/>
        <v>0.63964643048046499</v>
      </c>
      <c r="M371" s="171">
        <f t="shared" si="53"/>
        <v>5.7688170137127077E-2</v>
      </c>
      <c r="N371" s="44"/>
    </row>
    <row r="372" spans="1:14" x14ac:dyDescent="0.25">
      <c r="A372" s="157">
        <v>45694.256249999999</v>
      </c>
      <c r="B372" s="173">
        <v>0.18995186082129939</v>
      </c>
      <c r="C372" s="170">
        <v>26.345187115000002</v>
      </c>
      <c r="D372" s="170">
        <v>2.6695226499999999E-2</v>
      </c>
      <c r="E372" s="171">
        <f t="shared" si="49"/>
        <v>0.18592748863901529</v>
      </c>
      <c r="F372" s="171">
        <f t="shared" si="50"/>
        <v>4.1115121389891644E-4</v>
      </c>
      <c r="G372" s="171">
        <f t="shared" si="51"/>
        <v>16411.840774960267</v>
      </c>
      <c r="H372" s="171">
        <f t="shared" si="45"/>
        <v>2.3724431887583063E-2</v>
      </c>
      <c r="I372" s="171">
        <f t="shared" si="46"/>
        <v>1.6927947782008159</v>
      </c>
      <c r="J372" s="171">
        <f t="shared" si="47"/>
        <v>14.194943659504757</v>
      </c>
      <c r="K372" s="172">
        <f t="shared" si="48"/>
        <v>16.500185445816125</v>
      </c>
      <c r="L372" s="172">
        <f t="shared" si="52"/>
        <v>0.64821284816883729</v>
      </c>
      <c r="M372" s="171">
        <f t="shared" si="53"/>
        <v>5.8460754704981716E-2</v>
      </c>
      <c r="N372" s="44"/>
    </row>
    <row r="373" spans="1:14" x14ac:dyDescent="0.25">
      <c r="A373" s="157">
        <v>45694.256944444445</v>
      </c>
      <c r="B373" s="173">
        <v>0.18416064632160031</v>
      </c>
      <c r="C373" s="170">
        <v>26.344880584999999</v>
      </c>
      <c r="D373" s="170">
        <v>2.7284659833333301E-2</v>
      </c>
      <c r="E373" s="171">
        <f t="shared" si="49"/>
        <v>0.18025915289011127</v>
      </c>
      <c r="F373" s="171">
        <f t="shared" si="50"/>
        <v>3.9861611757922144E-4</v>
      </c>
      <c r="G373" s="171">
        <f t="shared" si="51"/>
        <v>15911.479842186267</v>
      </c>
      <c r="H373" s="171">
        <f t="shared" si="45"/>
        <v>2.3724648765496976E-2</v>
      </c>
      <c r="I373" s="171">
        <f t="shared" si="46"/>
        <v>1.6927810361286495</v>
      </c>
      <c r="J373" s="171">
        <f t="shared" si="47"/>
        <v>13.821955559336855</v>
      </c>
      <c r="K373" s="172">
        <f t="shared" si="48"/>
        <v>16.066507725401856</v>
      </c>
      <c r="L373" s="172">
        <f t="shared" si="52"/>
        <v>0.64315090606155068</v>
      </c>
      <c r="M373" s="171">
        <f t="shared" si="53"/>
        <v>5.8004230344656446E-2</v>
      </c>
      <c r="N373" s="44"/>
    </row>
    <row r="374" spans="1:14" x14ac:dyDescent="0.25">
      <c r="A374" s="157">
        <v>45694.257638888892</v>
      </c>
      <c r="B374" s="173">
        <v>0.17798335393772566</v>
      </c>
      <c r="C374" s="170">
        <v>26.344574045000002</v>
      </c>
      <c r="D374" s="170">
        <v>2.7535666166666601E-2</v>
      </c>
      <c r="E374" s="171">
        <f t="shared" si="49"/>
        <v>0.17421290643818041</v>
      </c>
      <c r="F374" s="171">
        <f t="shared" si="50"/>
        <v>3.8524535484356202E-4</v>
      </c>
      <c r="G374" s="171">
        <f t="shared" si="51"/>
        <v>15377.761780219496</v>
      </c>
      <c r="H374" s="171">
        <f t="shared" si="45"/>
        <v>2.3724865652912805E-2</v>
      </c>
      <c r="I374" s="171">
        <f t="shared" si="46"/>
        <v>1.6927672936898328</v>
      </c>
      <c r="J374" s="171">
        <f t="shared" si="47"/>
        <v>13.422286059591602</v>
      </c>
      <c r="K374" s="172">
        <f t="shared" si="48"/>
        <v>15.60182233005756</v>
      </c>
      <c r="L374" s="172">
        <f t="shared" si="52"/>
        <v>0.62817809895465015</v>
      </c>
      <c r="M374" s="171">
        <f t="shared" si="53"/>
        <v>5.6653868953341464E-2</v>
      </c>
      <c r="N374" s="44"/>
    </row>
    <row r="375" spans="1:14" x14ac:dyDescent="0.25">
      <c r="A375" s="157">
        <v>45694.258333333331</v>
      </c>
      <c r="B375" s="173">
        <v>0.18454673157992357</v>
      </c>
      <c r="C375" s="170">
        <v>26.3442671516666</v>
      </c>
      <c r="D375" s="170">
        <v>2.76641486666666E-2</v>
      </c>
      <c r="E375" s="171">
        <f t="shared" si="49"/>
        <v>0.18063742881348019</v>
      </c>
      <c r="F375" s="171">
        <f t="shared" si="50"/>
        <v>3.9945179995654452E-4</v>
      </c>
      <c r="G375" s="171">
        <f t="shared" si="51"/>
        <v>15944.837608505397</v>
      </c>
      <c r="H375" s="171">
        <f t="shared" si="45"/>
        <v>2.3725082792754922E-2</v>
      </c>
      <c r="I375" s="171">
        <f t="shared" si="46"/>
        <v>1.6927535354925904</v>
      </c>
      <c r="J375" s="171">
        <f t="shared" si="47"/>
        <v>13.84687226631957</v>
      </c>
      <c r="K375" s="172">
        <f t="shared" si="48"/>
        <v>16.09523650170939</v>
      </c>
      <c r="L375" s="172">
        <f t="shared" si="52"/>
        <v>0.65339610209949117</v>
      </c>
      <c r="M375" s="171">
        <f t="shared" si="53"/>
        <v>5.8928219886317745E-2</v>
      </c>
      <c r="N375" s="44"/>
    </row>
    <row r="376" spans="1:14" x14ac:dyDescent="0.25">
      <c r="A376" s="157">
        <v>45694.259027777778</v>
      </c>
      <c r="B376" s="173">
        <v>0.19188226409476536</v>
      </c>
      <c r="C376" s="170">
        <v>26.343959881666599</v>
      </c>
      <c r="D376" s="170">
        <v>2.8041650000000001E-2</v>
      </c>
      <c r="E376" s="171">
        <f t="shared" si="49"/>
        <v>0.18781776347544901</v>
      </c>
      <c r="F376" s="171">
        <f t="shared" si="50"/>
        <v>4.1532957596269559E-4</v>
      </c>
      <c r="G376" s="171">
        <f t="shared" si="51"/>
        <v>16578.627617787726</v>
      </c>
      <c r="H376" s="171">
        <f t="shared" si="45"/>
        <v>2.3725300201541229E-2</v>
      </c>
      <c r="I376" s="171">
        <f t="shared" si="46"/>
        <v>1.6927397604911756</v>
      </c>
      <c r="J376" s="171">
        <f t="shared" si="47"/>
        <v>14.318917126261962</v>
      </c>
      <c r="K376" s="172">
        <f t="shared" si="48"/>
        <v>16.643807617622716</v>
      </c>
      <c r="L376" s="172">
        <f t="shared" si="52"/>
        <v>0.68751384225303336</v>
      </c>
      <c r="M376" s="171">
        <f t="shared" si="53"/>
        <v>6.200521665341209E-2</v>
      </c>
      <c r="N376" s="44"/>
    </row>
    <row r="377" spans="1:14" x14ac:dyDescent="0.25">
      <c r="A377" s="157">
        <v>45694.259722222225</v>
      </c>
      <c r="B377" s="173">
        <v>0.19651524120467312</v>
      </c>
      <c r="C377" s="170">
        <v>26.343652611666599</v>
      </c>
      <c r="D377" s="170">
        <v>2.8508503166666602E-2</v>
      </c>
      <c r="E377" s="171">
        <f t="shared" si="49"/>
        <v>0.19235280099190263</v>
      </c>
      <c r="F377" s="171">
        <f t="shared" si="50"/>
        <v>4.2535766494517993E-4</v>
      </c>
      <c r="G377" s="171">
        <f t="shared" si="51"/>
        <v>16978.916840083759</v>
      </c>
      <c r="H377" s="171">
        <f t="shared" si="45"/>
        <v>2.3725517612765906E-2</v>
      </c>
      <c r="I377" s="171">
        <f t="shared" si="46"/>
        <v>1.6927259855718102</v>
      </c>
      <c r="J377" s="171">
        <f t="shared" si="47"/>
        <v>14.615745878581471</v>
      </c>
      <c r="K377" s="172">
        <f t="shared" si="48"/>
        <v>16.988707156632476</v>
      </c>
      <c r="L377" s="172">
        <f t="shared" si="52"/>
        <v>0.71511403657228034</v>
      </c>
      <c r="M377" s="171">
        <f t="shared" si="53"/>
        <v>6.4494411667774212E-2</v>
      </c>
      <c r="N377" s="44"/>
    </row>
    <row r="378" spans="1:14" x14ac:dyDescent="0.25">
      <c r="A378" s="157">
        <v>45694.260416666664</v>
      </c>
      <c r="B378" s="173">
        <v>0.19149619632591242</v>
      </c>
      <c r="C378" s="170">
        <v>26.343345341666598</v>
      </c>
      <c r="D378" s="170">
        <v>2.8529378166666602E-2</v>
      </c>
      <c r="E378" s="171">
        <f t="shared" si="49"/>
        <v>0.18744025810957218</v>
      </c>
      <c r="F378" s="171">
        <f t="shared" si="50"/>
        <v>4.1449393144136885E-4</v>
      </c>
      <c r="G378" s="171">
        <f t="shared" si="51"/>
        <v>16545.271362558833</v>
      </c>
      <c r="H378" s="171">
        <f t="shared" si="45"/>
        <v>2.3725735026428985E-2</v>
      </c>
      <c r="I378" s="171">
        <f t="shared" si="46"/>
        <v>1.6927122107344945</v>
      </c>
      <c r="J378" s="171">
        <f t="shared" si="47"/>
        <v>14.294137283463344</v>
      </c>
      <c r="K378" s="172">
        <f t="shared" si="48"/>
        <v>16.614762238650819</v>
      </c>
      <c r="L378" s="172">
        <f t="shared" si="52"/>
        <v>0.69811229551985021</v>
      </c>
      <c r="M378" s="171">
        <f t="shared" si="53"/>
        <v>6.2961065613262104E-2</v>
      </c>
      <c r="N378" s="44"/>
    </row>
    <row r="379" spans="1:14" x14ac:dyDescent="0.25">
      <c r="A379" s="157">
        <v>45694.261111111111</v>
      </c>
      <c r="B379" s="173">
        <v>0.18068592497894095</v>
      </c>
      <c r="C379" s="170">
        <v>26.343038071666601</v>
      </c>
      <c r="D379" s="170">
        <v>2.8825264E-2</v>
      </c>
      <c r="E379" s="171">
        <f t="shared" si="49"/>
        <v>0.17685913251479871</v>
      </c>
      <c r="F379" s="171">
        <f t="shared" si="50"/>
        <v>3.9109507571199342E-4</v>
      </c>
      <c r="G379" s="171">
        <f t="shared" si="51"/>
        <v>15611.263918180499</v>
      </c>
      <c r="H379" s="171">
        <f t="shared" si="45"/>
        <v>2.3725952442530493E-2</v>
      </c>
      <c r="I379" s="171">
        <f t="shared" si="46"/>
        <v>1.6926984359792279</v>
      </c>
      <c r="J379" s="171">
        <f t="shared" si="47"/>
        <v>13.597376912524625</v>
      </c>
      <c r="K379" s="172">
        <f t="shared" si="48"/>
        <v>15.804769021950637</v>
      </c>
      <c r="L379" s="172">
        <f t="shared" si="52"/>
        <v>0.66714114914442579</v>
      </c>
      <c r="M379" s="171">
        <f t="shared" si="53"/>
        <v>6.0167852556315453E-2</v>
      </c>
      <c r="N379" s="44"/>
    </row>
    <row r="380" spans="1:14" x14ac:dyDescent="0.25">
      <c r="A380" s="157">
        <v>45694.261805555558</v>
      </c>
      <c r="B380" s="173">
        <v>0.18647713487655435</v>
      </c>
      <c r="C380" s="170">
        <v>26.342730801666601</v>
      </c>
      <c r="D380" s="170">
        <v>2.9202766166666599E-2</v>
      </c>
      <c r="E380" s="171">
        <f t="shared" si="49"/>
        <v>0.1825278761949761</v>
      </c>
      <c r="F380" s="171">
        <f t="shared" si="50"/>
        <v>4.0363016207046397E-4</v>
      </c>
      <c r="G380" s="171">
        <f t="shared" si="51"/>
        <v>16111.624453334296</v>
      </c>
      <c r="H380" s="171">
        <f t="shared" si="45"/>
        <v>2.3726169861070488E-2</v>
      </c>
      <c r="I380" s="171">
        <f t="shared" si="46"/>
        <v>1.6926846613060083</v>
      </c>
      <c r="J380" s="171">
        <f t="shared" si="47"/>
        <v>13.971345213745384</v>
      </c>
      <c r="K380" s="172">
        <f t="shared" si="48"/>
        <v>16.239328828018575</v>
      </c>
      <c r="L380" s="172">
        <f t="shared" si="52"/>
        <v>0.69662212846736571</v>
      </c>
      <c r="M380" s="171">
        <f t="shared" si="53"/>
        <v>6.282667103782158E-2</v>
      </c>
      <c r="N380" s="44"/>
    </row>
    <row r="381" spans="1:14" x14ac:dyDescent="0.25">
      <c r="A381" s="157">
        <v>45694.262499999997</v>
      </c>
      <c r="B381" s="173">
        <v>0.18686321093070599</v>
      </c>
      <c r="C381" s="170">
        <v>26.342423531666601</v>
      </c>
      <c r="D381" s="170">
        <v>2.93299245E-2</v>
      </c>
      <c r="E381" s="171">
        <f t="shared" si="49"/>
        <v>0.18290596349107457</v>
      </c>
      <c r="F381" s="171">
        <f t="shared" si="50"/>
        <v>4.0446582452533761E-4</v>
      </c>
      <c r="G381" s="171">
        <f t="shared" si="51"/>
        <v>16144.981424412998</v>
      </c>
      <c r="H381" s="171">
        <f t="shared" si="45"/>
        <v>2.3726387282048976E-2</v>
      </c>
      <c r="I381" s="171">
        <f t="shared" si="46"/>
        <v>1.6926708867148377</v>
      </c>
      <c r="J381" s="171">
        <f t="shared" si="47"/>
        <v>13.996217806404545</v>
      </c>
      <c r="K381" s="172">
        <f t="shared" si="48"/>
        <v>16.268120463246348</v>
      </c>
      <c r="L381" s="172">
        <f t="shared" si="52"/>
        <v>0.70103805197201752</v>
      </c>
      <c r="M381" s="171">
        <f t="shared" si="53"/>
        <v>6.3224932537158871E-2</v>
      </c>
      <c r="N381" s="44"/>
    </row>
    <row r="382" spans="1:14" x14ac:dyDescent="0.25">
      <c r="A382" s="157">
        <v>45694.263194444444</v>
      </c>
      <c r="B382" s="173">
        <v>0.18184416052326491</v>
      </c>
      <c r="C382" s="170">
        <v>26.341947940000001</v>
      </c>
      <c r="D382" s="170">
        <v>2.9370456833333301E-2</v>
      </c>
      <c r="E382" s="171">
        <f t="shared" si="49"/>
        <v>0.17799348538103171</v>
      </c>
      <c r="F382" s="171">
        <f t="shared" si="50"/>
        <v>3.9360207905468592E-4</v>
      </c>
      <c r="G382" s="171">
        <f t="shared" si="51"/>
        <v>15711.335469210087</v>
      </c>
      <c r="H382" s="171">
        <f t="shared" si="45"/>
        <v>2.3726723810453699E-2</v>
      </c>
      <c r="I382" s="171">
        <f t="shared" si="46"/>
        <v>1.6926495666020289</v>
      </c>
      <c r="J382" s="171">
        <f t="shared" si="47"/>
        <v>13.672302767563073</v>
      </c>
      <c r="K382" s="172">
        <f t="shared" si="48"/>
        <v>15.891447441945902</v>
      </c>
      <c r="L382" s="172">
        <f t="shared" si="52"/>
        <v>0.68391646184601496</v>
      </c>
      <c r="M382" s="171">
        <f t="shared" si="53"/>
        <v>6.1680777583515062E-2</v>
      </c>
      <c r="N382" s="44"/>
    </row>
    <row r="383" spans="1:14" x14ac:dyDescent="0.25">
      <c r="A383" s="157">
        <v>45694.263888888891</v>
      </c>
      <c r="B383" s="173">
        <v>0.19574307989219794</v>
      </c>
      <c r="C383" s="170">
        <v>26.341304019999999</v>
      </c>
      <c r="D383" s="170">
        <v>2.9135213E-2</v>
      </c>
      <c r="E383" s="171">
        <f t="shared" si="49"/>
        <v>0.19159849751953351</v>
      </c>
      <c r="F383" s="171">
        <f t="shared" si="50"/>
        <v>4.2368632011298256E-4</v>
      </c>
      <c r="G383" s="171">
        <f t="shared" si="51"/>
        <v>16912.202102685904</v>
      </c>
      <c r="H383" s="171">
        <f t="shared" si="45"/>
        <v>2.3727179457205219E-2</v>
      </c>
      <c r="I383" s="171">
        <f t="shared" si="46"/>
        <v>1.6926207008774199</v>
      </c>
      <c r="J383" s="171">
        <f t="shared" si="47"/>
        <v>14.566343159953608</v>
      </c>
      <c r="K383" s="172">
        <f t="shared" si="48"/>
        <v>16.930340532120109</v>
      </c>
      <c r="L383" s="172">
        <f t="shared" si="52"/>
        <v>0.72803961863125266</v>
      </c>
      <c r="M383" s="171">
        <f t="shared" si="53"/>
        <v>6.5660138765444867E-2</v>
      </c>
      <c r="N383" s="44"/>
    </row>
    <row r="384" spans="1:14" x14ac:dyDescent="0.25">
      <c r="A384" s="157">
        <v>45694.26458333333</v>
      </c>
      <c r="B384" s="173">
        <v>0.19998997080174472</v>
      </c>
      <c r="C384" s="170">
        <v>26.3406600966666</v>
      </c>
      <c r="D384" s="170">
        <v>2.88801013333333E-2</v>
      </c>
      <c r="E384" s="171">
        <f t="shared" si="49"/>
        <v>0.19575588741768574</v>
      </c>
      <c r="F384" s="171">
        <f t="shared" si="50"/>
        <v>4.3287872467910111E-4</v>
      </c>
      <c r="G384" s="171">
        <f t="shared" si="51"/>
        <v>17279.133477270745</v>
      </c>
      <c r="H384" s="171">
        <f t="shared" si="45"/>
        <v>2.3727635117025119E-2</v>
      </c>
      <c r="I384" s="171">
        <f t="shared" si="46"/>
        <v>1.6925918353637042</v>
      </c>
      <c r="J384" s="171">
        <f t="shared" si="47"/>
        <v>14.837723873081064</v>
      </c>
      <c r="K384" s="172">
        <f t="shared" si="48"/>
        <v>17.24550072819309</v>
      </c>
      <c r="L384" s="172">
        <f t="shared" si="52"/>
        <v>0.73664360919330762</v>
      </c>
      <c r="M384" s="171">
        <f t="shared" si="53"/>
        <v>6.6436111940233369E-2</v>
      </c>
      <c r="N384" s="44"/>
    </row>
    <row r="385" spans="1:14" x14ac:dyDescent="0.25">
      <c r="A385" s="157">
        <v>45694.265277777777</v>
      </c>
      <c r="B385" s="173">
        <v>0.20230645108684314</v>
      </c>
      <c r="C385" s="170">
        <v>26.340016169999998</v>
      </c>
      <c r="D385" s="170">
        <v>2.86599571666666E-2</v>
      </c>
      <c r="E385" s="171">
        <f t="shared" si="49"/>
        <v>0.19802375015547771</v>
      </c>
      <c r="F385" s="171">
        <f t="shared" si="50"/>
        <v>4.3789275127022322E-4</v>
      </c>
      <c r="G385" s="171">
        <f t="shared" si="51"/>
        <v>17479.277373903249</v>
      </c>
      <c r="H385" s="171">
        <f t="shared" si="45"/>
        <v>2.3728090789913819E-2</v>
      </c>
      <c r="I385" s="171">
        <f t="shared" si="46"/>
        <v>1.6925629700608882</v>
      </c>
      <c r="J385" s="171">
        <f t="shared" si="47"/>
        <v>14.98540853609412</v>
      </c>
      <c r="K385" s="172">
        <f t="shared" si="48"/>
        <v>17.416884785184024</v>
      </c>
      <c r="L385" s="172">
        <f t="shared" si="52"/>
        <v>0.73912384791228214</v>
      </c>
      <c r="M385" s="171">
        <f t="shared" si="53"/>
        <v>6.6659798693387645E-2</v>
      </c>
      <c r="N385" s="44"/>
    </row>
    <row r="386" spans="1:14" x14ac:dyDescent="0.25">
      <c r="A386" s="157">
        <v>45694.265972222223</v>
      </c>
      <c r="B386" s="173">
        <v>0.19960389016095051</v>
      </c>
      <c r="C386" s="170">
        <v>26.33937225</v>
      </c>
      <c r="D386" s="170">
        <v>2.85153146666666E-2</v>
      </c>
      <c r="E386" s="171">
        <f t="shared" si="49"/>
        <v>0.19537882082786545</v>
      </c>
      <c r="F386" s="171">
        <f t="shared" si="50"/>
        <v>4.3204305229642968E-4</v>
      </c>
      <c r="G386" s="171">
        <f t="shared" si="51"/>
        <v>17245.776109906124</v>
      </c>
      <c r="H386" s="171">
        <f t="shared" si="45"/>
        <v>2.3728546468795159E-2</v>
      </c>
      <c r="I386" s="171">
        <f t="shared" si="46"/>
        <v>1.6925341054172303</v>
      </c>
      <c r="J386" s="171">
        <f t="shared" si="47"/>
        <v>14.813086507272491</v>
      </c>
      <c r="K386" s="172">
        <f t="shared" si="48"/>
        <v>17.216339507412194</v>
      </c>
      <c r="L386" s="172">
        <f t="shared" si="52"/>
        <v>0.72597011174323622</v>
      </c>
      <c r="M386" s="171">
        <f t="shared" si="53"/>
        <v>6.5473494926338041E-2</v>
      </c>
      <c r="N386" s="44"/>
    </row>
    <row r="387" spans="1:14" x14ac:dyDescent="0.25">
      <c r="A387" s="157">
        <v>45694.26666666667</v>
      </c>
      <c r="B387" s="173">
        <v>0.17489470590804237</v>
      </c>
      <c r="C387" s="170">
        <v>26.339280264999999</v>
      </c>
      <c r="D387" s="170">
        <v>2.8352394E-2</v>
      </c>
      <c r="E387" s="171">
        <f t="shared" si="49"/>
        <v>0.17119271511680334</v>
      </c>
      <c r="F387" s="171">
        <f t="shared" si="50"/>
        <v>3.7855996949792724E-4</v>
      </c>
      <c r="G387" s="171">
        <f t="shared" si="51"/>
        <v>15110.902590454862</v>
      </c>
      <c r="H387" s="171">
        <f t="shared" ref="H387:H450" si="54">KHprocess*EXP(delta*(1/(C387+273.15)-1/(Tnul+273.15)))</f>
        <v>2.3728611564125111E-2</v>
      </c>
      <c r="I387" s="171">
        <f t="shared" ref="I387:I450" si="55">1/(H387*constR*(C387+273.15)*10^3)</f>
        <v>1.6925299820862136</v>
      </c>
      <c r="J387" s="171">
        <f t="shared" ref="J387:J450" si="56">(($R$2/0.815)^(-0.49))*34500*(F387)^0.86</f>
        <v>13.221725874203436</v>
      </c>
      <c r="K387" s="172">
        <f t="shared" ref="K387:K450" si="57">J387*(1.024)^(C387-20)</f>
        <v>15.366765381680873</v>
      </c>
      <c r="L387" s="172">
        <f t="shared" si="52"/>
        <v>0.63595812656405104</v>
      </c>
      <c r="M387" s="171">
        <f t="shared" si="53"/>
        <v>5.7355530895026242E-2</v>
      </c>
      <c r="N387" s="44"/>
    </row>
    <row r="388" spans="1:14" x14ac:dyDescent="0.25">
      <c r="A388" s="157">
        <v>45694.267361111109</v>
      </c>
      <c r="B388" s="173">
        <v>0.16485659590443227</v>
      </c>
      <c r="C388" s="170">
        <v>26.3397402083333</v>
      </c>
      <c r="D388" s="170">
        <v>2.8004297333333299E-2</v>
      </c>
      <c r="E388" s="171">
        <f t="shared" ref="E388:E451" si="58">B388*((20+273.15)/(C388+273.15))</f>
        <v>0.1613668336543557</v>
      </c>
      <c r="F388" s="171">
        <f t="shared" ref="F388:F451" si="59">B388/$R$1</f>
        <v>3.5683245866760234E-4</v>
      </c>
      <c r="G388" s="171">
        <f t="shared" ref="G388:G451" si="60">B388*(24*60*60)</f>
        <v>14243.609886142949</v>
      </c>
      <c r="H388" s="171">
        <f t="shared" si="54"/>
        <v>2.3728286076687193E-2</v>
      </c>
      <c r="I388" s="171">
        <f t="shared" si="55"/>
        <v>1.6925505996366381</v>
      </c>
      <c r="J388" s="171">
        <f t="shared" si="56"/>
        <v>12.566422584152356</v>
      </c>
      <c r="K388" s="172">
        <f t="shared" si="57"/>
        <v>14.605307645057096</v>
      </c>
      <c r="L388" s="172">
        <f t="shared" ref="L388:L451" si="61">I388*D388*(1-EXP((-(K388/I388)*($R$3/G388))))*G388/1000</f>
        <v>0.59353768677297714</v>
      </c>
      <c r="M388" s="171">
        <f t="shared" ref="M388:M451" si="62">L388*1000/24/$R$1</f>
        <v>5.3529733655571538E-2</v>
      </c>
      <c r="N388" s="44"/>
    </row>
    <row r="389" spans="1:14" x14ac:dyDescent="0.25">
      <c r="A389" s="157">
        <v>45694.268055555556</v>
      </c>
      <c r="B389" s="173">
        <v>0.15636281681107092</v>
      </c>
      <c r="C389" s="170">
        <v>26.3402001516666</v>
      </c>
      <c r="D389" s="170">
        <v>2.7637922333333301E-2</v>
      </c>
      <c r="E389" s="171">
        <f t="shared" si="58"/>
        <v>0.15305261983514812</v>
      </c>
      <c r="F389" s="171">
        <f t="shared" si="59"/>
        <v>3.3844765543521844E-4</v>
      </c>
      <c r="G389" s="171">
        <f t="shared" si="60"/>
        <v>13509.747372476528</v>
      </c>
      <c r="H389" s="171">
        <f t="shared" si="54"/>
        <v>2.3727960594713705E-2</v>
      </c>
      <c r="I389" s="171">
        <f t="shared" si="55"/>
        <v>1.6925712173708969</v>
      </c>
      <c r="J389" s="171">
        <f t="shared" si="56"/>
        <v>12.007566916465269</v>
      </c>
      <c r="K389" s="172">
        <f t="shared" si="57"/>
        <v>13.955930635530134</v>
      </c>
      <c r="L389" s="172">
        <f t="shared" si="61"/>
        <v>0.55678909288884748</v>
      </c>
      <c r="M389" s="171">
        <f t="shared" si="62"/>
        <v>5.0215466530379456E-2</v>
      </c>
      <c r="N389" s="44"/>
    </row>
    <row r="390" spans="1:14" x14ac:dyDescent="0.25">
      <c r="A390" s="157">
        <v>45694.268750000003</v>
      </c>
      <c r="B390" s="173">
        <v>0.1540463310204572</v>
      </c>
      <c r="C390" s="170">
        <v>26.340660095</v>
      </c>
      <c r="D390" s="170">
        <v>2.7271546333333299E-2</v>
      </c>
      <c r="E390" s="171">
        <f t="shared" si="58"/>
        <v>0.15078494242298729</v>
      </c>
      <c r="F390" s="171">
        <f t="shared" si="59"/>
        <v>3.3343361692739654E-4</v>
      </c>
      <c r="G390" s="171">
        <f t="shared" si="60"/>
        <v>13309.603000167503</v>
      </c>
      <c r="H390" s="171">
        <f t="shared" si="54"/>
        <v>2.3727635118204513E-2</v>
      </c>
      <c r="I390" s="171">
        <f t="shared" si="55"/>
        <v>1.6925918352889924</v>
      </c>
      <c r="J390" s="171">
        <f t="shared" si="56"/>
        <v>11.854422093179398</v>
      </c>
      <c r="K390" s="172">
        <f t="shared" si="57"/>
        <v>13.778086624394223</v>
      </c>
      <c r="L390" s="172">
        <f t="shared" si="61"/>
        <v>0.54159991928583107</v>
      </c>
      <c r="M390" s="171">
        <f t="shared" si="62"/>
        <v>4.8845591566182456E-2</v>
      </c>
      <c r="N390" s="44"/>
    </row>
    <row r="391" spans="1:14" x14ac:dyDescent="0.25">
      <c r="A391" s="157">
        <v>45694.269444444442</v>
      </c>
      <c r="B391" s="173">
        <v>0.1582932200999797</v>
      </c>
      <c r="C391" s="170">
        <v>26.341120038333301</v>
      </c>
      <c r="D391" s="170">
        <v>2.6855897166666601E-2</v>
      </c>
      <c r="E391" s="171">
        <f t="shared" si="58"/>
        <v>0.15494168062936098</v>
      </c>
      <c r="F391" s="171">
        <f t="shared" si="59"/>
        <v>3.426260175324236E-4</v>
      </c>
      <c r="G391" s="171">
        <f t="shared" si="60"/>
        <v>13676.534216638247</v>
      </c>
      <c r="H391" s="171">
        <f t="shared" si="54"/>
        <v>2.3727309647159571E-2</v>
      </c>
      <c r="I391" s="171">
        <f t="shared" si="55"/>
        <v>1.6926124533909219</v>
      </c>
      <c r="J391" s="171">
        <f t="shared" si="56"/>
        <v>12.134944880434345</v>
      </c>
      <c r="K391" s="172">
        <f t="shared" si="57"/>
        <v>14.104284819728683</v>
      </c>
      <c r="L391" s="172">
        <f t="shared" si="61"/>
        <v>0.54745617262220669</v>
      </c>
      <c r="M391" s="171">
        <f t="shared" si="62"/>
        <v>4.937375294211821E-2</v>
      </c>
      <c r="N391" s="44"/>
    </row>
    <row r="392" spans="1:14" x14ac:dyDescent="0.25">
      <c r="A392" s="157">
        <v>45694.270138888889</v>
      </c>
      <c r="B392" s="173">
        <v>0.14130565546570398</v>
      </c>
      <c r="C392" s="170">
        <v>26.3415799833333</v>
      </c>
      <c r="D392" s="170">
        <v>2.6332958E-2</v>
      </c>
      <c r="E392" s="171">
        <f t="shared" si="58"/>
        <v>0.13831358097638791</v>
      </c>
      <c r="F392" s="171">
        <f t="shared" si="59"/>
        <v>3.0585639711191336E-4</v>
      </c>
      <c r="G392" s="171">
        <f t="shared" si="60"/>
        <v>12208.808632236824</v>
      </c>
      <c r="H392" s="171">
        <f t="shared" si="54"/>
        <v>2.3726984180399445E-2</v>
      </c>
      <c r="I392" s="171">
        <f t="shared" si="55"/>
        <v>1.6926330717513973</v>
      </c>
      <c r="J392" s="171">
        <f t="shared" si="56"/>
        <v>11.006200646209116</v>
      </c>
      <c r="K392" s="172">
        <f t="shared" si="57"/>
        <v>12.792499972692296</v>
      </c>
      <c r="L392" s="172">
        <f t="shared" si="61"/>
        <v>0.48136938866961698</v>
      </c>
      <c r="M392" s="171">
        <f t="shared" si="62"/>
        <v>4.3413545154186231E-2</v>
      </c>
      <c r="N392" s="44"/>
    </row>
    <row r="393" spans="1:14" x14ac:dyDescent="0.25">
      <c r="A393" s="157">
        <v>45694.270833333336</v>
      </c>
      <c r="B393" s="173">
        <v>0.12122944372833937</v>
      </c>
      <c r="C393" s="170">
        <v>26.342039924999899</v>
      </c>
      <c r="D393" s="170">
        <v>2.5833065166666599E-2</v>
      </c>
      <c r="E393" s="171">
        <f t="shared" si="58"/>
        <v>0.11866229044973071</v>
      </c>
      <c r="F393" s="171">
        <f t="shared" si="59"/>
        <v>2.6240139335138391E-4</v>
      </c>
      <c r="G393" s="171">
        <f t="shared" si="60"/>
        <v>10474.223938128522</v>
      </c>
      <c r="H393" s="171">
        <f t="shared" si="54"/>
        <v>2.3726658721462113E-2</v>
      </c>
      <c r="I393" s="171">
        <f t="shared" si="55"/>
        <v>1.692653690146279</v>
      </c>
      <c r="J393" s="171">
        <f t="shared" si="56"/>
        <v>9.6472424848580349</v>
      </c>
      <c r="K393" s="172">
        <f t="shared" si="57"/>
        <v>11.213106085146432</v>
      </c>
      <c r="L393" s="172">
        <f t="shared" si="61"/>
        <v>0.40756109759994591</v>
      </c>
      <c r="M393" s="171">
        <f t="shared" si="62"/>
        <v>3.6756953246748367E-2</v>
      </c>
      <c r="N393" s="44"/>
    </row>
    <row r="394" spans="1:14" x14ac:dyDescent="0.25">
      <c r="A394" s="157">
        <v>45694.271527777775</v>
      </c>
      <c r="B394" s="173">
        <v>0.12740673702336533</v>
      </c>
      <c r="C394" s="170">
        <v>26.342269900000002</v>
      </c>
      <c r="D394" s="170">
        <v>2.5694779833333299E-2</v>
      </c>
      <c r="E394" s="171">
        <f t="shared" si="58"/>
        <v>0.124708677692651</v>
      </c>
      <c r="F394" s="171">
        <f t="shared" si="59"/>
        <v>2.7577215805923229E-4</v>
      </c>
      <c r="G394" s="171">
        <f t="shared" si="60"/>
        <v>11007.942078818765</v>
      </c>
      <c r="H394" s="171">
        <f t="shared" si="54"/>
        <v>2.3726495991093961E-2</v>
      </c>
      <c r="I394" s="171">
        <f t="shared" si="55"/>
        <v>1.6926639995994524</v>
      </c>
      <c r="J394" s="171">
        <f t="shared" si="56"/>
        <v>10.06852090892531</v>
      </c>
      <c r="K394" s="172">
        <f t="shared" si="57"/>
        <v>11.702826898771779</v>
      </c>
      <c r="L394" s="172">
        <f t="shared" si="61"/>
        <v>0.42522546121365706</v>
      </c>
      <c r="M394" s="171">
        <f t="shared" si="62"/>
        <v>3.8350059633266327E-2</v>
      </c>
      <c r="N394" s="44"/>
    </row>
    <row r="395" spans="1:14" x14ac:dyDescent="0.25">
      <c r="A395" s="157">
        <v>45694.272222222222</v>
      </c>
      <c r="B395" s="173">
        <v>0.13590051980766132</v>
      </c>
      <c r="C395" s="170">
        <v>26.342269900000002</v>
      </c>
      <c r="D395" s="170">
        <v>2.529582E-2</v>
      </c>
      <c r="E395" s="171">
        <f t="shared" si="58"/>
        <v>0.133022589848206</v>
      </c>
      <c r="F395" s="171">
        <f t="shared" si="59"/>
        <v>2.9415696928065222E-4</v>
      </c>
      <c r="G395" s="171">
        <f t="shared" si="60"/>
        <v>11741.804911381938</v>
      </c>
      <c r="H395" s="171">
        <f t="shared" si="54"/>
        <v>2.3726495991093961E-2</v>
      </c>
      <c r="I395" s="171">
        <f t="shared" si="55"/>
        <v>1.6926639995994524</v>
      </c>
      <c r="J395" s="171">
        <f t="shared" si="56"/>
        <v>10.64315481549265</v>
      </c>
      <c r="K395" s="172">
        <f t="shared" si="57"/>
        <v>12.370734449399329</v>
      </c>
      <c r="L395" s="172">
        <f t="shared" si="61"/>
        <v>0.4454123749173437</v>
      </c>
      <c r="M395" s="171">
        <f t="shared" si="62"/>
        <v>4.017066873352667E-2</v>
      </c>
      <c r="N395" s="44"/>
    </row>
    <row r="396" spans="1:14" x14ac:dyDescent="0.25">
      <c r="A396" s="157">
        <v>45694.272916666669</v>
      </c>
      <c r="B396" s="173">
        <v>0.11157741805645788</v>
      </c>
      <c r="C396" s="170">
        <v>26.342269900000002</v>
      </c>
      <c r="D396" s="170">
        <v>2.4613758333333301E-2</v>
      </c>
      <c r="E396" s="171">
        <f t="shared" si="58"/>
        <v>0.1092145720962083</v>
      </c>
      <c r="F396" s="171">
        <f t="shared" si="59"/>
        <v>2.4150956289276598E-4</v>
      </c>
      <c r="G396" s="171">
        <f t="shared" si="60"/>
        <v>9640.2889200779609</v>
      </c>
      <c r="H396" s="171">
        <f t="shared" si="54"/>
        <v>2.3726495991093961E-2</v>
      </c>
      <c r="I396" s="171">
        <f t="shared" si="55"/>
        <v>1.6926639995994524</v>
      </c>
      <c r="J396" s="171">
        <f t="shared" si="56"/>
        <v>8.9828850550863386</v>
      </c>
      <c r="K396" s="172">
        <f t="shared" si="57"/>
        <v>10.440972393278789</v>
      </c>
      <c r="L396" s="172">
        <f t="shared" si="61"/>
        <v>0.35853447565735003</v>
      </c>
      <c r="M396" s="171">
        <f t="shared" si="62"/>
        <v>3.2335360358707613E-2</v>
      </c>
      <c r="N396" s="44"/>
    </row>
    <row r="397" spans="1:14" x14ac:dyDescent="0.25">
      <c r="A397" s="157">
        <v>45694.273611111108</v>
      </c>
      <c r="B397" s="173">
        <v>9.2659446450060093E-2</v>
      </c>
      <c r="C397" s="170">
        <v>26.342269900000002</v>
      </c>
      <c r="D397" s="170">
        <v>2.39617618333333E-2</v>
      </c>
      <c r="E397" s="171">
        <f t="shared" si="58"/>
        <v>9.0697221453845317E-2</v>
      </c>
      <c r="F397" s="171">
        <f t="shared" si="59"/>
        <v>2.0056157240272746E-4</v>
      </c>
      <c r="G397" s="171">
        <f t="shared" si="60"/>
        <v>8005.7761732851923</v>
      </c>
      <c r="H397" s="171">
        <f t="shared" si="54"/>
        <v>2.3726495991093961E-2</v>
      </c>
      <c r="I397" s="171">
        <f t="shared" si="55"/>
        <v>1.6926639995994524</v>
      </c>
      <c r="J397" s="171">
        <f t="shared" si="56"/>
        <v>7.6564131637114228</v>
      </c>
      <c r="K397" s="172">
        <f t="shared" si="57"/>
        <v>8.8991897351044233</v>
      </c>
      <c r="L397" s="172">
        <f t="shared" si="61"/>
        <v>0.29184842804640837</v>
      </c>
      <c r="M397" s="171">
        <f t="shared" si="62"/>
        <v>2.632110642554188E-2</v>
      </c>
      <c r="N397" s="44"/>
    </row>
    <row r="398" spans="1:14" x14ac:dyDescent="0.25">
      <c r="A398" s="157">
        <v>45694.274305555555</v>
      </c>
      <c r="B398" s="173">
        <v>8.1077015180505432E-2</v>
      </c>
      <c r="C398" s="170">
        <v>26.342269900000002</v>
      </c>
      <c r="D398" s="170">
        <v>2.3572160666666599E-2</v>
      </c>
      <c r="E398" s="171">
        <f t="shared" si="58"/>
        <v>7.9360068318628629E-2</v>
      </c>
      <c r="F398" s="171">
        <f t="shared" si="59"/>
        <v>1.7549137484957887E-4</v>
      </c>
      <c r="G398" s="171">
        <f t="shared" si="60"/>
        <v>7005.0541115956694</v>
      </c>
      <c r="H398" s="171">
        <f t="shared" si="54"/>
        <v>2.3726495991093961E-2</v>
      </c>
      <c r="I398" s="171">
        <f t="shared" si="55"/>
        <v>1.6926639995994524</v>
      </c>
      <c r="J398" s="171">
        <f t="shared" si="56"/>
        <v>6.8257799718094399</v>
      </c>
      <c r="K398" s="172">
        <f t="shared" si="57"/>
        <v>7.933729510198285</v>
      </c>
      <c r="L398" s="172">
        <f t="shared" si="61"/>
        <v>0.25241185696839502</v>
      </c>
      <c r="M398" s="171">
        <f t="shared" si="62"/>
        <v>2.2764417114754243E-2</v>
      </c>
      <c r="N398" s="44"/>
    </row>
    <row r="399" spans="1:14" x14ac:dyDescent="0.25">
      <c r="A399" s="157">
        <v>45694.275000000001</v>
      </c>
      <c r="B399" s="173">
        <v>8.223525714921763E-2</v>
      </c>
      <c r="C399" s="170">
        <v>26.342269900000002</v>
      </c>
      <c r="D399" s="170">
        <v>2.35048716666666E-2</v>
      </c>
      <c r="E399" s="171">
        <f t="shared" si="58"/>
        <v>8.0493782498434849E-2</v>
      </c>
      <c r="F399" s="171">
        <f t="shared" si="59"/>
        <v>1.7799839209787366E-4</v>
      </c>
      <c r="G399" s="171">
        <f t="shared" si="60"/>
        <v>7105.1262176924029</v>
      </c>
      <c r="H399" s="171">
        <f t="shared" si="54"/>
        <v>2.3726495991093961E-2</v>
      </c>
      <c r="I399" s="171">
        <f t="shared" si="55"/>
        <v>1.6926639995994524</v>
      </c>
      <c r="J399" s="171">
        <f t="shared" si="56"/>
        <v>6.9095560666598015</v>
      </c>
      <c r="K399" s="172">
        <f t="shared" si="57"/>
        <v>8.0311040049385962</v>
      </c>
      <c r="L399" s="172">
        <f t="shared" si="61"/>
        <v>0.25515976449165462</v>
      </c>
      <c r="M399" s="171">
        <f t="shared" si="62"/>
        <v>2.3012244272335374E-2</v>
      </c>
      <c r="N399" s="44"/>
    </row>
    <row r="400" spans="1:14" x14ac:dyDescent="0.25">
      <c r="A400" s="157">
        <v>45694.275694444441</v>
      </c>
      <c r="B400" s="173">
        <v>9.3045526650722021E-2</v>
      </c>
      <c r="C400" s="170">
        <v>26.342269900000002</v>
      </c>
      <c r="D400" s="170">
        <v>2.3258635833333301E-2</v>
      </c>
      <c r="E400" s="171">
        <f t="shared" si="58"/>
        <v>9.1075125734519521E-2</v>
      </c>
      <c r="F400" s="171">
        <f t="shared" si="59"/>
        <v>2.0139724383273164E-4</v>
      </c>
      <c r="G400" s="171">
        <f t="shared" si="60"/>
        <v>8039.1335026223824</v>
      </c>
      <c r="H400" s="171">
        <f t="shared" si="54"/>
        <v>2.3726495991093961E-2</v>
      </c>
      <c r="I400" s="171">
        <f t="shared" si="55"/>
        <v>1.6926639995994524</v>
      </c>
      <c r="J400" s="171">
        <f t="shared" si="56"/>
        <v>7.6838405961635177</v>
      </c>
      <c r="K400" s="172">
        <f t="shared" si="57"/>
        <v>8.9310691439240539</v>
      </c>
      <c r="L400" s="172">
        <f t="shared" si="61"/>
        <v>0.28442214995042642</v>
      </c>
      <c r="M400" s="171">
        <f t="shared" si="62"/>
        <v>2.5651348300002385E-2</v>
      </c>
      <c r="N400" s="44"/>
    </row>
    <row r="401" spans="1:14" x14ac:dyDescent="0.25">
      <c r="A401" s="157">
        <v>45694.276388888888</v>
      </c>
      <c r="B401" s="173">
        <v>6.8336341478940951E-2</v>
      </c>
      <c r="C401" s="170">
        <v>26.342269900000002</v>
      </c>
      <c r="D401" s="170">
        <v>2.27900041666666E-2</v>
      </c>
      <c r="E401" s="171">
        <f t="shared" si="58"/>
        <v>6.6889200550119238E-2</v>
      </c>
      <c r="F401" s="171">
        <f t="shared" si="59"/>
        <v>1.4791415904532673E-4</v>
      </c>
      <c r="G401" s="171">
        <f t="shared" si="60"/>
        <v>5904.2599037804985</v>
      </c>
      <c r="H401" s="171">
        <f t="shared" si="54"/>
        <v>2.3726495991093961E-2</v>
      </c>
      <c r="I401" s="171">
        <f t="shared" si="55"/>
        <v>1.6926639995994524</v>
      </c>
      <c r="J401" s="171">
        <f t="shared" si="56"/>
        <v>5.8925150571803577</v>
      </c>
      <c r="K401" s="172">
        <f t="shared" si="57"/>
        <v>6.8489785477287697</v>
      </c>
      <c r="L401" s="172">
        <f t="shared" si="61"/>
        <v>0.20690119219258299</v>
      </c>
      <c r="M401" s="171">
        <f t="shared" si="62"/>
        <v>1.8659919930788509E-2</v>
      </c>
      <c r="N401" s="44"/>
    </row>
    <row r="402" spans="1:14" x14ac:dyDescent="0.25">
      <c r="A402" s="157">
        <v>45694.277083333334</v>
      </c>
      <c r="B402" s="173">
        <v>5.8298234687524826E-2</v>
      </c>
      <c r="C402" s="170">
        <v>26.342269900000002</v>
      </c>
      <c r="D402" s="170">
        <v>2.15398761666666E-2</v>
      </c>
      <c r="E402" s="171">
        <f t="shared" si="58"/>
        <v>5.706366813525527E-2</v>
      </c>
      <c r="F402" s="171">
        <f t="shared" si="59"/>
        <v>1.2618665516780266E-4</v>
      </c>
      <c r="G402" s="171">
        <f t="shared" si="60"/>
        <v>5036.9674770021447</v>
      </c>
      <c r="H402" s="171">
        <f t="shared" si="54"/>
        <v>2.3726495991093961E-2</v>
      </c>
      <c r="I402" s="171">
        <f t="shared" si="55"/>
        <v>1.6926639995994524</v>
      </c>
      <c r="J402" s="171">
        <f t="shared" si="56"/>
        <v>5.1400088374596695</v>
      </c>
      <c r="K402" s="172">
        <f t="shared" si="57"/>
        <v>5.974326738461154</v>
      </c>
      <c r="L402" s="172">
        <f t="shared" si="61"/>
        <v>0.16770708868761716</v>
      </c>
      <c r="M402" s="171">
        <f t="shared" si="62"/>
        <v>1.5125098186112658E-2</v>
      </c>
      <c r="N402" s="44"/>
    </row>
    <row r="403" spans="1:14" x14ac:dyDescent="0.25">
      <c r="A403" s="157">
        <v>45694.277777777781</v>
      </c>
      <c r="B403" s="173">
        <v>5.7526073375049933E-2</v>
      </c>
      <c r="C403" s="170">
        <v>26.342269900000002</v>
      </c>
      <c r="D403" s="170">
        <v>2.0118880499999998E-2</v>
      </c>
      <c r="E403" s="171">
        <f t="shared" si="58"/>
        <v>5.6307858682051029E-2</v>
      </c>
      <c r="F403" s="171">
        <f t="shared" si="59"/>
        <v>1.2451531033560591E-4</v>
      </c>
      <c r="G403" s="171">
        <f t="shared" si="60"/>
        <v>4970.2527396043142</v>
      </c>
      <c r="H403" s="171">
        <f t="shared" si="54"/>
        <v>2.3726495991093961E-2</v>
      </c>
      <c r="I403" s="171">
        <f t="shared" si="55"/>
        <v>1.6926639995994524</v>
      </c>
      <c r="J403" s="171">
        <f t="shared" si="56"/>
        <v>5.0814058898694219</v>
      </c>
      <c r="K403" s="172">
        <f t="shared" si="57"/>
        <v>5.9062114554310012</v>
      </c>
      <c r="L403" s="172">
        <f t="shared" si="61"/>
        <v>0.15463556714539514</v>
      </c>
      <c r="M403" s="171">
        <f t="shared" si="62"/>
        <v>1.3946209158134481E-2</v>
      </c>
      <c r="N403" s="44"/>
    </row>
    <row r="404" spans="1:14" x14ac:dyDescent="0.25">
      <c r="A404" s="157">
        <v>45694.27847222222</v>
      </c>
      <c r="B404" s="173">
        <v>6.2159043581829027E-2</v>
      </c>
      <c r="C404" s="170">
        <v>26.342269900000002</v>
      </c>
      <c r="D404" s="170">
        <v>1.89876995E-2</v>
      </c>
      <c r="E404" s="171">
        <f t="shared" si="58"/>
        <v>6.0842717683823523E-2</v>
      </c>
      <c r="F404" s="171">
        <f t="shared" si="59"/>
        <v>1.3454338437625331E-4</v>
      </c>
      <c r="G404" s="171">
        <f t="shared" si="60"/>
        <v>5370.5413654700278</v>
      </c>
      <c r="H404" s="171">
        <f t="shared" si="54"/>
        <v>2.3726495991093961E-2</v>
      </c>
      <c r="I404" s="171">
        <f t="shared" si="55"/>
        <v>1.6926639995994524</v>
      </c>
      <c r="J404" s="171">
        <f t="shared" si="56"/>
        <v>5.4314268679156497</v>
      </c>
      <c r="K404" s="172">
        <f t="shared" si="57"/>
        <v>6.3130472711447734</v>
      </c>
      <c r="L404" s="172">
        <f t="shared" si="61"/>
        <v>0.15729572819717239</v>
      </c>
      <c r="M404" s="171">
        <f t="shared" si="62"/>
        <v>1.4186122672905159E-2</v>
      </c>
      <c r="N404" s="44"/>
    </row>
    <row r="405" spans="1:14" x14ac:dyDescent="0.25">
      <c r="A405" s="157">
        <v>45694.279166666667</v>
      </c>
      <c r="B405" s="173">
        <v>4.7487965657039437E-2</v>
      </c>
      <c r="C405" s="170">
        <v>26.342269900000002</v>
      </c>
      <c r="D405" s="170">
        <v>1.8244616500000001E-2</v>
      </c>
      <c r="E405" s="171">
        <f t="shared" si="58"/>
        <v>4.6482325360214946E-2</v>
      </c>
      <c r="F405" s="171">
        <f t="shared" si="59"/>
        <v>1.0278780445246631E-4</v>
      </c>
      <c r="G405" s="171">
        <f t="shared" si="60"/>
        <v>4102.9602327682078</v>
      </c>
      <c r="H405" s="171">
        <f t="shared" si="54"/>
        <v>2.3726495991093961E-2</v>
      </c>
      <c r="I405" s="171">
        <f t="shared" si="55"/>
        <v>1.6926639995994524</v>
      </c>
      <c r="J405" s="171">
        <f t="shared" si="56"/>
        <v>4.308857029160178</v>
      </c>
      <c r="K405" s="172">
        <f t="shared" si="57"/>
        <v>5.0082637161846959</v>
      </c>
      <c r="L405" s="172">
        <f t="shared" si="61"/>
        <v>0.11646584835835166</v>
      </c>
      <c r="M405" s="171">
        <f t="shared" si="62"/>
        <v>1.0503774202593043E-2</v>
      </c>
      <c r="N405" s="44"/>
    </row>
    <row r="406" spans="1:14" x14ac:dyDescent="0.25">
      <c r="A406" s="157">
        <v>45694.279861111114</v>
      </c>
      <c r="B406" s="173">
        <v>2.3164861612515034E-2</v>
      </c>
      <c r="C406" s="170">
        <v>26.342269900000002</v>
      </c>
      <c r="D406" s="170">
        <v>1.70113103333333E-2</v>
      </c>
      <c r="E406" s="171">
        <f t="shared" si="58"/>
        <v>2.267430536346134E-2</v>
      </c>
      <c r="F406" s="171">
        <f t="shared" si="59"/>
        <v>5.0140393100681893E-5</v>
      </c>
      <c r="G406" s="171">
        <f t="shared" si="60"/>
        <v>2001.444043321299</v>
      </c>
      <c r="H406" s="171">
        <f t="shared" si="54"/>
        <v>2.3726495991093961E-2</v>
      </c>
      <c r="I406" s="171">
        <f t="shared" si="55"/>
        <v>1.6926639995994524</v>
      </c>
      <c r="J406" s="171">
        <f t="shared" si="56"/>
        <v>2.3240944240483312</v>
      </c>
      <c r="K406" s="172">
        <f t="shared" si="57"/>
        <v>2.7013376629061812</v>
      </c>
      <c r="L406" s="172">
        <f t="shared" si="61"/>
        <v>5.4059915237869599E-2</v>
      </c>
      <c r="M406" s="171">
        <f t="shared" si="62"/>
        <v>4.8755334810488453E-3</v>
      </c>
      <c r="N406" s="44"/>
    </row>
    <row r="407" spans="1:14" x14ac:dyDescent="0.25">
      <c r="A407" s="157">
        <v>45694.280555555553</v>
      </c>
      <c r="B407" s="173">
        <v>3.08864816867227E-2</v>
      </c>
      <c r="C407" s="170">
        <v>26.342269900000002</v>
      </c>
      <c r="D407" s="170">
        <v>1.5076514333333299E-2</v>
      </c>
      <c r="E407" s="171">
        <f t="shared" si="58"/>
        <v>3.0232406697795571E-2</v>
      </c>
      <c r="F407" s="171">
        <f t="shared" si="59"/>
        <v>6.6853856464767751E-5</v>
      </c>
      <c r="G407" s="171">
        <f t="shared" si="60"/>
        <v>2668.5920177328412</v>
      </c>
      <c r="H407" s="171">
        <f t="shared" si="54"/>
        <v>2.3726495991093961E-2</v>
      </c>
      <c r="I407" s="171">
        <f t="shared" si="55"/>
        <v>1.6926639995994524</v>
      </c>
      <c r="J407" s="171">
        <f t="shared" si="56"/>
        <v>2.9764670322622186</v>
      </c>
      <c r="K407" s="172">
        <f t="shared" si="57"/>
        <v>3.4596023351938099</v>
      </c>
      <c r="L407" s="172">
        <f t="shared" si="61"/>
        <v>6.3392183389980206E-2</v>
      </c>
      <c r="M407" s="171">
        <f t="shared" si="62"/>
        <v>5.7171882566720966E-3</v>
      </c>
      <c r="N407" s="44"/>
    </row>
    <row r="408" spans="1:14" x14ac:dyDescent="0.25">
      <c r="A408" s="157">
        <v>45694.28125</v>
      </c>
      <c r="B408" s="173">
        <v>4.1696749790613719E-2</v>
      </c>
      <c r="C408" s="170">
        <v>26.34203226</v>
      </c>
      <c r="D408" s="170">
        <v>1.33980225E-2</v>
      </c>
      <c r="E408" s="171">
        <f t="shared" si="58"/>
        <v>4.0813780950629194E-2</v>
      </c>
      <c r="F408" s="171">
        <f t="shared" si="59"/>
        <v>9.0252705174488575E-5</v>
      </c>
      <c r="G408" s="171">
        <f t="shared" si="60"/>
        <v>3602.5991819090254</v>
      </c>
      <c r="H408" s="171">
        <f t="shared" si="54"/>
        <v>2.3726664145241504E-2</v>
      </c>
      <c r="I408" s="171">
        <f t="shared" si="55"/>
        <v>1.6926533465359928</v>
      </c>
      <c r="J408" s="171">
        <f t="shared" si="56"/>
        <v>3.8529033347286044</v>
      </c>
      <c r="K408" s="172">
        <f t="shared" si="57"/>
        <v>4.4782751177015712</v>
      </c>
      <c r="L408" s="172">
        <f t="shared" si="61"/>
        <v>7.5394918260081115E-2</v>
      </c>
      <c r="M408" s="171">
        <f t="shared" si="62"/>
        <v>6.7996859902670556E-3</v>
      </c>
      <c r="N408" s="44"/>
    </row>
    <row r="409" spans="1:14" x14ac:dyDescent="0.25">
      <c r="A409" s="157">
        <v>45694.281944444447</v>
      </c>
      <c r="B409" s="173">
        <v>4.7487966583634092E-2</v>
      </c>
      <c r="C409" s="170">
        <v>26.3415723166666</v>
      </c>
      <c r="D409" s="170">
        <v>1.2383404000000001E-2</v>
      </c>
      <c r="E409" s="171">
        <f t="shared" si="58"/>
        <v>4.648243453499553E-2</v>
      </c>
      <c r="F409" s="171">
        <f t="shared" si="59"/>
        <v>1.0278780645808245E-4</v>
      </c>
      <c r="G409" s="171">
        <f t="shared" si="60"/>
        <v>4102.960312825986</v>
      </c>
      <c r="H409" s="171">
        <f t="shared" si="54"/>
        <v>2.3726989605449358E-2</v>
      </c>
      <c r="I409" s="171">
        <f t="shared" si="55"/>
        <v>1.6926327280694546</v>
      </c>
      <c r="J409" s="171">
        <f t="shared" si="56"/>
        <v>4.308857101464918</v>
      </c>
      <c r="K409" s="172">
        <f t="shared" si="57"/>
        <v>5.0081809429243531</v>
      </c>
      <c r="L409" s="172">
        <f t="shared" si="61"/>
        <v>7.9048943041905781E-2</v>
      </c>
      <c r="M409" s="171">
        <f t="shared" si="62"/>
        <v>7.1292336798255574E-3</v>
      </c>
      <c r="N409" s="44"/>
    </row>
    <row r="410" spans="1:14" x14ac:dyDescent="0.25">
      <c r="A410" s="157">
        <v>45694.282638888886</v>
      </c>
      <c r="B410" s="173">
        <v>4.7874048853690211E-2</v>
      </c>
      <c r="C410" s="170">
        <v>26.341112373333299</v>
      </c>
      <c r="D410" s="170">
        <v>1.18954321666666E-2</v>
      </c>
      <c r="E410" s="171">
        <f t="shared" si="58"/>
        <v>4.6860413687217307E-2</v>
      </c>
      <c r="F410" s="171">
        <f t="shared" si="59"/>
        <v>1.0362348236729482E-4</v>
      </c>
      <c r="G410" s="171">
        <f t="shared" si="60"/>
        <v>4136.3178209588341</v>
      </c>
      <c r="H410" s="171">
        <f t="shared" si="54"/>
        <v>2.3727315071121149E-2</v>
      </c>
      <c r="I410" s="171">
        <f t="shared" si="55"/>
        <v>1.6926121097867586</v>
      </c>
      <c r="J410" s="171">
        <f t="shared" si="56"/>
        <v>4.338967073850645</v>
      </c>
      <c r="K410" s="172">
        <f t="shared" si="57"/>
        <v>5.0431227262243805</v>
      </c>
      <c r="L410" s="172">
        <f t="shared" si="61"/>
        <v>7.6531223986372451E-2</v>
      </c>
      <c r="M410" s="171">
        <f t="shared" si="62"/>
        <v>6.9021666654376307E-3</v>
      </c>
      <c r="N410" s="44"/>
    </row>
    <row r="411" spans="1:14" x14ac:dyDescent="0.25">
      <c r="A411" s="157">
        <v>45694.283333333333</v>
      </c>
      <c r="B411" s="173">
        <v>5.0576614844965881E-2</v>
      </c>
      <c r="C411" s="170">
        <v>26.340652429999999</v>
      </c>
      <c r="D411" s="170">
        <v>1.14883926666666E-2</v>
      </c>
      <c r="E411" s="171">
        <f t="shared" si="58"/>
        <v>4.9505834394170806E-2</v>
      </c>
      <c r="F411" s="171">
        <f t="shared" si="59"/>
        <v>1.0947319230512095E-4</v>
      </c>
      <c r="G411" s="171">
        <f t="shared" si="60"/>
        <v>4369.819522605052</v>
      </c>
      <c r="H411" s="171">
        <f t="shared" si="54"/>
        <v>2.3727640542257147E-2</v>
      </c>
      <c r="I411" s="171">
        <f t="shared" si="55"/>
        <v>1.6925914916878932</v>
      </c>
      <c r="J411" s="171">
        <f t="shared" si="56"/>
        <v>4.5488017566347256</v>
      </c>
      <c r="K411" s="172">
        <f t="shared" si="57"/>
        <v>5.2869530673182918</v>
      </c>
      <c r="L411" s="172">
        <f t="shared" si="61"/>
        <v>7.7950189259368044E-2</v>
      </c>
      <c r="M411" s="171">
        <f t="shared" si="62"/>
        <v>7.0301397239689789E-3</v>
      </c>
      <c r="N411" s="44"/>
    </row>
    <row r="412" spans="1:14" x14ac:dyDescent="0.25">
      <c r="A412" s="157">
        <v>45694.28402777778</v>
      </c>
      <c r="B412" s="173">
        <v>6.370337036101055E-2</v>
      </c>
      <c r="C412" s="170">
        <v>26.340192484999999</v>
      </c>
      <c r="D412" s="170">
        <v>1.0784782499999999E-2</v>
      </c>
      <c r="E412" s="171">
        <f t="shared" si="58"/>
        <v>6.2354773177641085E-2</v>
      </c>
      <c r="F412" s="171">
        <f t="shared" si="59"/>
        <v>1.3788608303249038E-4</v>
      </c>
      <c r="G412" s="171">
        <f t="shared" si="60"/>
        <v>5503.9711991913118</v>
      </c>
      <c r="H412" s="171">
        <f t="shared" si="54"/>
        <v>2.3727966020036777E-2</v>
      </c>
      <c r="I412" s="171">
        <f t="shared" si="55"/>
        <v>1.6925708736981524</v>
      </c>
      <c r="J412" s="171">
        <f t="shared" si="56"/>
        <v>5.5472774879213596</v>
      </c>
      <c r="K412" s="172">
        <f t="shared" si="57"/>
        <v>6.4473849114892312</v>
      </c>
      <c r="L412" s="172">
        <f t="shared" si="61"/>
        <v>9.1482471569533805E-2</v>
      </c>
      <c r="M412" s="171">
        <f t="shared" si="62"/>
        <v>8.2505836552609849E-3</v>
      </c>
      <c r="N412" s="44"/>
    </row>
    <row r="413" spans="1:14" x14ac:dyDescent="0.25">
      <c r="A413" s="157">
        <v>45694.284722222219</v>
      </c>
      <c r="B413" s="173">
        <v>7.1038910234556635E-2</v>
      </c>
      <c r="C413" s="170">
        <v>26.339732543333302</v>
      </c>
      <c r="D413" s="170">
        <v>1.05449033333333E-2</v>
      </c>
      <c r="E413" s="171">
        <f t="shared" si="58"/>
        <v>6.9535126825247984E-2</v>
      </c>
      <c r="F413" s="171">
        <f t="shared" si="59"/>
        <v>1.5376387496657281E-4</v>
      </c>
      <c r="G413" s="171">
        <f t="shared" si="60"/>
        <v>6137.7618442656931</v>
      </c>
      <c r="H413" s="171">
        <f t="shared" si="54"/>
        <v>2.3728291500921941E-2</v>
      </c>
      <c r="I413" s="171">
        <f t="shared" si="55"/>
        <v>1.692550256041667</v>
      </c>
      <c r="J413" s="171">
        <f t="shared" si="56"/>
        <v>6.0923806202150406</v>
      </c>
      <c r="K413" s="172">
        <f t="shared" si="57"/>
        <v>7.0808598451574545</v>
      </c>
      <c r="L413" s="172">
        <f t="shared" si="61"/>
        <v>9.9381701959969468E-2</v>
      </c>
      <c r="M413" s="171">
        <f t="shared" si="62"/>
        <v>8.9629962085109541E-3</v>
      </c>
      <c r="N413" s="44"/>
    </row>
    <row r="414" spans="1:14" x14ac:dyDescent="0.25">
      <c r="A414" s="157">
        <v>45694.285416666666</v>
      </c>
      <c r="B414" s="173">
        <v>0.10231147212194129</v>
      </c>
      <c r="C414" s="170">
        <v>26.339272598333299</v>
      </c>
      <c r="D414" s="170">
        <v>1.0645438E-2</v>
      </c>
      <c r="E414" s="171">
        <f t="shared" si="58"/>
        <v>0.10014585094262238</v>
      </c>
      <c r="F414" s="171">
        <f t="shared" si="59"/>
        <v>2.214534028613448E-4</v>
      </c>
      <c r="G414" s="171">
        <f t="shared" si="60"/>
        <v>8839.7111913357276</v>
      </c>
      <c r="H414" s="171">
        <f t="shared" si="54"/>
        <v>2.3728616989630413E-2</v>
      </c>
      <c r="I414" s="171">
        <f t="shared" si="55"/>
        <v>1.6925296384195943</v>
      </c>
      <c r="J414" s="171">
        <f t="shared" si="56"/>
        <v>8.3374865243501972</v>
      </c>
      <c r="K414" s="172">
        <f t="shared" si="57"/>
        <v>9.6901249667349223</v>
      </c>
      <c r="L414" s="172">
        <f t="shared" si="61"/>
        <v>0.14263715366712498</v>
      </c>
      <c r="M414" s="171">
        <f t="shared" si="62"/>
        <v>1.2864101160454996E-2</v>
      </c>
      <c r="N414" s="44"/>
    </row>
    <row r="415" spans="1:14" x14ac:dyDescent="0.25">
      <c r="A415" s="157">
        <v>45694.286111111112</v>
      </c>
      <c r="B415" s="173">
        <v>0.11196349687494982</v>
      </c>
      <c r="C415" s="170">
        <v>26.338716684999898</v>
      </c>
      <c r="D415" s="170">
        <v>1.04101943333333E-2</v>
      </c>
      <c r="E415" s="171">
        <f t="shared" si="58"/>
        <v>0.10959377525869728</v>
      </c>
      <c r="F415" s="171">
        <f t="shared" si="59"/>
        <v>2.4234523133106022E-4</v>
      </c>
      <c r="G415" s="171">
        <f t="shared" si="60"/>
        <v>9673.6461299956645</v>
      </c>
      <c r="H415" s="171">
        <f t="shared" si="54"/>
        <v>2.3729010399424422E-2</v>
      </c>
      <c r="I415" s="171">
        <f t="shared" si="55"/>
        <v>1.6925047191397724</v>
      </c>
      <c r="J415" s="171">
        <f t="shared" si="56"/>
        <v>9.0096095124266782</v>
      </c>
      <c r="K415" s="172">
        <f t="shared" si="57"/>
        <v>10.471152280879787</v>
      </c>
      <c r="L415" s="172">
        <f t="shared" si="61"/>
        <v>0.15213035328112715</v>
      </c>
      <c r="M415" s="171">
        <f t="shared" si="62"/>
        <v>1.3720269956811611E-2</v>
      </c>
      <c r="N415" s="44"/>
    </row>
    <row r="416" spans="1:14" x14ac:dyDescent="0.25">
      <c r="A416" s="157">
        <v>45694.286805555559</v>
      </c>
      <c r="B416" s="173">
        <v>0.12779282044394291</v>
      </c>
      <c r="C416" s="170">
        <v>26.338070994999999</v>
      </c>
      <c r="D416" s="170">
        <v>1.1413911666666599E-2</v>
      </c>
      <c r="E416" s="171">
        <f t="shared" si="58"/>
        <v>0.12508833887332796</v>
      </c>
      <c r="F416" s="171">
        <f t="shared" si="59"/>
        <v>2.766078364587509E-4</v>
      </c>
      <c r="G416" s="171">
        <f t="shared" si="60"/>
        <v>11041.299686356668</v>
      </c>
      <c r="H416" s="171">
        <f t="shared" si="54"/>
        <v>2.372946735255977E-2</v>
      </c>
      <c r="I416" s="171">
        <f t="shared" si="55"/>
        <v>1.6924757758829407</v>
      </c>
      <c r="J416" s="171">
        <f t="shared" si="56"/>
        <v>10.09475468813433</v>
      </c>
      <c r="K416" s="172">
        <f t="shared" si="57"/>
        <v>11.732150516381415</v>
      </c>
      <c r="L416" s="172">
        <f t="shared" si="61"/>
        <v>0.18941975267648209</v>
      </c>
      <c r="M416" s="171">
        <f t="shared" si="62"/>
        <v>1.7083311027821256E-2</v>
      </c>
      <c r="N416" s="44"/>
    </row>
    <row r="417" spans="1:14" x14ac:dyDescent="0.25">
      <c r="A417" s="157">
        <v>45694.287499999999</v>
      </c>
      <c r="B417" s="173">
        <v>0.15752106336642599</v>
      </c>
      <c r="C417" s="170">
        <v>26.337425301666599</v>
      </c>
      <c r="D417" s="170">
        <v>1.16019755E-2</v>
      </c>
      <c r="E417" s="171">
        <f t="shared" si="58"/>
        <v>0.15418777492695887</v>
      </c>
      <c r="F417" s="171">
        <f t="shared" si="59"/>
        <v>3.4095468261131169E-4</v>
      </c>
      <c r="G417" s="171">
        <f t="shared" si="60"/>
        <v>13609.819874859206</v>
      </c>
      <c r="H417" s="171">
        <f t="shared" si="54"/>
        <v>2.3729924318824355E-2</v>
      </c>
      <c r="I417" s="171">
        <f t="shared" si="55"/>
        <v>1.6924468328389743</v>
      </c>
      <c r="J417" s="171">
        <f t="shared" si="56"/>
        <v>12.084020242106723</v>
      </c>
      <c r="K417" s="172">
        <f t="shared" si="57"/>
        <v>14.043865124676497</v>
      </c>
      <c r="L417" s="172">
        <f t="shared" si="61"/>
        <v>0.23537610656173866</v>
      </c>
      <c r="M417" s="171">
        <f t="shared" si="62"/>
        <v>2.1228003838540642E-2</v>
      </c>
      <c r="N417" s="44"/>
    </row>
    <row r="418" spans="1:14" x14ac:dyDescent="0.25">
      <c r="A418" s="157">
        <v>45694.288194444445</v>
      </c>
      <c r="B418" s="173">
        <v>0.16717308905375031</v>
      </c>
      <c r="C418" s="170">
        <v>26.336779609999901</v>
      </c>
      <c r="D418" s="170">
        <v>1.06890156666666E-2</v>
      </c>
      <c r="E418" s="171">
        <f t="shared" si="58"/>
        <v>0.16363590780175646</v>
      </c>
      <c r="F418" s="171">
        <f t="shared" si="59"/>
        <v>3.6184651310335563E-4</v>
      </c>
      <c r="G418" s="171">
        <f t="shared" si="60"/>
        <v>14443.754894244026</v>
      </c>
      <c r="H418" s="171">
        <f t="shared" si="54"/>
        <v>2.3730381294679786E-2</v>
      </c>
      <c r="I418" s="171">
        <f t="shared" si="55"/>
        <v>1.6924178902320066</v>
      </c>
      <c r="J418" s="171">
        <f t="shared" si="56"/>
        <v>12.718131003461901</v>
      </c>
      <c r="K418" s="172">
        <f t="shared" si="57"/>
        <v>14.780592692760166</v>
      </c>
      <c r="L418" s="172">
        <f t="shared" si="61"/>
        <v>0.22958397198482802</v>
      </c>
      <c r="M418" s="171">
        <f t="shared" si="62"/>
        <v>2.0705625179006856E-2</v>
      </c>
      <c r="N418" s="44"/>
    </row>
    <row r="419" spans="1:14" x14ac:dyDescent="0.25">
      <c r="A419" s="157">
        <v>45694.288888888892</v>
      </c>
      <c r="B419" s="173">
        <v>0.18068592497894095</v>
      </c>
      <c r="C419" s="170">
        <v>26.336133919999899</v>
      </c>
      <c r="D419" s="170">
        <v>9.9544105000000001E-3</v>
      </c>
      <c r="E419" s="171">
        <f t="shared" si="58"/>
        <v>0.17686320970614824</v>
      </c>
      <c r="F419" s="171">
        <f t="shared" si="59"/>
        <v>3.9109507571199342E-4</v>
      </c>
      <c r="G419" s="171">
        <f t="shared" si="60"/>
        <v>15611.263918180499</v>
      </c>
      <c r="H419" s="171">
        <f t="shared" si="54"/>
        <v>2.373083828012628E-2</v>
      </c>
      <c r="I419" s="171">
        <f t="shared" si="55"/>
        <v>1.6923889480620304</v>
      </c>
      <c r="J419" s="171">
        <f t="shared" si="56"/>
        <v>13.597376912524625</v>
      </c>
      <c r="K419" s="172">
        <f t="shared" si="57"/>
        <v>15.802181321474109</v>
      </c>
      <c r="L419" s="172">
        <f t="shared" si="61"/>
        <v>0.23034724561553607</v>
      </c>
      <c r="M419" s="171">
        <f t="shared" si="62"/>
        <v>2.077446298841415E-2</v>
      </c>
      <c r="N419" s="44"/>
    </row>
    <row r="420" spans="1:14" x14ac:dyDescent="0.25">
      <c r="A420" s="157">
        <v>45694.289583333331</v>
      </c>
      <c r="B420" s="173">
        <v>0.18647713487655435</v>
      </c>
      <c r="C420" s="170">
        <v>26.3358326</v>
      </c>
      <c r="D420" s="170">
        <v>9.3339828333333305E-3</v>
      </c>
      <c r="E420" s="171">
        <f t="shared" si="58"/>
        <v>0.18253208044760749</v>
      </c>
      <c r="F420" s="171">
        <f t="shared" si="59"/>
        <v>4.0363016207046397E-4</v>
      </c>
      <c r="G420" s="171">
        <f t="shared" si="60"/>
        <v>16111.624453334296</v>
      </c>
      <c r="H420" s="171">
        <f t="shared" si="54"/>
        <v>2.3731051542271755E-2</v>
      </c>
      <c r="I420" s="171">
        <f t="shared" si="55"/>
        <v>1.6923754419296722</v>
      </c>
      <c r="J420" s="171">
        <f t="shared" si="56"/>
        <v>13.971345213745384</v>
      </c>
      <c r="K420" s="172">
        <f t="shared" si="57"/>
        <v>16.236672268670528</v>
      </c>
      <c r="L420" s="172">
        <f t="shared" si="61"/>
        <v>0.2226195989588452</v>
      </c>
      <c r="M420" s="171">
        <f t="shared" si="62"/>
        <v>2.007752515862601E-2</v>
      </c>
      <c r="N420" s="44"/>
    </row>
    <row r="421" spans="1:14" x14ac:dyDescent="0.25">
      <c r="A421" s="157">
        <v>45694.290277777778</v>
      </c>
      <c r="B421" s="173">
        <v>0.20230645108684314</v>
      </c>
      <c r="C421" s="170">
        <v>26.3358326</v>
      </c>
      <c r="D421" s="170">
        <v>9.2261636666666601E-3</v>
      </c>
      <c r="E421" s="171">
        <f t="shared" si="58"/>
        <v>0.19802651638389412</v>
      </c>
      <c r="F421" s="171">
        <f t="shared" si="59"/>
        <v>4.3789275127022322E-4</v>
      </c>
      <c r="G421" s="171">
        <f t="shared" si="60"/>
        <v>17479.277373903249</v>
      </c>
      <c r="H421" s="171">
        <f t="shared" si="54"/>
        <v>2.3731051542271755E-2</v>
      </c>
      <c r="I421" s="171">
        <f t="shared" si="55"/>
        <v>1.6923754419296722</v>
      </c>
      <c r="J421" s="171">
        <f t="shared" si="56"/>
        <v>14.98540853609412</v>
      </c>
      <c r="K421" s="172">
        <f t="shared" si="57"/>
        <v>17.415156771970675</v>
      </c>
      <c r="L421" s="172">
        <f t="shared" si="61"/>
        <v>0.2379119365699448</v>
      </c>
      <c r="M421" s="171">
        <f t="shared" si="62"/>
        <v>2.1456704236106135E-2</v>
      </c>
      <c r="N421" s="44"/>
    </row>
    <row r="422" spans="1:14" x14ac:dyDescent="0.25">
      <c r="A422" s="157">
        <v>45694.290972222225</v>
      </c>
      <c r="B422" s="173">
        <v>0.2150471257072803</v>
      </c>
      <c r="C422" s="170">
        <v>26.3358326</v>
      </c>
      <c r="D422" s="170">
        <v>9.2794118333333307E-3</v>
      </c>
      <c r="E422" s="171">
        <f t="shared" si="58"/>
        <v>0.21049765310697779</v>
      </c>
      <c r="F422" s="171">
        <f t="shared" si="59"/>
        <v>4.6546996906337727E-4</v>
      </c>
      <c r="G422" s="171">
        <f t="shared" si="60"/>
        <v>18580.071661109017</v>
      </c>
      <c r="H422" s="171">
        <f t="shared" si="54"/>
        <v>2.3731051542271755E-2</v>
      </c>
      <c r="I422" s="171">
        <f t="shared" si="55"/>
        <v>1.6923754419296722</v>
      </c>
      <c r="J422" s="171">
        <f t="shared" si="56"/>
        <v>15.793527842917525</v>
      </c>
      <c r="K422" s="172">
        <f t="shared" si="57"/>
        <v>18.354305303349591</v>
      </c>
      <c r="L422" s="172">
        <f t="shared" si="61"/>
        <v>0.25369432792946683</v>
      </c>
      <c r="M422" s="171">
        <f t="shared" si="62"/>
        <v>2.288008008021887E-2</v>
      </c>
      <c r="N422" s="44"/>
    </row>
    <row r="423" spans="1:14" x14ac:dyDescent="0.25">
      <c r="A423" s="157">
        <v>45694.291666666664</v>
      </c>
      <c r="B423" s="173">
        <v>0.21774969030866428</v>
      </c>
      <c r="C423" s="170">
        <v>26.3358326</v>
      </c>
      <c r="D423" s="170">
        <v>9.5816778333333297E-3</v>
      </c>
      <c r="E423" s="171">
        <f t="shared" si="58"/>
        <v>0.21314304306087878</v>
      </c>
      <c r="F423" s="171">
        <f t="shared" si="59"/>
        <v>4.7131967599277981E-4</v>
      </c>
      <c r="G423" s="171">
        <f t="shared" si="60"/>
        <v>18813.573242668594</v>
      </c>
      <c r="H423" s="171">
        <f t="shared" si="54"/>
        <v>2.3731051542271755E-2</v>
      </c>
      <c r="I423" s="171">
        <f t="shared" si="55"/>
        <v>1.6923754419296722</v>
      </c>
      <c r="J423" s="171">
        <f t="shared" si="56"/>
        <v>15.964073095737044</v>
      </c>
      <c r="K423" s="172">
        <f t="shared" si="57"/>
        <v>18.552502923882493</v>
      </c>
      <c r="L423" s="172">
        <f t="shared" si="61"/>
        <v>0.26510832598435158</v>
      </c>
      <c r="M423" s="171">
        <f t="shared" si="62"/>
        <v>2.3909481059194767E-2</v>
      </c>
      <c r="N423" s="44"/>
    </row>
    <row r="424" spans="1:14" x14ac:dyDescent="0.25">
      <c r="A424" s="157">
        <v>45694.292361111111</v>
      </c>
      <c r="B424" s="173">
        <v>0.21195848044193735</v>
      </c>
      <c r="C424" s="170">
        <v>26.3358326</v>
      </c>
      <c r="D424" s="170">
        <v>1.0152830999999999E-2</v>
      </c>
      <c r="E424" s="171">
        <f t="shared" si="58"/>
        <v>0.20747435029604114</v>
      </c>
      <c r="F424" s="171">
        <f t="shared" si="59"/>
        <v>4.5878458970116312E-4</v>
      </c>
      <c r="G424" s="171">
        <f t="shared" si="60"/>
        <v>18313.212710183387</v>
      </c>
      <c r="H424" s="171">
        <f t="shared" si="54"/>
        <v>2.3731051542271755E-2</v>
      </c>
      <c r="I424" s="171">
        <f t="shared" si="55"/>
        <v>1.6923754419296722</v>
      </c>
      <c r="J424" s="171">
        <f t="shared" si="56"/>
        <v>15.59825097340072</v>
      </c>
      <c r="K424" s="172">
        <f t="shared" si="57"/>
        <v>18.127366058524625</v>
      </c>
      <c r="L424" s="172">
        <f t="shared" si="61"/>
        <v>0.27375568852264259</v>
      </c>
      <c r="M424" s="171">
        <f t="shared" si="62"/>
        <v>2.4689365848001677E-2</v>
      </c>
      <c r="N424" s="44"/>
    </row>
    <row r="425" spans="1:14" x14ac:dyDescent="0.25">
      <c r="A425" s="157">
        <v>45694.293055555558</v>
      </c>
      <c r="B425" s="173">
        <v>0.20385078659145589</v>
      </c>
      <c r="C425" s="170">
        <v>26.3358326</v>
      </c>
      <c r="D425" s="170">
        <v>1.1072875833333299E-2</v>
      </c>
      <c r="E425" s="171">
        <f t="shared" si="58"/>
        <v>0.19953818038898877</v>
      </c>
      <c r="F425" s="171">
        <f t="shared" si="59"/>
        <v>4.412354688126751E-4</v>
      </c>
      <c r="G425" s="171">
        <f t="shared" si="60"/>
        <v>17612.70796150179</v>
      </c>
      <c r="H425" s="171">
        <f t="shared" si="54"/>
        <v>2.3731051542271755E-2</v>
      </c>
      <c r="I425" s="171">
        <f t="shared" si="55"/>
        <v>1.6923754419296722</v>
      </c>
      <c r="J425" s="171">
        <f t="shared" si="56"/>
        <v>15.083734339641611</v>
      </c>
      <c r="K425" s="172">
        <f t="shared" si="57"/>
        <v>17.529425213794276</v>
      </c>
      <c r="L425" s="172">
        <f t="shared" si="61"/>
        <v>0.28761950710599637</v>
      </c>
      <c r="M425" s="171">
        <f t="shared" si="62"/>
        <v>2.5939710236832284E-2</v>
      </c>
      <c r="N425" s="44"/>
    </row>
    <row r="426" spans="1:14" x14ac:dyDescent="0.25">
      <c r="A426" s="157">
        <v>45694.293749999997</v>
      </c>
      <c r="B426" s="173">
        <v>0.2019203833179902</v>
      </c>
      <c r="C426" s="170">
        <v>26.3358326</v>
      </c>
      <c r="D426" s="170">
        <v>1.21913413333333E-2</v>
      </c>
      <c r="E426" s="171">
        <f t="shared" si="58"/>
        <v>0.19764861614915946</v>
      </c>
      <c r="F426" s="171">
        <f t="shared" si="59"/>
        <v>4.3705710674889653E-4</v>
      </c>
      <c r="G426" s="171">
        <f t="shared" si="60"/>
        <v>17445.921118674352</v>
      </c>
      <c r="H426" s="171">
        <f t="shared" si="54"/>
        <v>2.3731051542271755E-2</v>
      </c>
      <c r="I426" s="171">
        <f t="shared" si="55"/>
        <v>1.6923754419296722</v>
      </c>
      <c r="J426" s="171">
        <f t="shared" si="56"/>
        <v>14.96081171935897</v>
      </c>
      <c r="K426" s="172">
        <f t="shared" si="57"/>
        <v>17.386571804233405</v>
      </c>
      <c r="L426" s="172">
        <f t="shared" si="61"/>
        <v>0.31379938630674709</v>
      </c>
      <c r="M426" s="171">
        <f t="shared" si="62"/>
        <v>2.8300810453350204E-2</v>
      </c>
      <c r="N426" s="44"/>
    </row>
    <row r="427" spans="1:14" x14ac:dyDescent="0.25">
      <c r="A427" s="157">
        <v>45694.294444444444</v>
      </c>
      <c r="B427" s="173">
        <v>0.19921781871660652</v>
      </c>
      <c r="C427" s="170">
        <v>26.335260289999901</v>
      </c>
      <c r="D427" s="170">
        <v>1.34414685E-2</v>
      </c>
      <c r="E427" s="171">
        <f t="shared" si="58"/>
        <v>0.19500359884230087</v>
      </c>
      <c r="F427" s="171">
        <f t="shared" si="59"/>
        <v>4.3120739981949464E-4</v>
      </c>
      <c r="G427" s="171">
        <f t="shared" si="60"/>
        <v>17212.419537114802</v>
      </c>
      <c r="H427" s="171">
        <f t="shared" si="54"/>
        <v>2.3731456606670566E-2</v>
      </c>
      <c r="I427" s="171">
        <f t="shared" si="55"/>
        <v>1.6923497893704096</v>
      </c>
      <c r="J427" s="171">
        <f t="shared" si="56"/>
        <v>14.788443056036808</v>
      </c>
      <c r="K427" s="172">
        <f t="shared" si="57"/>
        <v>17.186021852716912</v>
      </c>
      <c r="L427" s="172">
        <f t="shared" si="61"/>
        <v>0.34153572658914705</v>
      </c>
      <c r="M427" s="171">
        <f t="shared" si="62"/>
        <v>3.0802284144042843E-2</v>
      </c>
      <c r="N427" s="44"/>
    </row>
    <row r="428" spans="1:14" x14ac:dyDescent="0.25">
      <c r="A428" s="157">
        <v>45694.295138888891</v>
      </c>
      <c r="B428" s="173">
        <v>0.19149619632591242</v>
      </c>
      <c r="C428" s="170">
        <v>26.334187215</v>
      </c>
      <c r="D428" s="170">
        <v>1.4931871833333299E-2</v>
      </c>
      <c r="E428" s="171">
        <f t="shared" si="58"/>
        <v>0.18744598997021614</v>
      </c>
      <c r="F428" s="171">
        <f t="shared" si="59"/>
        <v>4.1449393144136885E-4</v>
      </c>
      <c r="G428" s="171">
        <f t="shared" si="60"/>
        <v>16545.271362558833</v>
      </c>
      <c r="H428" s="171">
        <f t="shared" si="54"/>
        <v>2.3732216120802823E-2</v>
      </c>
      <c r="I428" s="171">
        <f t="shared" si="55"/>
        <v>1.6923016918690597</v>
      </c>
      <c r="J428" s="171">
        <f t="shared" si="56"/>
        <v>14.294137283463344</v>
      </c>
      <c r="K428" s="172">
        <f t="shared" si="57"/>
        <v>16.611153921532988</v>
      </c>
      <c r="L428" s="172">
        <f t="shared" si="61"/>
        <v>0.36529622907242998</v>
      </c>
      <c r="M428" s="171">
        <f t="shared" si="62"/>
        <v>3.2945186604656382E-2</v>
      </c>
      <c r="N428" s="44"/>
    </row>
    <row r="429" spans="1:14" x14ac:dyDescent="0.25">
      <c r="A429" s="157">
        <v>45694.29583333333</v>
      </c>
      <c r="B429" s="173">
        <v>0.1884075473696348</v>
      </c>
      <c r="C429" s="170">
        <v>26.333114141666599</v>
      </c>
      <c r="D429" s="170">
        <v>1.6635795666666599E-2</v>
      </c>
      <c r="E429" s="171">
        <f t="shared" si="58"/>
        <v>0.18442332773821035</v>
      </c>
      <c r="F429" s="171">
        <f t="shared" si="59"/>
        <v>4.0780854409011862E-4</v>
      </c>
      <c r="G429" s="171">
        <f t="shared" si="60"/>
        <v>16278.412092736447</v>
      </c>
      <c r="H429" s="171">
        <f t="shared" si="54"/>
        <v>2.3732975663506448E-2</v>
      </c>
      <c r="I429" s="171">
        <f t="shared" si="55"/>
        <v>1.6922535954429734</v>
      </c>
      <c r="J429" s="171">
        <f t="shared" si="56"/>
        <v>14.095638484686091</v>
      </c>
      <c r="K429" s="172">
        <f t="shared" si="57"/>
        <v>16.380062471665873</v>
      </c>
      <c r="L429" s="172">
        <f t="shared" si="61"/>
        <v>0.40067836877849039</v>
      </c>
      <c r="M429" s="171">
        <f t="shared" si="62"/>
        <v>3.6136216520426617E-2</v>
      </c>
      <c r="N429" s="44"/>
    </row>
    <row r="430" spans="1:14" x14ac:dyDescent="0.25">
      <c r="A430" s="157">
        <v>45694.296527777777</v>
      </c>
      <c r="B430" s="173">
        <v>0.19921781871660652</v>
      </c>
      <c r="C430" s="170">
        <v>26.332041066666601</v>
      </c>
      <c r="D430" s="170">
        <v>1.8333892000000001E-2</v>
      </c>
      <c r="E430" s="171">
        <f t="shared" si="58"/>
        <v>0.1950056949951561</v>
      </c>
      <c r="F430" s="171">
        <f t="shared" si="59"/>
        <v>4.3120739981949464E-4</v>
      </c>
      <c r="G430" s="171">
        <f t="shared" si="60"/>
        <v>17212.419537114802</v>
      </c>
      <c r="H430" s="171">
        <f t="shared" si="54"/>
        <v>2.3733735237142041E-2</v>
      </c>
      <c r="I430" s="171">
        <f t="shared" si="55"/>
        <v>1.692205499942746</v>
      </c>
      <c r="J430" s="171">
        <f t="shared" si="56"/>
        <v>14.788443056036808</v>
      </c>
      <c r="K430" s="172">
        <f t="shared" si="57"/>
        <v>17.184709770731217</v>
      </c>
      <c r="L430" s="172">
        <f t="shared" si="61"/>
        <v>0.46580937745388873</v>
      </c>
      <c r="M430" s="171">
        <f t="shared" si="62"/>
        <v>4.2010225239347825E-2</v>
      </c>
      <c r="N430" s="44"/>
    </row>
    <row r="431" spans="1:14" x14ac:dyDescent="0.25">
      <c r="A431" s="157">
        <v>45694.297222222223</v>
      </c>
      <c r="B431" s="173">
        <v>0.19535700292689531</v>
      </c>
      <c r="C431" s="170">
        <v>26.330967993333299</v>
      </c>
      <c r="D431" s="170">
        <v>2.0009206166666599E-2</v>
      </c>
      <c r="E431" s="171">
        <f t="shared" si="58"/>
        <v>0.19122719480890091</v>
      </c>
      <c r="F431" s="171">
        <f t="shared" si="59"/>
        <v>4.228506556859206E-4</v>
      </c>
      <c r="G431" s="171">
        <f t="shared" si="60"/>
        <v>16878.845052883757</v>
      </c>
      <c r="H431" s="171">
        <f t="shared" si="54"/>
        <v>2.3734494839351493E-2</v>
      </c>
      <c r="I431" s="171">
        <f t="shared" si="55"/>
        <v>1.6921574055177646</v>
      </c>
      <c r="J431" s="171">
        <f t="shared" si="56"/>
        <v>14.541631810417433</v>
      </c>
      <c r="K431" s="172">
        <f t="shared" si="57"/>
        <v>16.897476069695504</v>
      </c>
      <c r="L431" s="172">
        <f t="shared" si="61"/>
        <v>0.49891909597804224</v>
      </c>
      <c r="M431" s="171">
        <f t="shared" si="62"/>
        <v>4.4996310964830651E-2</v>
      </c>
      <c r="N431" s="44"/>
    </row>
    <row r="432" spans="1:14" x14ac:dyDescent="0.25">
      <c r="A432" s="157">
        <v>45694.29791666667</v>
      </c>
      <c r="B432" s="173">
        <v>0.18609105422031674</v>
      </c>
      <c r="C432" s="170">
        <v>26.32966356</v>
      </c>
      <c r="D432" s="170">
        <v>2.1871116499999999E-2</v>
      </c>
      <c r="E432" s="171">
        <f t="shared" si="58"/>
        <v>0.18215791982735544</v>
      </c>
      <c r="F432" s="171">
        <f t="shared" si="59"/>
        <v>4.0279448965436522E-4</v>
      </c>
      <c r="G432" s="171">
        <f t="shared" si="60"/>
        <v>16078.267084635367</v>
      </c>
      <c r="H432" s="171">
        <f t="shared" si="54"/>
        <v>2.3735418255681925E-2</v>
      </c>
      <c r="I432" s="171">
        <f t="shared" si="55"/>
        <v>1.6920989430405777</v>
      </c>
      <c r="J432" s="171">
        <f t="shared" si="56"/>
        <v>13.946465114067315</v>
      </c>
      <c r="K432" s="172">
        <f t="shared" si="57"/>
        <v>16.205386931757683</v>
      </c>
      <c r="L432" s="172">
        <f t="shared" si="61"/>
        <v>0.52051828707719838</v>
      </c>
      <c r="M432" s="171">
        <f t="shared" si="62"/>
        <v>4.6944289960064785E-2</v>
      </c>
      <c r="N432" s="44"/>
    </row>
    <row r="433" spans="1:14" x14ac:dyDescent="0.25">
      <c r="A433" s="157">
        <v>45694.298611111109</v>
      </c>
      <c r="B433" s="173">
        <v>0.19419875725180508</v>
      </c>
      <c r="C433" s="170">
        <v>26.32815669</v>
      </c>
      <c r="D433" s="170">
        <v>2.36452376666666E-2</v>
      </c>
      <c r="E433" s="171">
        <f t="shared" si="58"/>
        <v>0.19009521868834051</v>
      </c>
      <c r="F433" s="171">
        <f t="shared" si="59"/>
        <v>4.2034363041516251E-4</v>
      </c>
      <c r="G433" s="171">
        <f t="shared" si="60"/>
        <v>16778.772626555958</v>
      </c>
      <c r="H433" s="171">
        <f t="shared" si="54"/>
        <v>2.3736485032902915E-2</v>
      </c>
      <c r="I433" s="171">
        <f t="shared" si="55"/>
        <v>1.6920314095376949</v>
      </c>
      <c r="J433" s="171">
        <f t="shared" si="56"/>
        <v>14.46745572504544</v>
      </c>
      <c r="K433" s="172">
        <f t="shared" si="57"/>
        <v>16.810162104875435</v>
      </c>
      <c r="L433" s="172">
        <f t="shared" si="61"/>
        <v>0.58619021327936505</v>
      </c>
      <c r="M433" s="171">
        <f t="shared" si="62"/>
        <v>5.2867082727215464E-2</v>
      </c>
      <c r="N433" s="44"/>
    </row>
    <row r="434" spans="1:14" x14ac:dyDescent="0.25">
      <c r="A434" s="157">
        <v>45694.299305555556</v>
      </c>
      <c r="B434" s="173">
        <v>0.20732551253620121</v>
      </c>
      <c r="C434" s="170">
        <v>26.32664982</v>
      </c>
      <c r="D434" s="170">
        <v>2.5287475166666601E-2</v>
      </c>
      <c r="E434" s="171">
        <f t="shared" si="58"/>
        <v>0.20294561875364106</v>
      </c>
      <c r="F434" s="171">
        <f t="shared" si="59"/>
        <v>4.4875652064112816E-4</v>
      </c>
      <c r="G434" s="171">
        <f t="shared" si="60"/>
        <v>17912.924283127784</v>
      </c>
      <c r="H434" s="171">
        <f t="shared" si="54"/>
        <v>2.3737551868805835E-2</v>
      </c>
      <c r="I434" s="171">
        <f t="shared" si="55"/>
        <v>1.6919638780077346</v>
      </c>
      <c r="J434" s="171">
        <f t="shared" si="56"/>
        <v>15.304585822963825</v>
      </c>
      <c r="K434" s="172">
        <f t="shared" si="57"/>
        <v>17.782212667516376</v>
      </c>
      <c r="L434" s="172">
        <f t="shared" si="61"/>
        <v>0.66740576917022443</v>
      </c>
      <c r="M434" s="171">
        <f t="shared" si="62"/>
        <v>6.0191717998757617E-2</v>
      </c>
      <c r="N434" s="44"/>
    </row>
    <row r="435" spans="1:14" x14ac:dyDescent="0.25">
      <c r="A435" s="157">
        <v>45694.3</v>
      </c>
      <c r="B435" s="173">
        <v>0.19728740620808244</v>
      </c>
      <c r="C435" s="170">
        <v>26.325142955</v>
      </c>
      <c r="D435" s="170">
        <v>2.68749698333333E-2</v>
      </c>
      <c r="E435" s="171">
        <f t="shared" si="58"/>
        <v>0.19312054603005832</v>
      </c>
      <c r="F435" s="171">
        <f t="shared" si="59"/>
        <v>4.270290177664122E-4</v>
      </c>
      <c r="G435" s="171">
        <f t="shared" si="60"/>
        <v>17045.631896378323</v>
      </c>
      <c r="H435" s="171">
        <f t="shared" si="54"/>
        <v>2.3738618759854217E-2</v>
      </c>
      <c r="I435" s="171">
        <f t="shared" si="55"/>
        <v>1.6918963486747363</v>
      </c>
      <c r="J435" s="171">
        <f t="shared" si="56"/>
        <v>14.665121664236274</v>
      </c>
      <c r="K435" s="172">
        <f t="shared" si="57"/>
        <v>17.038618086069604</v>
      </c>
      <c r="L435" s="172">
        <f t="shared" si="61"/>
        <v>0.67635405168521656</v>
      </c>
      <c r="M435" s="171">
        <f t="shared" si="62"/>
        <v>6.0998742035102506E-2</v>
      </c>
      <c r="N435" s="44"/>
    </row>
    <row r="436" spans="1:14" x14ac:dyDescent="0.25">
      <c r="A436" s="157">
        <v>45694.300694444442</v>
      </c>
      <c r="B436" s="173">
        <v>0.18300239974308047</v>
      </c>
      <c r="C436" s="170">
        <v>26.323636085</v>
      </c>
      <c r="D436" s="170">
        <v>2.84402116666666E-2</v>
      </c>
      <c r="E436" s="171">
        <f t="shared" si="58"/>
        <v>0.1791381511441538</v>
      </c>
      <c r="F436" s="171">
        <f t="shared" si="59"/>
        <v>3.9610909035298802E-4</v>
      </c>
      <c r="G436" s="171">
        <f t="shared" si="60"/>
        <v>15811.407337802153</v>
      </c>
      <c r="H436" s="171">
        <f t="shared" si="54"/>
        <v>2.3739685713131994E-2</v>
      </c>
      <c r="I436" s="171">
        <f t="shared" si="55"/>
        <v>1.691828821090525</v>
      </c>
      <c r="J436" s="171">
        <f t="shared" si="56"/>
        <v>13.747162076916613</v>
      </c>
      <c r="K436" s="172">
        <f t="shared" si="57"/>
        <v>15.971519293660046</v>
      </c>
      <c r="L436" s="172">
        <f t="shared" si="61"/>
        <v>0.66598450303342371</v>
      </c>
      <c r="M436" s="171">
        <f t="shared" si="62"/>
        <v>6.0063537430864337E-2</v>
      </c>
      <c r="N436" s="44"/>
    </row>
    <row r="437" spans="1:14" x14ac:dyDescent="0.25">
      <c r="A437" s="157">
        <v>45694.301388888889</v>
      </c>
      <c r="B437" s="173">
        <v>0.17643902486522256</v>
      </c>
      <c r="C437" s="170">
        <v>26.323194026666599</v>
      </c>
      <c r="D437" s="170">
        <v>2.9765442E-2</v>
      </c>
      <c r="E437" s="171">
        <f t="shared" si="58"/>
        <v>0.17271362235724613</v>
      </c>
      <c r="F437" s="171">
        <f t="shared" si="59"/>
        <v>3.8190265122342544E-4</v>
      </c>
      <c r="G437" s="171">
        <f t="shared" si="60"/>
        <v>15244.331748355229</v>
      </c>
      <c r="H437" s="171">
        <f t="shared" si="54"/>
        <v>2.3739998727769066E-2</v>
      </c>
      <c r="I437" s="171">
        <f t="shared" si="55"/>
        <v>1.6918090114404842</v>
      </c>
      <c r="J437" s="171">
        <f t="shared" si="56"/>
        <v>13.322067080065727</v>
      </c>
      <c r="K437" s="172">
        <f t="shared" si="57"/>
        <v>15.477479605185927</v>
      </c>
      <c r="L437" s="172">
        <f t="shared" si="61"/>
        <v>0.67302710513804476</v>
      </c>
      <c r="M437" s="171">
        <f t="shared" si="62"/>
        <v>6.0698692743330153E-2</v>
      </c>
      <c r="N437" s="44"/>
    </row>
    <row r="438" spans="1:14" x14ac:dyDescent="0.25">
      <c r="A438" s="157">
        <v>45694.302083333336</v>
      </c>
      <c r="B438" s="173">
        <v>0.18609105422031674</v>
      </c>
      <c r="C438" s="170">
        <v>26.323623179999998</v>
      </c>
      <c r="D438" s="170">
        <v>3.0673432666666601E-2</v>
      </c>
      <c r="E438" s="171">
        <f t="shared" si="58"/>
        <v>0.18216159395078599</v>
      </c>
      <c r="F438" s="171">
        <f t="shared" si="59"/>
        <v>4.0279448965436522E-4</v>
      </c>
      <c r="G438" s="171">
        <f t="shared" si="60"/>
        <v>16078.267084635367</v>
      </c>
      <c r="H438" s="171">
        <f t="shared" si="54"/>
        <v>2.3739694850890364E-2</v>
      </c>
      <c r="I438" s="171">
        <f t="shared" si="55"/>
        <v>1.6918282427854077</v>
      </c>
      <c r="J438" s="171">
        <f t="shared" si="56"/>
        <v>13.946465114067315</v>
      </c>
      <c r="K438" s="172">
        <f t="shared" si="57"/>
        <v>16.203065565627263</v>
      </c>
      <c r="L438" s="172">
        <f t="shared" si="61"/>
        <v>0.72989450920785526</v>
      </c>
      <c r="M438" s="171">
        <f t="shared" si="62"/>
        <v>6.582742687661032E-2</v>
      </c>
      <c r="N438" s="44"/>
    </row>
    <row r="439" spans="1:14" x14ac:dyDescent="0.25">
      <c r="A439" s="157">
        <v>45694.302777777775</v>
      </c>
      <c r="B439" s="173">
        <v>0.18454673157992357</v>
      </c>
      <c r="C439" s="170">
        <v>26.324052335000001</v>
      </c>
      <c r="D439" s="170">
        <v>3.1600497499999998E-2</v>
      </c>
      <c r="E439" s="171">
        <f t="shared" si="58"/>
        <v>0.18064962203181789</v>
      </c>
      <c r="F439" s="171">
        <f t="shared" si="59"/>
        <v>3.9945179995654452E-4</v>
      </c>
      <c r="G439" s="171">
        <f t="shared" si="60"/>
        <v>15944.837608505397</v>
      </c>
      <c r="H439" s="171">
        <f t="shared" si="54"/>
        <v>2.3739390977592239E-2</v>
      </c>
      <c r="I439" s="171">
        <f t="shared" si="55"/>
        <v>1.6918474743650285</v>
      </c>
      <c r="J439" s="171">
        <f t="shared" si="56"/>
        <v>13.84687226631957</v>
      </c>
      <c r="K439" s="172">
        <f t="shared" si="57"/>
        <v>16.087521888564218</v>
      </c>
      <c r="L439" s="172">
        <f t="shared" si="61"/>
        <v>0.74598113681683198</v>
      </c>
      <c r="M439" s="171">
        <f t="shared" si="62"/>
        <v>6.727824105490908E-2</v>
      </c>
      <c r="N439" s="44"/>
    </row>
    <row r="440" spans="1:14" x14ac:dyDescent="0.25">
      <c r="A440" s="157">
        <v>45694.303472222222</v>
      </c>
      <c r="B440" s="173">
        <v>0.17836943183734433</v>
      </c>
      <c r="C440" s="170">
        <v>26.324481486666599</v>
      </c>
      <c r="D440" s="170">
        <v>3.2465574333333302E-2</v>
      </c>
      <c r="E440" s="171">
        <f t="shared" si="58"/>
        <v>0.17460251933166976</v>
      </c>
      <c r="F440" s="171">
        <f t="shared" si="59"/>
        <v>3.8608102129295311E-4</v>
      </c>
      <c r="G440" s="171">
        <f t="shared" si="60"/>
        <v>15411.118910746551</v>
      </c>
      <c r="H440" s="171">
        <f t="shared" si="54"/>
        <v>2.3739087111414821E-2</v>
      </c>
      <c r="I440" s="171">
        <f t="shared" si="55"/>
        <v>1.6918667059552912</v>
      </c>
      <c r="J440" s="171">
        <f t="shared" si="56"/>
        <v>13.447321463472584</v>
      </c>
      <c r="K440" s="172">
        <f t="shared" si="57"/>
        <v>15.623476268283794</v>
      </c>
      <c r="L440" s="172">
        <f t="shared" si="61"/>
        <v>0.7418028401686505</v>
      </c>
      <c r="M440" s="171">
        <f t="shared" si="62"/>
        <v>6.6901410549120716E-2</v>
      </c>
      <c r="N440" s="44"/>
    </row>
    <row r="441" spans="1:14" x14ac:dyDescent="0.25">
      <c r="A441" s="157">
        <v>45694.304166666669</v>
      </c>
      <c r="B441" s="173">
        <v>0.1582932200999797</v>
      </c>
      <c r="C441" s="170">
        <v>26.324910639999999</v>
      </c>
      <c r="D441" s="170">
        <v>3.3238854666666602E-2</v>
      </c>
      <c r="E441" s="171">
        <f t="shared" si="58"/>
        <v>0.15495006701276245</v>
      </c>
      <c r="F441" s="171">
        <f t="shared" si="59"/>
        <v>3.426260175324236E-4</v>
      </c>
      <c r="G441" s="171">
        <f t="shared" si="60"/>
        <v>13676.534216638247</v>
      </c>
      <c r="H441" s="171">
        <f t="shared" si="54"/>
        <v>2.3738783248817674E-2</v>
      </c>
      <c r="I441" s="171">
        <f t="shared" si="55"/>
        <v>1.691885937780262</v>
      </c>
      <c r="J441" s="171">
        <f t="shared" si="56"/>
        <v>12.134944880434345</v>
      </c>
      <c r="K441" s="172">
        <f t="shared" si="57"/>
        <v>14.098863742752506</v>
      </c>
      <c r="L441" s="172">
        <f t="shared" si="61"/>
        <v>0.67729038268763198</v>
      </c>
      <c r="M441" s="171">
        <f t="shared" si="62"/>
        <v>6.1083187471828282E-2</v>
      </c>
      <c r="N441" s="44"/>
    </row>
    <row r="442" spans="1:14" x14ac:dyDescent="0.25">
      <c r="A442" s="157">
        <v>45694.304861111108</v>
      </c>
      <c r="B442" s="173">
        <v>0.15095768113758518</v>
      </c>
      <c r="C442" s="170">
        <v>26.324159623333301</v>
      </c>
      <c r="D442" s="170">
        <v>3.3895707999999997E-2</v>
      </c>
      <c r="E442" s="171">
        <f t="shared" si="58"/>
        <v>0.14776982522012272</v>
      </c>
      <c r="F442" s="171">
        <f t="shared" si="59"/>
        <v>3.2674822757053069E-4</v>
      </c>
      <c r="G442" s="171">
        <f t="shared" si="60"/>
        <v>13042.743650287359</v>
      </c>
      <c r="H442" s="171">
        <f t="shared" si="54"/>
        <v>2.3739315010306572E-2</v>
      </c>
      <c r="I442" s="171">
        <f t="shared" si="55"/>
        <v>1.6918522822662645</v>
      </c>
      <c r="J442" s="171">
        <f t="shared" si="56"/>
        <v>11.649725809836026</v>
      </c>
      <c r="K442" s="172">
        <f t="shared" si="57"/>
        <v>13.5348757637665</v>
      </c>
      <c r="L442" s="172">
        <f t="shared" si="61"/>
        <v>0.65991122063199348</v>
      </c>
      <c r="M442" s="171">
        <f t="shared" si="62"/>
        <v>5.9515802726550639E-2</v>
      </c>
      <c r="N442" s="44"/>
    </row>
    <row r="443" spans="1:14" x14ac:dyDescent="0.25">
      <c r="A443" s="157">
        <v>45694.305555555555</v>
      </c>
      <c r="B443" s="173">
        <v>0.1540463310204572</v>
      </c>
      <c r="C443" s="170">
        <v>26.3224430066666</v>
      </c>
      <c r="D443" s="170">
        <v>3.4381693166666602E-2</v>
      </c>
      <c r="E443" s="171">
        <f t="shared" si="58"/>
        <v>0.15079411476147656</v>
      </c>
      <c r="F443" s="171">
        <f t="shared" si="59"/>
        <v>3.3343361692739654E-4</v>
      </c>
      <c r="G443" s="171">
        <f t="shared" si="60"/>
        <v>13309.603000167503</v>
      </c>
      <c r="H443" s="171">
        <f t="shared" si="54"/>
        <v>2.3740530524942311E-2</v>
      </c>
      <c r="I443" s="171">
        <f t="shared" si="55"/>
        <v>1.6917753568972262</v>
      </c>
      <c r="J443" s="171">
        <f t="shared" si="56"/>
        <v>11.854422093179398</v>
      </c>
      <c r="K443" s="172">
        <f t="shared" si="57"/>
        <v>13.77213514209882</v>
      </c>
      <c r="L443" s="172">
        <f t="shared" si="61"/>
        <v>0.68248454416366711</v>
      </c>
      <c r="M443" s="171">
        <f t="shared" si="62"/>
        <v>6.1551636378397112E-2</v>
      </c>
      <c r="N443" s="44"/>
    </row>
    <row r="444" spans="1:14" x14ac:dyDescent="0.25">
      <c r="A444" s="157">
        <v>45694.306250000001</v>
      </c>
      <c r="B444" s="173">
        <v>0.16215403128760522</v>
      </c>
      <c r="C444" s="170">
        <v>26.320726394999902</v>
      </c>
      <c r="D444" s="170">
        <v>3.4842245833333299E-2</v>
      </c>
      <c r="E444" s="171">
        <f t="shared" si="58"/>
        <v>0.15873155564882332</v>
      </c>
      <c r="F444" s="171">
        <f t="shared" si="59"/>
        <v>3.509827517047732E-4</v>
      </c>
      <c r="G444" s="171">
        <f t="shared" si="60"/>
        <v>14010.108303249091</v>
      </c>
      <c r="H444" s="171">
        <f t="shared" si="54"/>
        <v>2.3741746112210981E-2</v>
      </c>
      <c r="I444" s="171">
        <f t="shared" si="55"/>
        <v>1.6916984343124639</v>
      </c>
      <c r="J444" s="171">
        <f t="shared" si="56"/>
        <v>12.389052209677926</v>
      </c>
      <c r="K444" s="172">
        <f t="shared" si="57"/>
        <v>14.392667451105147</v>
      </c>
      <c r="L444" s="172">
        <f t="shared" si="61"/>
        <v>0.72649153679170764</v>
      </c>
      <c r="M444" s="171">
        <f t="shared" si="62"/>
        <v>6.5520520994923129E-2</v>
      </c>
      <c r="N444" s="44"/>
    </row>
    <row r="445" spans="1:14" x14ac:dyDescent="0.25">
      <c r="A445" s="157">
        <v>45694.306944444441</v>
      </c>
      <c r="B445" s="173">
        <v>0.16215403128760522</v>
      </c>
      <c r="C445" s="170">
        <v>26.319009781666601</v>
      </c>
      <c r="D445" s="170">
        <v>3.5251538499999999E-2</v>
      </c>
      <c r="E445" s="171">
        <f t="shared" si="58"/>
        <v>0.15873246552829648</v>
      </c>
      <c r="F445" s="171">
        <f t="shared" si="59"/>
        <v>3.509827517047732E-4</v>
      </c>
      <c r="G445" s="171">
        <f t="shared" si="60"/>
        <v>14010.108303249091</v>
      </c>
      <c r="H445" s="171">
        <f t="shared" si="54"/>
        <v>2.3742961776838697E-2</v>
      </c>
      <c r="I445" s="171">
        <f t="shared" si="55"/>
        <v>1.6916215142131918</v>
      </c>
      <c r="J445" s="171">
        <f t="shared" si="56"/>
        <v>12.389052209677926</v>
      </c>
      <c r="K445" s="172">
        <f t="shared" si="57"/>
        <v>14.392081507232565</v>
      </c>
      <c r="L445" s="172">
        <f t="shared" si="61"/>
        <v>0.73499324117104881</v>
      </c>
      <c r="M445" s="171">
        <f t="shared" si="62"/>
        <v>6.628726922538318E-2</v>
      </c>
      <c r="N445" s="44"/>
    </row>
    <row r="446" spans="1:14" x14ac:dyDescent="0.25">
      <c r="A446" s="157">
        <v>45694.307638888888</v>
      </c>
      <c r="B446" s="173">
        <v>0.16215403128760522</v>
      </c>
      <c r="C446" s="170">
        <v>26.317293166666602</v>
      </c>
      <c r="D446" s="170">
        <v>3.5630628666666601E-2</v>
      </c>
      <c r="E446" s="171">
        <f t="shared" si="58"/>
        <v>0.1587333754190843</v>
      </c>
      <c r="F446" s="171">
        <f t="shared" si="59"/>
        <v>3.509827517047732E-4</v>
      </c>
      <c r="G446" s="171">
        <f t="shared" si="60"/>
        <v>14010.108303249091</v>
      </c>
      <c r="H446" s="171">
        <f t="shared" si="54"/>
        <v>2.3744177518831275E-2</v>
      </c>
      <c r="I446" s="171">
        <f t="shared" si="55"/>
        <v>1.6915445965993685</v>
      </c>
      <c r="J446" s="171">
        <f t="shared" si="56"/>
        <v>12.389052209677926</v>
      </c>
      <c r="K446" s="172">
        <f t="shared" si="57"/>
        <v>14.391495586645629</v>
      </c>
      <c r="L446" s="172">
        <f t="shared" si="61"/>
        <v>0.74286450088429901</v>
      </c>
      <c r="M446" s="171">
        <f t="shared" si="62"/>
        <v>6.6997159170661888E-2</v>
      </c>
      <c r="N446" s="44"/>
    </row>
    <row r="447" spans="1:14" x14ac:dyDescent="0.25">
      <c r="A447" s="157">
        <v>45694.308333333334</v>
      </c>
      <c r="B447" s="173">
        <v>0.16215403128760522</v>
      </c>
      <c r="C447" s="170">
        <v>26.3156917033333</v>
      </c>
      <c r="D447" s="170">
        <v>3.5945742333333301E-2</v>
      </c>
      <c r="E447" s="171">
        <f t="shared" si="58"/>
        <v>0.15873422428320313</v>
      </c>
      <c r="F447" s="171">
        <f t="shared" si="59"/>
        <v>3.509827517047732E-4</v>
      </c>
      <c r="G447" s="171">
        <f t="shared" si="60"/>
        <v>14010.108303249091</v>
      </c>
      <c r="H447" s="171">
        <f t="shared" si="54"/>
        <v>2.374531177674415E-2</v>
      </c>
      <c r="I447" s="171">
        <f t="shared" si="55"/>
        <v>1.6914728409780675</v>
      </c>
      <c r="J447" s="171">
        <f t="shared" si="56"/>
        <v>12.389052209677926</v>
      </c>
      <c r="K447" s="172">
        <f t="shared" si="57"/>
        <v>14.390948991505329</v>
      </c>
      <c r="L447" s="172">
        <f t="shared" si="61"/>
        <v>0.7494034913793417</v>
      </c>
      <c r="M447" s="171">
        <f t="shared" si="62"/>
        <v>6.7586894965669345E-2</v>
      </c>
      <c r="N447" s="44"/>
    </row>
    <row r="448" spans="1:14" x14ac:dyDescent="0.25">
      <c r="A448" s="157">
        <v>45694.309027777781</v>
      </c>
      <c r="B448" s="173">
        <v>0.18338848592027671</v>
      </c>
      <c r="C448" s="170">
        <v>26.314184449999999</v>
      </c>
      <c r="D448" s="170">
        <v>3.62597066666666E-2</v>
      </c>
      <c r="E448" s="171">
        <f t="shared" si="58"/>
        <v>0.179521750643624</v>
      </c>
      <c r="F448" s="171">
        <f t="shared" si="59"/>
        <v>3.9694477471921363E-4</v>
      </c>
      <c r="G448" s="171">
        <f t="shared" si="60"/>
        <v>15844.765183511907</v>
      </c>
      <c r="H448" s="171">
        <f t="shared" si="54"/>
        <v>2.3746379369738002E-2</v>
      </c>
      <c r="I448" s="171">
        <f t="shared" si="55"/>
        <v>1.6914053085921483</v>
      </c>
      <c r="J448" s="171">
        <f t="shared" si="56"/>
        <v>13.772100838424901</v>
      </c>
      <c r="K448" s="172">
        <f t="shared" si="57"/>
        <v>15.996906999367738</v>
      </c>
      <c r="L448" s="172">
        <f t="shared" si="61"/>
        <v>0.85060418875899924</v>
      </c>
      <c r="M448" s="171">
        <f t="shared" si="62"/>
        <v>7.6713941987644224E-2</v>
      </c>
      <c r="N448" s="44"/>
    </row>
    <row r="449" spans="1:14" x14ac:dyDescent="0.25">
      <c r="A449" s="157">
        <v>45694.30972222222</v>
      </c>
      <c r="B449" s="173">
        <v>0.19767348226223405</v>
      </c>
      <c r="C449" s="170">
        <v>26.312677198333301</v>
      </c>
      <c r="D449" s="170">
        <v>3.64270398333333E-2</v>
      </c>
      <c r="E449" s="171">
        <f t="shared" si="58"/>
        <v>0.1935065226401991</v>
      </c>
      <c r="F449" s="171">
        <f t="shared" si="59"/>
        <v>4.2786468022128584E-4</v>
      </c>
      <c r="G449" s="171">
        <f t="shared" si="60"/>
        <v>17078.988867457021</v>
      </c>
      <c r="H449" s="171">
        <f t="shared" si="54"/>
        <v>2.3747447020297949E-2</v>
      </c>
      <c r="I449" s="171">
        <f t="shared" si="55"/>
        <v>1.6913377782545307</v>
      </c>
      <c r="J449" s="171">
        <f t="shared" si="56"/>
        <v>14.689798994471861</v>
      </c>
      <c r="K449" s="172">
        <f t="shared" si="57"/>
        <v>17.062244248590556</v>
      </c>
      <c r="L449" s="172">
        <f t="shared" si="61"/>
        <v>0.91817274435906959</v>
      </c>
      <c r="M449" s="171">
        <f t="shared" si="62"/>
        <v>8.2807787189670787E-2</v>
      </c>
      <c r="N449" s="44"/>
    </row>
    <row r="450" spans="1:14" x14ac:dyDescent="0.25">
      <c r="A450" s="157">
        <v>45694.310416666667</v>
      </c>
      <c r="B450" s="173">
        <v>0.1857049763206978</v>
      </c>
      <c r="C450" s="170">
        <v>26.311169945</v>
      </c>
      <c r="D450" s="170">
        <v>3.6559946333333301E-2</v>
      </c>
      <c r="E450" s="171">
        <f t="shared" si="58"/>
        <v>0.1817912279525625</v>
      </c>
      <c r="F450" s="171">
        <f t="shared" si="59"/>
        <v>4.0195882320497359E-4</v>
      </c>
      <c r="G450" s="171">
        <f t="shared" si="60"/>
        <v>16044.909954108289</v>
      </c>
      <c r="H450" s="171">
        <f t="shared" si="54"/>
        <v>2.3748514730788824E-2</v>
      </c>
      <c r="I450" s="171">
        <f t="shared" si="55"/>
        <v>1.6912702498158418</v>
      </c>
      <c r="J450" s="171">
        <f t="shared" si="56"/>
        <v>13.921577964477587</v>
      </c>
      <c r="K450" s="172">
        <f t="shared" si="57"/>
        <v>16.169375274361737</v>
      </c>
      <c r="L450" s="172">
        <f t="shared" si="61"/>
        <v>0.86796068320609532</v>
      </c>
      <c r="M450" s="171">
        <f t="shared" si="62"/>
        <v>7.8279282395932112E-2</v>
      </c>
      <c r="N450" s="44"/>
    </row>
    <row r="451" spans="1:14" x14ac:dyDescent="0.25">
      <c r="A451" s="157">
        <v>45694.311111111114</v>
      </c>
      <c r="B451" s="173">
        <v>0.19921781871660652</v>
      </c>
      <c r="C451" s="170">
        <v>26.309662695</v>
      </c>
      <c r="D451" s="170">
        <v>3.67573071666666E-2</v>
      </c>
      <c r="E451" s="171">
        <f t="shared" si="58"/>
        <v>0.1950202676086441</v>
      </c>
      <c r="F451" s="171">
        <f t="shared" si="59"/>
        <v>4.3120739981949464E-4</v>
      </c>
      <c r="G451" s="171">
        <f t="shared" si="60"/>
        <v>17212.419537114802</v>
      </c>
      <c r="H451" s="171">
        <f t="shared" ref="H451:H514" si="63">KHprocess*EXP(delta*(1/(C451+273.15)-1/(Tnul+273.15)))</f>
        <v>2.3749582497672533E-2</v>
      </c>
      <c r="I451" s="171">
        <f t="shared" ref="I451:I514" si="64">1/(H451*constR*(C451+273.15)*10^3)</f>
        <v>1.6912027235000482</v>
      </c>
      <c r="J451" s="171">
        <f t="shared" ref="J451:J514" si="65">(($R$2/0.815)^(-0.49))*34500*(F451)^0.86</f>
        <v>14.788443056036808</v>
      </c>
      <c r="K451" s="172">
        <f t="shared" ref="K451:K514" si="66">J451*(1.024)^(C451-20)</f>
        <v>17.175591625055944</v>
      </c>
      <c r="L451" s="172">
        <f t="shared" si="61"/>
        <v>0.9333573015671861</v>
      </c>
      <c r="M451" s="171">
        <f t="shared" si="62"/>
        <v>8.4177245812336418E-2</v>
      </c>
      <c r="N451" s="44"/>
    </row>
    <row r="452" spans="1:14" x14ac:dyDescent="0.25">
      <c r="A452" s="157">
        <v>45694.311805555553</v>
      </c>
      <c r="B452" s="173">
        <v>0.20500902858333317</v>
      </c>
      <c r="C452" s="170">
        <v>26.308401693333298</v>
      </c>
      <c r="D452" s="170">
        <v>3.6628821833333297E-2</v>
      </c>
      <c r="E452" s="171">
        <f t="shared" ref="E452:E515" si="67">B452*((20+273.15)/(C452+273.15))</f>
        <v>0.20069030085437095</v>
      </c>
      <c r="F452" s="171">
        <f t="shared" ref="F452:F515" si="68">B452/$R$1</f>
        <v>4.4374248611111074E-4</v>
      </c>
      <c r="G452" s="171">
        <f t="shared" ref="G452:G515" si="69">B452*(24*60*60)</f>
        <v>17712.780069599987</v>
      </c>
      <c r="H452" s="171">
        <f t="shared" si="63"/>
        <v>2.3750475862317245E-2</v>
      </c>
      <c r="I452" s="171">
        <f t="shared" si="64"/>
        <v>1.6911462308734599</v>
      </c>
      <c r="J452" s="171">
        <f t="shared" si="65"/>
        <v>15.15740962856861</v>
      </c>
      <c r="K452" s="172">
        <f t="shared" si="66"/>
        <v>17.603590263049025</v>
      </c>
      <c r="L452" s="172">
        <f t="shared" ref="L452:L515" si="70">I452*D452*(1-EXP((-(K452/I452)*($R$3/G452))))*G452/1000</f>
        <v>0.95594211169508203</v>
      </c>
      <c r="M452" s="171">
        <f t="shared" ref="M452:M515" si="71">L452*1000/24/$R$1</f>
        <v>8.621411541261563E-2</v>
      </c>
      <c r="N452" s="44"/>
    </row>
    <row r="453" spans="1:14" x14ac:dyDescent="0.25">
      <c r="A453" s="157">
        <v>45694.3125</v>
      </c>
      <c r="B453" s="173">
        <v>0.20346469674649004</v>
      </c>
      <c r="C453" s="170">
        <v>26.307328999999999</v>
      </c>
      <c r="D453" s="170">
        <v>3.66500153333333E-2</v>
      </c>
      <c r="E453" s="171">
        <f t="shared" si="67"/>
        <v>0.19917921545087167</v>
      </c>
      <c r="F453" s="171">
        <f t="shared" si="68"/>
        <v>4.4039977650755418E-4</v>
      </c>
      <c r="G453" s="171">
        <f t="shared" si="69"/>
        <v>17579.349798896739</v>
      </c>
      <c r="H453" s="171">
        <f t="shared" si="63"/>
        <v>2.3751235851101182E-2</v>
      </c>
      <c r="I453" s="171">
        <f t="shared" si="64"/>
        <v>1.6910981755104764</v>
      </c>
      <c r="J453" s="171">
        <f t="shared" si="65"/>
        <v>15.05916231573147</v>
      </c>
      <c r="K453" s="172">
        <f t="shared" si="66"/>
        <v>17.48904235744633</v>
      </c>
      <c r="L453" s="172">
        <f t="shared" si="70"/>
        <v>0.94956807385021869</v>
      </c>
      <c r="M453" s="171">
        <f t="shared" si="71"/>
        <v>8.5639256299622893E-2</v>
      </c>
      <c r="N453" s="44"/>
    </row>
    <row r="454" spans="1:14" x14ac:dyDescent="0.25">
      <c r="A454" s="157">
        <v>45694.313194444447</v>
      </c>
      <c r="B454" s="173">
        <v>0.18995186082129939</v>
      </c>
      <c r="C454" s="170">
        <v>26.306256306666601</v>
      </c>
      <c r="D454" s="170">
        <v>3.6721544666666599E-2</v>
      </c>
      <c r="E454" s="171">
        <f t="shared" si="67"/>
        <v>0.18595166014076775</v>
      </c>
      <c r="F454" s="171">
        <f t="shared" si="68"/>
        <v>4.1115121389891644E-4</v>
      </c>
      <c r="G454" s="171">
        <f t="shared" si="69"/>
        <v>16411.840774960267</v>
      </c>
      <c r="H454" s="171">
        <f t="shared" si="63"/>
        <v>2.3751995869648955E-2</v>
      </c>
      <c r="I454" s="171">
        <f t="shared" si="64"/>
        <v>1.6910501211470599</v>
      </c>
      <c r="J454" s="171">
        <f t="shared" si="65"/>
        <v>14.194943659504757</v>
      </c>
      <c r="K454" s="172">
        <f t="shared" si="66"/>
        <v>16.484957796937081</v>
      </c>
      <c r="L454" s="172">
        <f t="shared" si="70"/>
        <v>0.89078136302551003</v>
      </c>
      <c r="M454" s="171">
        <f t="shared" si="71"/>
        <v>8.0337424515287692E-2</v>
      </c>
      <c r="N454" s="44"/>
    </row>
    <row r="455" spans="1:14" x14ac:dyDescent="0.25">
      <c r="A455" s="157">
        <v>45694.313888888886</v>
      </c>
      <c r="B455" s="173">
        <v>0.1996038864777375</v>
      </c>
      <c r="C455" s="170">
        <v>26.305183615000001</v>
      </c>
      <c r="D455" s="170">
        <v>3.6709622166666601E-2</v>
      </c>
      <c r="E455" s="171">
        <f t="shared" si="67"/>
        <v>0.19540112351562491</v>
      </c>
      <c r="F455" s="171">
        <f t="shared" si="68"/>
        <v>4.3204304432410711E-4</v>
      </c>
      <c r="G455" s="171">
        <f t="shared" si="69"/>
        <v>17245.775791676519</v>
      </c>
      <c r="H455" s="171">
        <f t="shared" si="63"/>
        <v>2.3752755916780968E-2</v>
      </c>
      <c r="I455" s="171">
        <f t="shared" si="64"/>
        <v>1.6910020678578621</v>
      </c>
      <c r="J455" s="171">
        <f t="shared" si="65"/>
        <v>14.813086272199987</v>
      </c>
      <c r="K455" s="172">
        <f t="shared" si="66"/>
        <v>17.202385270160168</v>
      </c>
      <c r="L455" s="172">
        <f t="shared" si="70"/>
        <v>0.93376930217562526</v>
      </c>
      <c r="M455" s="171">
        <f t="shared" si="71"/>
        <v>8.4214403154367359E-2</v>
      </c>
      <c r="N455" s="44"/>
    </row>
    <row r="456" spans="1:14" x14ac:dyDescent="0.25">
      <c r="A456" s="157">
        <v>45694.314583333333</v>
      </c>
      <c r="B456" s="173">
        <v>0.20925591583283168</v>
      </c>
      <c r="C456" s="170">
        <v>26.304110921666599</v>
      </c>
      <c r="D456" s="170">
        <v>3.6893735833333302E-2</v>
      </c>
      <c r="E456" s="171">
        <f t="shared" si="67"/>
        <v>0.2048506582113386</v>
      </c>
      <c r="F456" s="171">
        <f t="shared" si="68"/>
        <v>4.529348827550469E-4</v>
      </c>
      <c r="G456" s="171">
        <f t="shared" si="69"/>
        <v>18079.711127956656</v>
      </c>
      <c r="H456" s="171">
        <f t="shared" si="63"/>
        <v>2.3753515994860436E-2</v>
      </c>
      <c r="I456" s="171">
        <f t="shared" si="64"/>
        <v>1.690954015493545</v>
      </c>
      <c r="J456" s="171">
        <f t="shared" si="65"/>
        <v>15.427056799479617</v>
      </c>
      <c r="K456" s="172">
        <f t="shared" si="66"/>
        <v>17.914931324073372</v>
      </c>
      <c r="L456" s="172">
        <f t="shared" si="70"/>
        <v>0.98183804429406352</v>
      </c>
      <c r="M456" s="171">
        <f t="shared" si="71"/>
        <v>8.8549607169378014E-2</v>
      </c>
      <c r="N456" s="44"/>
    </row>
    <row r="457" spans="1:14" x14ac:dyDescent="0.25">
      <c r="A457" s="157">
        <v>45694.31527777778</v>
      </c>
      <c r="B457" s="173">
        <v>0.20771159319243881</v>
      </c>
      <c r="C457" s="170">
        <v>26.303889275</v>
      </c>
      <c r="D457" s="170">
        <v>3.6941420833333301E-2</v>
      </c>
      <c r="E457" s="171">
        <f t="shared" si="67"/>
        <v>0.2033389971717656</v>
      </c>
      <c r="F457" s="171">
        <f t="shared" si="68"/>
        <v>4.4959219305722685E-4</v>
      </c>
      <c r="G457" s="171">
        <f t="shared" si="69"/>
        <v>17946.281651826714</v>
      </c>
      <c r="H457" s="171">
        <f t="shared" si="63"/>
        <v>2.3753673050701106E-2</v>
      </c>
      <c r="I457" s="171">
        <f t="shared" si="64"/>
        <v>1.6909440867353609</v>
      </c>
      <c r="J457" s="171">
        <f t="shared" si="65"/>
        <v>15.329092744022967</v>
      </c>
      <c r="K457" s="172">
        <f t="shared" si="66"/>
        <v>17.801075328412693</v>
      </c>
      <c r="L457" s="172">
        <f t="shared" si="70"/>
        <v>0.97615370452109251</v>
      </c>
      <c r="M457" s="171">
        <f t="shared" si="71"/>
        <v>8.8036950263446295E-2</v>
      </c>
      <c r="N457" s="44"/>
    </row>
    <row r="458" spans="1:14" x14ac:dyDescent="0.25">
      <c r="A458" s="157">
        <v>45694.315972222219</v>
      </c>
      <c r="B458" s="173">
        <v>0.20925591583283168</v>
      </c>
      <c r="C458" s="170">
        <v>26.3043184283333</v>
      </c>
      <c r="D458" s="170">
        <v>3.6959964333333303E-2</v>
      </c>
      <c r="E458" s="171">
        <f t="shared" si="67"/>
        <v>0.20485051626021406</v>
      </c>
      <c r="F458" s="171">
        <f t="shared" si="68"/>
        <v>4.529348827550469E-4</v>
      </c>
      <c r="G458" s="171">
        <f t="shared" si="69"/>
        <v>18079.711127956656</v>
      </c>
      <c r="H458" s="171">
        <f t="shared" si="63"/>
        <v>2.3753368959585016E-2</v>
      </c>
      <c r="I458" s="171">
        <f t="shared" si="64"/>
        <v>1.6909633108830022</v>
      </c>
      <c r="J458" s="171">
        <f t="shared" si="65"/>
        <v>15.427056799479617</v>
      </c>
      <c r="K458" s="172">
        <f t="shared" si="66"/>
        <v>17.915019489711579</v>
      </c>
      <c r="L458" s="172">
        <f t="shared" si="70"/>
        <v>0.98360579128588832</v>
      </c>
      <c r="M458" s="171">
        <f t="shared" si="71"/>
        <v>8.870903601063207E-2</v>
      </c>
      <c r="N458" s="44"/>
    </row>
    <row r="459" spans="1:14" x14ac:dyDescent="0.25">
      <c r="A459" s="157">
        <v>45694.316666666666</v>
      </c>
      <c r="B459" s="173">
        <v>0.2019203833179902</v>
      </c>
      <c r="C459" s="170">
        <v>26.3047475816666</v>
      </c>
      <c r="D459" s="170">
        <v>3.6934798166666602E-2</v>
      </c>
      <c r="E459" s="171">
        <f t="shared" si="67"/>
        <v>0.19766913314181422</v>
      </c>
      <c r="F459" s="171">
        <f t="shared" si="68"/>
        <v>4.3705710674889653E-4</v>
      </c>
      <c r="G459" s="171">
        <f t="shared" si="69"/>
        <v>17445.921118674352</v>
      </c>
      <c r="H459" s="171">
        <f t="shared" si="63"/>
        <v>2.375306487323342E-2</v>
      </c>
      <c r="I459" s="171">
        <f t="shared" si="64"/>
        <v>1.6909825351906271</v>
      </c>
      <c r="J459" s="171">
        <f t="shared" si="65"/>
        <v>14.96081171935897</v>
      </c>
      <c r="K459" s="172">
        <f t="shared" si="66"/>
        <v>17.373758648811464</v>
      </c>
      <c r="L459" s="172">
        <f t="shared" si="70"/>
        <v>0.94992657962095506</v>
      </c>
      <c r="M459" s="171">
        <f t="shared" si="71"/>
        <v>8.5671589071153964E-2</v>
      </c>
      <c r="N459" s="44"/>
    </row>
    <row r="460" spans="1:14" x14ac:dyDescent="0.25">
      <c r="A460" s="157">
        <v>45694.317361111112</v>
      </c>
      <c r="B460" s="173">
        <v>0.20500902858333317</v>
      </c>
      <c r="C460" s="170">
        <v>26.305176735</v>
      </c>
      <c r="D460" s="170">
        <v>3.67904221666666E-2</v>
      </c>
      <c r="E460" s="171">
        <f t="shared" si="67"/>
        <v>0.20069246217235251</v>
      </c>
      <c r="F460" s="171">
        <f t="shared" si="68"/>
        <v>4.4374248611111074E-4</v>
      </c>
      <c r="G460" s="171">
        <f t="shared" si="69"/>
        <v>17712.780069599987</v>
      </c>
      <c r="H460" s="171">
        <f t="shared" si="63"/>
        <v>2.3752760791646208E-2</v>
      </c>
      <c r="I460" s="171">
        <f t="shared" si="64"/>
        <v>1.6910017596582376</v>
      </c>
      <c r="J460" s="171">
        <f t="shared" si="65"/>
        <v>15.15740962856861</v>
      </c>
      <c r="K460" s="172">
        <f t="shared" si="66"/>
        <v>17.602243907278307</v>
      </c>
      <c r="L460" s="172">
        <f t="shared" si="70"/>
        <v>0.96008014851013068</v>
      </c>
      <c r="M460" s="171">
        <f t="shared" si="71"/>
        <v>8.6587314981072402E-2</v>
      </c>
      <c r="N460" s="44"/>
    </row>
    <row r="461" spans="1:14" x14ac:dyDescent="0.25">
      <c r="A461" s="157">
        <v>45694.318055555559</v>
      </c>
      <c r="B461" s="173">
        <v>0.21697753822352578</v>
      </c>
      <c r="C461" s="170">
        <v>26.3056058883333</v>
      </c>
      <c r="D461" s="170">
        <v>3.6771878666666598E-2</v>
      </c>
      <c r="E461" s="171">
        <f t="shared" si="67"/>
        <v>0.21240866452153032</v>
      </c>
      <c r="F461" s="171">
        <f t="shared" si="68"/>
        <v>4.696483511331727E-4</v>
      </c>
      <c r="G461" s="171">
        <f t="shared" si="69"/>
        <v>18746.859302512628</v>
      </c>
      <c r="H461" s="171">
        <f t="shared" si="63"/>
        <v>2.3752456714823379E-2</v>
      </c>
      <c r="I461" s="171">
        <f t="shared" si="64"/>
        <v>1.6910209842858286</v>
      </c>
      <c r="J461" s="171">
        <f t="shared" si="65"/>
        <v>15.915376859481849</v>
      </c>
      <c r="K461" s="172">
        <f t="shared" si="66"/>
        <v>18.482656573472347</v>
      </c>
      <c r="L461" s="172">
        <f t="shared" si="70"/>
        <v>1.013174935354308</v>
      </c>
      <c r="M461" s="171">
        <f t="shared" si="71"/>
        <v>9.137580585807252E-2</v>
      </c>
      <c r="N461" s="44"/>
    </row>
    <row r="462" spans="1:14" x14ac:dyDescent="0.25">
      <c r="A462" s="157">
        <v>45694.318749999999</v>
      </c>
      <c r="B462" s="173">
        <v>0.22045226782059768</v>
      </c>
      <c r="C462" s="170">
        <v>26.304575920000001</v>
      </c>
      <c r="D462" s="170">
        <v>3.6819562333333299E-2</v>
      </c>
      <c r="E462" s="171">
        <f t="shared" si="67"/>
        <v>0.21581096937010269</v>
      </c>
      <c r="F462" s="171">
        <f t="shared" si="68"/>
        <v>4.7716941086709452E-4</v>
      </c>
      <c r="G462" s="171">
        <f t="shared" si="69"/>
        <v>19047.07593969964</v>
      </c>
      <c r="H462" s="171">
        <f t="shared" si="63"/>
        <v>2.3753186507438503E-2</v>
      </c>
      <c r="I462" s="171">
        <f t="shared" si="64"/>
        <v>1.6909748454334477</v>
      </c>
      <c r="J462" s="171">
        <f t="shared" si="65"/>
        <v>16.134323073116683</v>
      </c>
      <c r="K462" s="172">
        <f t="shared" si="66"/>
        <v>18.736462905620083</v>
      </c>
      <c r="L462" s="172">
        <f t="shared" si="70"/>
        <v>1.0300050638210307</v>
      </c>
      <c r="M462" s="171">
        <f t="shared" si="71"/>
        <v>9.2893674587033792E-2</v>
      </c>
      <c r="N462" s="44"/>
    </row>
    <row r="463" spans="1:14" x14ac:dyDescent="0.25">
      <c r="A463" s="157">
        <v>45694.319444444445</v>
      </c>
      <c r="B463" s="173">
        <v>0.21581928701975522</v>
      </c>
      <c r="C463" s="170">
        <v>26.302430151666599</v>
      </c>
      <c r="D463" s="170">
        <v>3.6871219833333302E-2</v>
      </c>
      <c r="E463" s="171">
        <f t="shared" si="67"/>
        <v>0.21127704309428236</v>
      </c>
      <c r="F463" s="171">
        <f t="shared" si="68"/>
        <v>4.671413138955741E-4</v>
      </c>
      <c r="G463" s="171">
        <f t="shared" si="69"/>
        <v>18646.786398506851</v>
      </c>
      <c r="H463" s="171">
        <f t="shared" si="63"/>
        <v>2.375470699755295E-2</v>
      </c>
      <c r="I463" s="171">
        <f t="shared" si="64"/>
        <v>1.6908787257404376</v>
      </c>
      <c r="J463" s="171">
        <f t="shared" si="65"/>
        <v>15.842285516381033</v>
      </c>
      <c r="K463" s="172">
        <f t="shared" si="66"/>
        <v>18.396389381146012</v>
      </c>
      <c r="L463" s="172">
        <f t="shared" si="70"/>
        <v>1.0106384729469216</v>
      </c>
      <c r="M463" s="171">
        <f t="shared" si="71"/>
        <v>9.1147048425948909E-2</v>
      </c>
      <c r="N463" s="44"/>
    </row>
    <row r="464" spans="1:14" x14ac:dyDescent="0.25">
      <c r="A464" s="157">
        <v>45694.320138888892</v>
      </c>
      <c r="B464" s="173">
        <v>0.21697753822352578</v>
      </c>
      <c r="C464" s="170">
        <v>26.300284386666601</v>
      </c>
      <c r="D464" s="170">
        <v>3.7014228500000003E-2</v>
      </c>
      <c r="E464" s="171">
        <f t="shared" si="67"/>
        <v>0.21241243921509786</v>
      </c>
      <c r="F464" s="171">
        <f t="shared" si="68"/>
        <v>4.696483511331727E-4</v>
      </c>
      <c r="G464" s="171">
        <f t="shared" si="69"/>
        <v>18746.859302512628</v>
      </c>
      <c r="H464" s="171">
        <f t="shared" si="63"/>
        <v>2.3756227604427613E-2</v>
      </c>
      <c r="I464" s="171">
        <f t="shared" si="64"/>
        <v>1.6907826101962187</v>
      </c>
      <c r="J464" s="171">
        <f t="shared" si="65"/>
        <v>15.915376859481849</v>
      </c>
      <c r="K464" s="172">
        <f t="shared" si="66"/>
        <v>18.480324070121753</v>
      </c>
      <c r="L464" s="172">
        <f t="shared" si="70"/>
        <v>1.019713243523936</v>
      </c>
      <c r="M464" s="171">
        <f t="shared" si="71"/>
        <v>9.1965480115795084E-2</v>
      </c>
      <c r="N464" s="44"/>
    </row>
    <row r="465" spans="1:14" x14ac:dyDescent="0.25">
      <c r="A465" s="157">
        <v>45694.320833333331</v>
      </c>
      <c r="B465" s="173">
        <v>0.22624348689921761</v>
      </c>
      <c r="C465" s="170">
        <v>26.298138618333301</v>
      </c>
      <c r="D465" s="170">
        <v>3.7001987166666597E-2</v>
      </c>
      <c r="E465" s="171">
        <f t="shared" si="67"/>
        <v>0.22148502405299336</v>
      </c>
      <c r="F465" s="171">
        <f t="shared" si="68"/>
        <v>4.8970451709787362E-4</v>
      </c>
      <c r="G465" s="171">
        <f t="shared" si="69"/>
        <v>19547.437268092403</v>
      </c>
      <c r="H465" s="171">
        <f t="shared" si="63"/>
        <v>2.375774833279767E-2</v>
      </c>
      <c r="I465" s="171">
        <f t="shared" si="64"/>
        <v>1.6906864985020811</v>
      </c>
      <c r="J465" s="171">
        <f t="shared" si="65"/>
        <v>16.49816534044545</v>
      </c>
      <c r="K465" s="172">
        <f t="shared" si="66"/>
        <v>19.156060780878242</v>
      </c>
      <c r="L465" s="172">
        <f t="shared" si="70"/>
        <v>1.0609386903118625</v>
      </c>
      <c r="M465" s="171">
        <f t="shared" si="71"/>
        <v>9.5683503816004919E-2</v>
      </c>
      <c r="N465" s="44"/>
    </row>
    <row r="466" spans="1:14" x14ac:dyDescent="0.25">
      <c r="A466" s="157">
        <v>45694.321527777778</v>
      </c>
      <c r="B466" s="173">
        <v>0.23937023850812278</v>
      </c>
      <c r="C466" s="170">
        <v>26.2959928516666</v>
      </c>
      <c r="D466" s="170">
        <v>3.7003144666666599E-2</v>
      </c>
      <c r="E466" s="171">
        <f t="shared" si="67"/>
        <v>0.23433736664967247</v>
      </c>
      <c r="F466" s="171">
        <f t="shared" si="68"/>
        <v>5.181173993682311E-4</v>
      </c>
      <c r="G466" s="171">
        <f t="shared" si="69"/>
        <v>20681.588607101807</v>
      </c>
      <c r="H466" s="171">
        <f t="shared" si="63"/>
        <v>2.375926917913079E-2</v>
      </c>
      <c r="I466" s="171">
        <f t="shared" si="64"/>
        <v>1.6905903908818807</v>
      </c>
      <c r="J466" s="171">
        <f t="shared" si="65"/>
        <v>17.318112209587763</v>
      </c>
      <c r="K466" s="172">
        <f t="shared" si="66"/>
        <v>20.107079850522592</v>
      </c>
      <c r="L466" s="172">
        <f t="shared" si="70"/>
        <v>1.1197223114036705</v>
      </c>
      <c r="M466" s="171">
        <f t="shared" si="71"/>
        <v>0.10098505694477548</v>
      </c>
      <c r="N466" s="44"/>
    </row>
    <row r="467" spans="1:14" x14ac:dyDescent="0.25">
      <c r="A467" s="157">
        <v>45694.322222222225</v>
      </c>
      <c r="B467" s="173">
        <v>0.24825010654302038</v>
      </c>
      <c r="C467" s="170">
        <v>26.294696909999999</v>
      </c>
      <c r="D467" s="170">
        <v>3.6883935333333298E-2</v>
      </c>
      <c r="E467" s="171">
        <f t="shared" si="67"/>
        <v>0.24303158307378298</v>
      </c>
      <c r="F467" s="171">
        <f t="shared" si="68"/>
        <v>5.3733789295026054E-4</v>
      </c>
      <c r="G467" s="171">
        <f t="shared" si="69"/>
        <v>21448.80920531696</v>
      </c>
      <c r="H467" s="171">
        <f t="shared" si="63"/>
        <v>2.3760187756159783E-2</v>
      </c>
      <c r="I467" s="171">
        <f t="shared" si="64"/>
        <v>1.6905323483579697</v>
      </c>
      <c r="J467" s="171">
        <f t="shared" si="65"/>
        <v>17.869201228663158</v>
      </c>
      <c r="K467" s="172">
        <f t="shared" si="66"/>
        <v>20.746280466344672</v>
      </c>
      <c r="L467" s="172">
        <f t="shared" si="70"/>
        <v>1.1556356083662376</v>
      </c>
      <c r="M467" s="171">
        <f t="shared" si="71"/>
        <v>0.10422399065352071</v>
      </c>
      <c r="N467" s="44"/>
    </row>
    <row r="468" spans="1:14" x14ac:dyDescent="0.25">
      <c r="A468" s="157">
        <v>45694.322916666664</v>
      </c>
      <c r="B468" s="173">
        <v>0.23589551625431215</v>
      </c>
      <c r="C468" s="170">
        <v>26.294050834999901</v>
      </c>
      <c r="D468" s="170">
        <v>3.6872809333333298E-2</v>
      </c>
      <c r="E468" s="171">
        <f t="shared" si="67"/>
        <v>0.2309371997777851</v>
      </c>
      <c r="F468" s="171">
        <f t="shared" si="68"/>
        <v>5.1059635552881417E-4</v>
      </c>
      <c r="G468" s="171">
        <f t="shared" si="69"/>
        <v>20381.372604372569</v>
      </c>
      <c r="H468" s="171">
        <f t="shared" si="63"/>
        <v>2.3760645717123621E-2</v>
      </c>
      <c r="I468" s="171">
        <f t="shared" si="64"/>
        <v>1.6905034125513181</v>
      </c>
      <c r="J468" s="171">
        <f t="shared" si="65"/>
        <v>17.101694663284395</v>
      </c>
      <c r="K468" s="172">
        <f t="shared" si="66"/>
        <v>19.854895191491007</v>
      </c>
      <c r="L468" s="172">
        <f t="shared" si="70"/>
        <v>1.1002280091375849</v>
      </c>
      <c r="M468" s="171">
        <f t="shared" si="71"/>
        <v>9.9226912801008746E-2</v>
      </c>
      <c r="N468" s="44"/>
    </row>
    <row r="469" spans="1:14" x14ac:dyDescent="0.25">
      <c r="A469" s="157">
        <v>45694.323611111111</v>
      </c>
      <c r="B469" s="173">
        <v>0.23589551257109911</v>
      </c>
      <c r="C469" s="170">
        <v>26.293404760000001</v>
      </c>
      <c r="D469" s="170">
        <v>3.7014273333333299E-2</v>
      </c>
      <c r="E469" s="171">
        <f t="shared" si="67"/>
        <v>0.23093769443892997</v>
      </c>
      <c r="F469" s="171">
        <f t="shared" si="68"/>
        <v>5.105963475564916E-4</v>
      </c>
      <c r="G469" s="171">
        <f t="shared" si="69"/>
        <v>20381.372286142963</v>
      </c>
      <c r="H469" s="171">
        <f t="shared" si="63"/>
        <v>2.3761103688890423E-2</v>
      </c>
      <c r="I469" s="171">
        <f t="shared" si="64"/>
        <v>1.6904744771072238</v>
      </c>
      <c r="J469" s="171">
        <f t="shared" si="65"/>
        <v>17.101694433645864</v>
      </c>
      <c r="K469" s="172">
        <f t="shared" si="66"/>
        <v>19.854590697510137</v>
      </c>
      <c r="L469" s="172">
        <f t="shared" si="70"/>
        <v>1.1044307730441614</v>
      </c>
      <c r="M469" s="171">
        <f t="shared" si="71"/>
        <v>9.9605949949870251E-2</v>
      </c>
      <c r="N469" s="44"/>
    </row>
    <row r="470" spans="1:14" x14ac:dyDescent="0.25">
      <c r="A470" s="157">
        <v>45694.324305555558</v>
      </c>
      <c r="B470" s="173">
        <v>0.25288307444103481</v>
      </c>
      <c r="C470" s="170">
        <v>26.292758688333301</v>
      </c>
      <c r="D470" s="170">
        <v>3.6972945833333298E-2</v>
      </c>
      <c r="E470" s="171">
        <f t="shared" si="67"/>
        <v>0.24756876271484088</v>
      </c>
      <c r="F470" s="171">
        <f t="shared" si="68"/>
        <v>5.4736596199358187E-4</v>
      </c>
      <c r="G470" s="171">
        <f t="shared" si="69"/>
        <v>21849.097631705408</v>
      </c>
      <c r="H470" s="171">
        <f t="shared" si="63"/>
        <v>2.3761561669097767E-2</v>
      </c>
      <c r="I470" s="171">
        <f t="shared" si="64"/>
        <v>1.6904455421749558</v>
      </c>
      <c r="J470" s="171">
        <f t="shared" si="65"/>
        <v>18.155625426053756</v>
      </c>
      <c r="K470" s="172">
        <f t="shared" si="66"/>
        <v>21.077852242367616</v>
      </c>
      <c r="L470" s="172">
        <f t="shared" si="70"/>
        <v>1.1790248503862661</v>
      </c>
      <c r="M470" s="171">
        <f t="shared" si="71"/>
        <v>0.10633341002762139</v>
      </c>
      <c r="N470" s="44"/>
    </row>
    <row r="471" spans="1:14" x14ac:dyDescent="0.25">
      <c r="A471" s="157">
        <v>45694.324999999997</v>
      </c>
      <c r="B471" s="173">
        <v>0.25211091312083822</v>
      </c>
      <c r="C471" s="170">
        <v>26.29211261</v>
      </c>
      <c r="D471" s="170">
        <v>3.7092157000000001E-2</v>
      </c>
      <c r="E471" s="171">
        <f t="shared" si="67"/>
        <v>0.24681336081017746</v>
      </c>
      <c r="F471" s="171">
        <f t="shared" si="68"/>
        <v>5.4569461714467152E-4</v>
      </c>
      <c r="G471" s="171">
        <f t="shared" si="69"/>
        <v>21782.382893640421</v>
      </c>
      <c r="H471" s="171">
        <f t="shared" si="63"/>
        <v>2.3762019664834683E-2</v>
      </c>
      <c r="I471" s="171">
        <f t="shared" si="64"/>
        <v>1.6904166073066584</v>
      </c>
      <c r="J471" s="171">
        <f t="shared" si="65"/>
        <v>18.107939428799149</v>
      </c>
      <c r="K471" s="172">
        <f t="shared" si="66"/>
        <v>21.022168857043347</v>
      </c>
      <c r="L471" s="172">
        <f t="shared" si="70"/>
        <v>1.1793541423200311</v>
      </c>
      <c r="M471" s="171">
        <f t="shared" si="71"/>
        <v>0.10636310807359588</v>
      </c>
      <c r="N471" s="44"/>
    </row>
    <row r="472" spans="1:14" x14ac:dyDescent="0.25">
      <c r="A472" s="157">
        <v>45694.325694444444</v>
      </c>
      <c r="B472" s="173">
        <v>0.2490222586513236</v>
      </c>
      <c r="C472" s="170">
        <v>26.290591495000001</v>
      </c>
      <c r="D472" s="170">
        <v>3.6957051499999997E-2</v>
      </c>
      <c r="E472" s="171">
        <f t="shared" si="67"/>
        <v>0.24379084598774067</v>
      </c>
      <c r="F472" s="171">
        <f t="shared" si="68"/>
        <v>5.3900921786000783E-4</v>
      </c>
      <c r="G472" s="171">
        <f t="shared" si="69"/>
        <v>21515.52314747436</v>
      </c>
      <c r="H472" s="171">
        <f t="shared" si="63"/>
        <v>2.3763098004276242E-2</v>
      </c>
      <c r="I472" s="171">
        <f t="shared" si="64"/>
        <v>1.6903484850140476</v>
      </c>
      <c r="J472" s="171">
        <f t="shared" si="65"/>
        <v>17.916989635538926</v>
      </c>
      <c r="K472" s="172">
        <f t="shared" si="66"/>
        <v>20.799737885654341</v>
      </c>
      <c r="L472" s="172">
        <f t="shared" si="70"/>
        <v>1.1612473360978184</v>
      </c>
      <c r="M472" s="171">
        <f t="shared" si="71"/>
        <v>0.10473009885442085</v>
      </c>
      <c r="N472" s="44"/>
    </row>
    <row r="473" spans="1:14" x14ac:dyDescent="0.25">
      <c r="A473" s="157">
        <v>45694.326388888891</v>
      </c>
      <c r="B473" s="173">
        <v>0.23705374535108303</v>
      </c>
      <c r="C473" s="170">
        <v>26.288445345</v>
      </c>
      <c r="D473" s="170">
        <v>3.6917314E-2</v>
      </c>
      <c r="E473" s="171">
        <f t="shared" si="67"/>
        <v>0.23207542828912289</v>
      </c>
      <c r="F473" s="171">
        <f t="shared" si="68"/>
        <v>5.1310334491576413E-4</v>
      </c>
      <c r="G473" s="171">
        <f t="shared" si="69"/>
        <v>20481.443598333575</v>
      </c>
      <c r="H473" s="171">
        <f t="shared" si="63"/>
        <v>2.3764619541530349E-2</v>
      </c>
      <c r="I473" s="171">
        <f t="shared" si="64"/>
        <v>1.6902523742930735</v>
      </c>
      <c r="J473" s="171">
        <f t="shared" si="65"/>
        <v>17.173882391030304</v>
      </c>
      <c r="K473" s="172">
        <f t="shared" si="66"/>
        <v>19.936053885993971</v>
      </c>
      <c r="L473" s="172">
        <f t="shared" si="70"/>
        <v>1.106569401091851</v>
      </c>
      <c r="M473" s="171">
        <f t="shared" si="71"/>
        <v>9.9798827659798972E-2</v>
      </c>
      <c r="N473" s="44"/>
    </row>
    <row r="474" spans="1:14" x14ac:dyDescent="0.25">
      <c r="A474" s="157">
        <v>45694.32708333333</v>
      </c>
      <c r="B474" s="173">
        <v>0.23937023850812278</v>
      </c>
      <c r="C474" s="170">
        <v>26.286299196666601</v>
      </c>
      <c r="D474" s="170">
        <v>3.7003144666666599E-2</v>
      </c>
      <c r="E474" s="171">
        <f t="shared" si="67"/>
        <v>0.23434495285612772</v>
      </c>
      <c r="F474" s="171">
        <f t="shared" si="68"/>
        <v>5.181173993682311E-4</v>
      </c>
      <c r="G474" s="171">
        <f t="shared" si="69"/>
        <v>20681.588607101807</v>
      </c>
      <c r="H474" s="171">
        <f t="shared" si="63"/>
        <v>2.376614119683863E-2</v>
      </c>
      <c r="I474" s="171">
        <f t="shared" si="64"/>
        <v>1.6901562676470292</v>
      </c>
      <c r="J474" s="171">
        <f t="shared" si="65"/>
        <v>17.318112209587763</v>
      </c>
      <c r="K474" s="172">
        <f t="shared" si="66"/>
        <v>20.10245776767535</v>
      </c>
      <c r="L474" s="172">
        <f t="shared" si="70"/>
        <v>1.1194441771800945</v>
      </c>
      <c r="M474" s="171">
        <f t="shared" si="71"/>
        <v>0.10095997268940247</v>
      </c>
      <c r="N474" s="44"/>
    </row>
    <row r="475" spans="1:14" x14ac:dyDescent="0.25">
      <c r="A475" s="157">
        <v>45694.327777777777</v>
      </c>
      <c r="B475" s="173">
        <v>0.24245888745667873</v>
      </c>
      <c r="C475" s="170">
        <v>26.284153048333302</v>
      </c>
      <c r="D475" s="170">
        <v>3.7171629833333303E-2</v>
      </c>
      <c r="E475" s="171">
        <f t="shared" si="67"/>
        <v>0.23737046069842432</v>
      </c>
      <c r="F475" s="171">
        <f t="shared" si="68"/>
        <v>5.2480278670276781E-4</v>
      </c>
      <c r="G475" s="171">
        <f t="shared" si="69"/>
        <v>20948.447876257043</v>
      </c>
      <c r="H475" s="171">
        <f t="shared" si="63"/>
        <v>2.3767662971393436E-2</v>
      </c>
      <c r="I475" s="171">
        <f t="shared" si="64"/>
        <v>1.6900601650011882</v>
      </c>
      <c r="J475" s="171">
        <f t="shared" si="65"/>
        <v>17.510114701996383</v>
      </c>
      <c r="K475" s="172">
        <f t="shared" si="66"/>
        <v>20.324295233435201</v>
      </c>
      <c r="L475" s="172">
        <f t="shared" si="70"/>
        <v>1.1383508495087566</v>
      </c>
      <c r="M475" s="171">
        <f t="shared" si="71"/>
        <v>0.10266511990519091</v>
      </c>
      <c r="N475" s="44"/>
    </row>
    <row r="476" spans="1:14" x14ac:dyDescent="0.25">
      <c r="A476" s="157">
        <v>45694.328472222223</v>
      </c>
      <c r="B476" s="173">
        <v>0.23937023850812278</v>
      </c>
      <c r="C476" s="170">
        <v>26.282006899999999</v>
      </c>
      <c r="D476" s="170">
        <v>3.7421178333333298E-2</v>
      </c>
      <c r="E476" s="171">
        <f t="shared" si="67"/>
        <v>0.23434831214316718</v>
      </c>
      <c r="F476" s="171">
        <f t="shared" si="68"/>
        <v>5.181173993682311E-4</v>
      </c>
      <c r="G476" s="171">
        <f t="shared" si="69"/>
        <v>20681.588607101807</v>
      </c>
      <c r="H476" s="171">
        <f t="shared" si="63"/>
        <v>2.3769184865205666E-2</v>
      </c>
      <c r="I476" s="171">
        <f t="shared" si="64"/>
        <v>1.6899640663554578</v>
      </c>
      <c r="J476" s="171">
        <f t="shared" si="65"/>
        <v>17.318112209587763</v>
      </c>
      <c r="K476" s="172">
        <f t="shared" si="66"/>
        <v>20.100411474435365</v>
      </c>
      <c r="L476" s="172">
        <f t="shared" si="70"/>
        <v>1.1319662847946605</v>
      </c>
      <c r="M476" s="171">
        <f t="shared" si="71"/>
        <v>0.10208931139922985</v>
      </c>
      <c r="N476" s="44"/>
    </row>
    <row r="477" spans="1:14" x14ac:dyDescent="0.25">
      <c r="A477" s="157">
        <v>45694.32916666667</v>
      </c>
      <c r="B477" s="173">
        <v>0.25211091312083822</v>
      </c>
      <c r="C477" s="170">
        <v>26.282114251666599</v>
      </c>
      <c r="D477" s="170">
        <v>3.7457736666666602E-2</v>
      </c>
      <c r="E477" s="171">
        <f t="shared" si="67"/>
        <v>0.24682160217209356</v>
      </c>
      <c r="F477" s="171">
        <f t="shared" si="68"/>
        <v>5.4569461714467152E-4</v>
      </c>
      <c r="G477" s="171">
        <f t="shared" si="69"/>
        <v>21782.382893640421</v>
      </c>
      <c r="H477" s="171">
        <f t="shared" si="63"/>
        <v>2.3769108736302554E-2</v>
      </c>
      <c r="I477" s="171">
        <f t="shared" si="64"/>
        <v>1.6899688731740967</v>
      </c>
      <c r="J477" s="171">
        <f t="shared" si="65"/>
        <v>18.107939428799149</v>
      </c>
      <c r="K477" s="172">
        <f t="shared" si="66"/>
        <v>21.017184538241157</v>
      </c>
      <c r="L477" s="172">
        <f t="shared" si="70"/>
        <v>1.1906727973297087</v>
      </c>
      <c r="M477" s="171">
        <f t="shared" si="71"/>
        <v>0.10738391029308338</v>
      </c>
      <c r="N477" s="44"/>
    </row>
    <row r="478" spans="1:14" x14ac:dyDescent="0.25">
      <c r="A478" s="157">
        <v>45694.329861111109</v>
      </c>
      <c r="B478" s="173">
        <v>0.25288307444103481</v>
      </c>
      <c r="C478" s="170">
        <v>26.283831246666601</v>
      </c>
      <c r="D478" s="170">
        <v>3.7321040999999999E-2</v>
      </c>
      <c r="E478" s="171">
        <f t="shared" si="67"/>
        <v>0.24757614383032289</v>
      </c>
      <c r="F478" s="171">
        <f t="shared" si="68"/>
        <v>5.4736596199358187E-4</v>
      </c>
      <c r="G478" s="171">
        <f t="shared" si="69"/>
        <v>21849.097631705408</v>
      </c>
      <c r="H478" s="171">
        <f t="shared" si="63"/>
        <v>2.3767891162355691E-2</v>
      </c>
      <c r="I478" s="171">
        <f t="shared" si="64"/>
        <v>1.6900457553487931</v>
      </c>
      <c r="J478" s="171">
        <f t="shared" si="65"/>
        <v>18.155625426053756</v>
      </c>
      <c r="K478" s="172">
        <f t="shared" si="66"/>
        <v>21.073389945222132</v>
      </c>
      <c r="L478" s="172">
        <f t="shared" si="70"/>
        <v>1.1898530374736311</v>
      </c>
      <c r="M478" s="171">
        <f t="shared" si="71"/>
        <v>0.10730997812713124</v>
      </c>
      <c r="N478" s="44"/>
    </row>
    <row r="479" spans="1:14" x14ac:dyDescent="0.25">
      <c r="A479" s="157">
        <v>45694.330555555556</v>
      </c>
      <c r="B479" s="173">
        <v>0.24631969402677489</v>
      </c>
      <c r="C479" s="170">
        <v>26.2855482416666</v>
      </c>
      <c r="D479" s="170">
        <v>3.7468864666666601E-2</v>
      </c>
      <c r="E479" s="171">
        <f t="shared" si="67"/>
        <v>0.24114911782508658</v>
      </c>
      <c r="F479" s="171">
        <f t="shared" si="68"/>
        <v>5.3315951088046517E-4</v>
      </c>
      <c r="G479" s="171">
        <f t="shared" si="69"/>
        <v>21282.021563913349</v>
      </c>
      <c r="H479" s="171">
        <f t="shared" si="63"/>
        <v>2.3766673664741424E-2</v>
      </c>
      <c r="I479" s="171">
        <f t="shared" si="64"/>
        <v>1.6901226400837785</v>
      </c>
      <c r="J479" s="171">
        <f t="shared" si="65"/>
        <v>17.749636989027021</v>
      </c>
      <c r="K479" s="172">
        <f t="shared" si="66"/>
        <v>20.602994649555303</v>
      </c>
      <c r="L479" s="172">
        <f t="shared" si="70"/>
        <v>1.1649598911185297</v>
      </c>
      <c r="M479" s="171">
        <f t="shared" si="71"/>
        <v>0.10506492524517765</v>
      </c>
      <c r="N479" s="44"/>
    </row>
    <row r="480" spans="1:14" x14ac:dyDescent="0.25">
      <c r="A480" s="157">
        <v>45694.331250000003</v>
      </c>
      <c r="B480" s="173">
        <v>0.23705374535108303</v>
      </c>
      <c r="C480" s="170">
        <v>26.287265236666599</v>
      </c>
      <c r="D480" s="170">
        <v>3.7507011E-2</v>
      </c>
      <c r="E480" s="171">
        <f t="shared" si="67"/>
        <v>0.23207634291859189</v>
      </c>
      <c r="F480" s="171">
        <f t="shared" si="68"/>
        <v>5.1310334491576413E-4</v>
      </c>
      <c r="G480" s="171">
        <f t="shared" si="69"/>
        <v>20481.443598333575</v>
      </c>
      <c r="H480" s="171">
        <f t="shared" si="63"/>
        <v>2.3765456243454219E-2</v>
      </c>
      <c r="I480" s="171">
        <f t="shared" si="64"/>
        <v>1.6901995273790964</v>
      </c>
      <c r="J480" s="171">
        <f t="shared" si="65"/>
        <v>17.173882391030304</v>
      </c>
      <c r="K480" s="172">
        <f t="shared" si="66"/>
        <v>19.935495922116527</v>
      </c>
      <c r="L480" s="172">
        <f t="shared" si="70"/>
        <v>1.1242111327505013</v>
      </c>
      <c r="M480" s="171">
        <f t="shared" si="71"/>
        <v>0.10138989292482876</v>
      </c>
      <c r="N480" s="44"/>
    </row>
    <row r="481" spans="1:14" x14ac:dyDescent="0.25">
      <c r="A481" s="157">
        <v>45694.331944444442</v>
      </c>
      <c r="B481" s="173">
        <v>0.24130064179703156</v>
      </c>
      <c r="C481" s="170">
        <v>26.2889822333333</v>
      </c>
      <c r="D481" s="170">
        <v>3.7390976999999999E-2</v>
      </c>
      <c r="E481" s="171">
        <f t="shared" si="67"/>
        <v>0.23623271297281809</v>
      </c>
      <c r="F481" s="171">
        <f t="shared" si="68"/>
        <v>5.2229576146543626E-4</v>
      </c>
      <c r="G481" s="171">
        <f t="shared" si="69"/>
        <v>20848.375451263528</v>
      </c>
      <c r="H481" s="171">
        <f t="shared" si="63"/>
        <v>2.3764238897306805E-2</v>
      </c>
      <c r="I481" s="171">
        <f t="shared" si="64"/>
        <v>1.6902764173094376</v>
      </c>
      <c r="J481" s="171">
        <f t="shared" si="65"/>
        <v>17.438153985022893</v>
      </c>
      <c r="K481" s="172">
        <f t="shared" si="66"/>
        <v>20.243087513694096</v>
      </c>
      <c r="L481" s="172">
        <f t="shared" si="70"/>
        <v>1.1399778631329567</v>
      </c>
      <c r="M481" s="171">
        <f t="shared" si="71"/>
        <v>0.10281185634315987</v>
      </c>
      <c r="N481" s="44"/>
    </row>
    <row r="482" spans="1:14" x14ac:dyDescent="0.25">
      <c r="A482" s="157">
        <v>45694.332638888889</v>
      </c>
      <c r="B482" s="173">
        <v>0.26639590669845559</v>
      </c>
      <c r="C482" s="170">
        <v>26.2895725883333</v>
      </c>
      <c r="D482" s="170">
        <v>3.7287661166666597E-2</v>
      </c>
      <c r="E482" s="171">
        <f t="shared" si="67"/>
        <v>0.26080039913767544</v>
      </c>
      <c r="F482" s="171">
        <f t="shared" si="68"/>
        <v>5.7661451666332381E-4</v>
      </c>
      <c r="G482" s="171">
        <f t="shared" si="69"/>
        <v>23016.606338746562</v>
      </c>
      <c r="H482" s="171">
        <f t="shared" si="63"/>
        <v>2.3763820354786511E-2</v>
      </c>
      <c r="I482" s="171">
        <f t="shared" si="64"/>
        <v>1.6903028549673234</v>
      </c>
      <c r="J482" s="171">
        <f t="shared" si="65"/>
        <v>18.986893257892461</v>
      </c>
      <c r="K482" s="172">
        <f t="shared" si="66"/>
        <v>22.041250673493259</v>
      </c>
      <c r="L482" s="172">
        <f t="shared" si="70"/>
        <v>1.2496106724781124</v>
      </c>
      <c r="M482" s="171">
        <f t="shared" si="71"/>
        <v>0.11269937522349499</v>
      </c>
      <c r="N482" s="44"/>
    </row>
    <row r="483" spans="1:14" x14ac:dyDescent="0.25">
      <c r="A483" s="157">
        <v>45694.333333333336</v>
      </c>
      <c r="B483" s="173">
        <v>0.27682009737374635</v>
      </c>
      <c r="C483" s="170">
        <v>26.289358204999999</v>
      </c>
      <c r="D483" s="170">
        <v>3.7298787666666597E-2</v>
      </c>
      <c r="E483" s="171">
        <f t="shared" si="67"/>
        <v>0.27100582913204602</v>
      </c>
      <c r="F483" s="171">
        <f t="shared" si="68"/>
        <v>5.9917769994317395E-4</v>
      </c>
      <c r="G483" s="171">
        <f t="shared" si="69"/>
        <v>23917.256413091683</v>
      </c>
      <c r="H483" s="171">
        <f t="shared" si="63"/>
        <v>2.37639723445634E-2</v>
      </c>
      <c r="I483" s="171">
        <f t="shared" si="64"/>
        <v>1.6902932542797957</v>
      </c>
      <c r="J483" s="171">
        <f t="shared" si="65"/>
        <v>19.624119000538837</v>
      </c>
      <c r="K483" s="172">
        <f t="shared" si="66"/>
        <v>22.780868941999799</v>
      </c>
      <c r="L483" s="172">
        <f t="shared" si="70"/>
        <v>1.2966636093652053</v>
      </c>
      <c r="M483" s="171">
        <f t="shared" si="71"/>
        <v>0.11694296621259066</v>
      </c>
      <c r="N483" s="44"/>
    </row>
    <row r="484" spans="1:14" x14ac:dyDescent="0.25">
      <c r="A484" s="157">
        <v>45694.334027777775</v>
      </c>
      <c r="B484" s="173">
        <v>0.26678199104562755</v>
      </c>
      <c r="C484" s="170">
        <v>26.289143814999999</v>
      </c>
      <c r="D484" s="170">
        <v>3.7379879166666602E-2</v>
      </c>
      <c r="E484" s="171">
        <f t="shared" si="67"/>
        <v>0.26117874797071883</v>
      </c>
      <c r="F484" s="171">
        <f t="shared" si="68"/>
        <v>5.7745019706845787E-4</v>
      </c>
      <c r="G484" s="171">
        <f t="shared" si="69"/>
        <v>23049.964026342219</v>
      </c>
      <c r="H484" s="171">
        <f t="shared" si="63"/>
        <v>2.3764124340256536E-2</v>
      </c>
      <c r="I484" s="171">
        <f t="shared" si="64"/>
        <v>1.690283653333633</v>
      </c>
      <c r="J484" s="171">
        <f t="shared" si="65"/>
        <v>19.010555885555391</v>
      </c>
      <c r="K484" s="172">
        <f t="shared" si="66"/>
        <v>22.068495412195855</v>
      </c>
      <c r="L484" s="172">
        <f t="shared" si="70"/>
        <v>1.2544220112814477</v>
      </c>
      <c r="M484" s="171">
        <f t="shared" si="71"/>
        <v>0.11313329827574384</v>
      </c>
      <c r="N484" s="44"/>
    </row>
    <row r="485" spans="1:14" x14ac:dyDescent="0.25">
      <c r="A485" s="157">
        <v>45694.334722222222</v>
      </c>
      <c r="B485" s="170">
        <v>0.27952265830735851</v>
      </c>
      <c r="C485" s="170">
        <v>26.288929431666599</v>
      </c>
      <c r="D485" s="170">
        <v>3.7438986333333299E-2</v>
      </c>
      <c r="E485" s="171">
        <f t="shared" si="67"/>
        <v>0.27365201792007382</v>
      </c>
      <c r="F485" s="171">
        <f t="shared" si="68"/>
        <v>6.0502739893367641E-4</v>
      </c>
      <c r="G485" s="171">
        <f t="shared" si="69"/>
        <v>24150.757677755773</v>
      </c>
      <c r="H485" s="171">
        <f t="shared" si="63"/>
        <v>2.3764276332413042E-2</v>
      </c>
      <c r="I485" s="171">
        <f t="shared" si="64"/>
        <v>1.6902740527259348</v>
      </c>
      <c r="J485" s="171">
        <f t="shared" si="65"/>
        <v>19.788772397364113</v>
      </c>
      <c r="K485" s="172">
        <f t="shared" si="66"/>
        <v>22.971775001544419</v>
      </c>
      <c r="L485" s="172">
        <f t="shared" si="70"/>
        <v>1.3136571071484873</v>
      </c>
      <c r="M485" s="171">
        <f t="shared" si="71"/>
        <v>0.11847556882652302</v>
      </c>
      <c r="N485" s="44"/>
    </row>
    <row r="486" spans="1:14" x14ac:dyDescent="0.25">
      <c r="A486" s="157">
        <v>45694.335416666669</v>
      </c>
      <c r="B486" s="170">
        <v>0.2934215785797214</v>
      </c>
      <c r="C486" s="170">
        <v>26.288715045</v>
      </c>
      <c r="D486" s="170">
        <v>3.74476701666666E-2</v>
      </c>
      <c r="E486" s="171">
        <f t="shared" si="67"/>
        <v>0.28725923348862442</v>
      </c>
      <c r="F486" s="171">
        <f t="shared" si="68"/>
        <v>6.3511164194744892E-4</v>
      </c>
      <c r="G486" s="171">
        <f t="shared" si="69"/>
        <v>25351.624389287928</v>
      </c>
      <c r="H486" s="171">
        <f t="shared" si="63"/>
        <v>2.3764428328122485E-2</v>
      </c>
      <c r="I486" s="171">
        <f t="shared" si="64"/>
        <v>1.6902644520088861</v>
      </c>
      <c r="J486" s="171">
        <f t="shared" si="65"/>
        <v>20.632097450439105</v>
      </c>
      <c r="K486" s="172">
        <f t="shared" si="66"/>
        <v>23.950626198447218</v>
      </c>
      <c r="L486" s="172">
        <f t="shared" si="70"/>
        <v>1.376274032293759</v>
      </c>
      <c r="M486" s="171">
        <f t="shared" si="71"/>
        <v>0.12412283841033181</v>
      </c>
      <c r="N486" s="44"/>
    </row>
    <row r="487" spans="1:14" x14ac:dyDescent="0.25">
      <c r="A487" s="157">
        <v>45694.336111111108</v>
      </c>
      <c r="B487" s="170">
        <v>0.29033292963116542</v>
      </c>
      <c r="C487" s="170">
        <v>26.287871963333298</v>
      </c>
      <c r="D487" s="170">
        <v>3.7384089333333301E-2</v>
      </c>
      <c r="E487" s="171">
        <f t="shared" si="67"/>
        <v>0.2842362516248384</v>
      </c>
      <c r="F487" s="171">
        <f t="shared" si="68"/>
        <v>6.2842625461291221E-4</v>
      </c>
      <c r="G487" s="171">
        <f t="shared" si="69"/>
        <v>25084.765120132692</v>
      </c>
      <c r="H487" s="171">
        <f t="shared" si="63"/>
        <v>2.3765026067114472E-2</v>
      </c>
      <c r="I487" s="171">
        <f t="shared" si="64"/>
        <v>1.6902266973030584</v>
      </c>
      <c r="J487" s="171">
        <f t="shared" si="65"/>
        <v>20.445184450783387</v>
      </c>
      <c r="K487" s="172">
        <f t="shared" si="66"/>
        <v>23.733174999652462</v>
      </c>
      <c r="L487" s="172">
        <f t="shared" si="70"/>
        <v>1.3600966259587266</v>
      </c>
      <c r="M487" s="171">
        <f t="shared" si="71"/>
        <v>0.12266383711748978</v>
      </c>
      <c r="N487" s="44"/>
    </row>
    <row r="488" spans="1:14" x14ac:dyDescent="0.25">
      <c r="A488" s="157">
        <v>45694.336805555555</v>
      </c>
      <c r="B488" s="170">
        <v>0.28956077200190383</v>
      </c>
      <c r="C488" s="170">
        <v>26.286579815</v>
      </c>
      <c r="D488" s="170">
        <v>3.74307151666666E-2</v>
      </c>
      <c r="E488" s="171">
        <f t="shared" si="67"/>
        <v>0.28348153176476365</v>
      </c>
      <c r="F488" s="171">
        <f t="shared" si="68"/>
        <v>6.2675491775303859E-4</v>
      </c>
      <c r="G488" s="171">
        <f t="shared" si="69"/>
        <v>25018.05070096449</v>
      </c>
      <c r="H488" s="171">
        <f t="shared" si="63"/>
        <v>2.3765942226938411E-2</v>
      </c>
      <c r="I488" s="171">
        <f t="shared" si="64"/>
        <v>1.6901688337863485</v>
      </c>
      <c r="J488" s="171">
        <f t="shared" si="65"/>
        <v>20.398413081863083</v>
      </c>
      <c r="K488" s="172">
        <f t="shared" si="66"/>
        <v>23.678156233748652</v>
      </c>
      <c r="L488" s="172">
        <f t="shared" si="70"/>
        <v>1.358289748498865</v>
      </c>
      <c r="M488" s="171">
        <f t="shared" si="71"/>
        <v>0.12250087919362058</v>
      </c>
      <c r="N488" s="44"/>
    </row>
    <row r="489" spans="1:14" x14ac:dyDescent="0.25">
      <c r="A489" s="157">
        <v>45694.337500000001</v>
      </c>
      <c r="B489" s="173">
        <v>0.27720617802998393</v>
      </c>
      <c r="C489" s="170">
        <v>26.285287664999998</v>
      </c>
      <c r="D489" s="170">
        <v>3.7522377500000002E-2</v>
      </c>
      <c r="E489" s="171">
        <f t="shared" si="67"/>
        <v>0.27138748984189398</v>
      </c>
      <c r="F489" s="171">
        <f t="shared" si="68"/>
        <v>6.0001337235927258E-4</v>
      </c>
      <c r="G489" s="171">
        <f t="shared" si="69"/>
        <v>23950.613781790613</v>
      </c>
      <c r="H489" s="171">
        <f t="shared" si="63"/>
        <v>2.3766858431170202E-2</v>
      </c>
      <c r="I489" s="171">
        <f t="shared" si="64"/>
        <v>1.690110971645076</v>
      </c>
      <c r="J489" s="171">
        <f t="shared" si="65"/>
        <v>19.647654675974824</v>
      </c>
      <c r="K489" s="172">
        <f t="shared" si="66"/>
        <v>22.80598880793492</v>
      </c>
      <c r="L489" s="172">
        <f t="shared" si="70"/>
        <v>1.3060380892532608</v>
      </c>
      <c r="M489" s="171">
        <f t="shared" si="71"/>
        <v>0.11778842796295641</v>
      </c>
      <c r="N489" s="44"/>
    </row>
    <row r="490" spans="1:14" x14ac:dyDescent="0.25">
      <c r="A490" s="157">
        <v>45694.338194444441</v>
      </c>
      <c r="B490" s="170">
        <v>0.28647212306107006</v>
      </c>
      <c r="C490" s="170">
        <v>26.2839955166666</v>
      </c>
      <c r="D490" s="170">
        <v>3.75560218333333E-2</v>
      </c>
      <c r="E490" s="171">
        <f t="shared" si="67"/>
        <v>0.2804601485895023</v>
      </c>
      <c r="F490" s="171">
        <f t="shared" si="68"/>
        <v>6.2006953043521659E-4</v>
      </c>
      <c r="G490" s="171">
        <f t="shared" si="69"/>
        <v>24751.191432476455</v>
      </c>
      <c r="H490" s="171">
        <f t="shared" si="63"/>
        <v>2.3767774677448793E-2</v>
      </c>
      <c r="I490" s="171">
        <f t="shared" si="64"/>
        <v>1.6900531110284813</v>
      </c>
      <c r="J490" s="171">
        <f t="shared" si="65"/>
        <v>20.211151309428494</v>
      </c>
      <c r="K490" s="172">
        <f t="shared" si="66"/>
        <v>23.45934784021669</v>
      </c>
      <c r="L490" s="172">
        <f t="shared" si="70"/>
        <v>1.3488636316070413</v>
      </c>
      <c r="M490" s="171">
        <f t="shared" si="71"/>
        <v>0.12165076042632046</v>
      </c>
      <c r="N490" s="44"/>
    </row>
    <row r="491" spans="1:14" x14ac:dyDescent="0.25">
      <c r="A491" s="157">
        <v>45694.338888888888</v>
      </c>
      <c r="B491" s="170">
        <v>0.28608604607260268</v>
      </c>
      <c r="C491" s="170">
        <v>26.2827123233333</v>
      </c>
      <c r="D491" s="170">
        <v>3.7714967666666599E-2</v>
      </c>
      <c r="E491" s="171">
        <f t="shared" si="67"/>
        <v>0.28008337417597579</v>
      </c>
      <c r="F491" s="171">
        <f t="shared" si="68"/>
        <v>6.1923386595801445E-4</v>
      </c>
      <c r="G491" s="171">
        <f t="shared" si="69"/>
        <v>24717.834380672874</v>
      </c>
      <c r="H491" s="171">
        <f t="shared" si="63"/>
        <v>2.3768684616630946E-2</v>
      </c>
      <c r="I491" s="171">
        <f t="shared" si="64"/>
        <v>1.6899956528394007</v>
      </c>
      <c r="J491" s="171">
        <f t="shared" si="65"/>
        <v>20.187724019906344</v>
      </c>
      <c r="K491" s="172">
        <f t="shared" si="66"/>
        <v>23.431442381329251</v>
      </c>
      <c r="L491" s="172">
        <f t="shared" si="70"/>
        <v>1.3527846182051515</v>
      </c>
      <c r="M491" s="171">
        <f t="shared" si="71"/>
        <v>0.12200438475876185</v>
      </c>
      <c r="N491" s="44"/>
    </row>
    <row r="492" spans="1:14" x14ac:dyDescent="0.25">
      <c r="A492" s="157">
        <v>45694.339583333334</v>
      </c>
      <c r="B492" s="173">
        <v>0.27604793605354977</v>
      </c>
      <c r="C492" s="170">
        <v>26.283345336666599</v>
      </c>
      <c r="D492" s="170">
        <v>3.7624368833333303E-2</v>
      </c>
      <c r="E492" s="171">
        <f t="shared" si="67"/>
        <v>0.27025531295825517</v>
      </c>
      <c r="F492" s="171">
        <f t="shared" si="68"/>
        <v>5.975063550942636E-4</v>
      </c>
      <c r="G492" s="171">
        <f t="shared" si="69"/>
        <v>23850.5416750267</v>
      </c>
      <c r="H492" s="171">
        <f t="shared" si="63"/>
        <v>2.3768235728332334E-2</v>
      </c>
      <c r="I492" s="171">
        <f t="shared" si="64"/>
        <v>1.6900239974150184</v>
      </c>
      <c r="J492" s="171">
        <f t="shared" si="65"/>
        <v>19.57703385395196</v>
      </c>
      <c r="K492" s="172">
        <f t="shared" si="66"/>
        <v>22.722969019432618</v>
      </c>
      <c r="L492" s="172">
        <f t="shared" si="70"/>
        <v>1.304296161919706</v>
      </c>
      <c r="M492" s="171">
        <f t="shared" si="71"/>
        <v>0.11763132773446122</v>
      </c>
      <c r="N492" s="44"/>
    </row>
    <row r="493" spans="1:14" x14ac:dyDescent="0.25">
      <c r="A493" s="157">
        <v>45694.340277777781</v>
      </c>
      <c r="B493" s="170">
        <v>0.27913658132661329</v>
      </c>
      <c r="C493" s="170">
        <v>26.2852767183333</v>
      </c>
      <c r="D493" s="170">
        <v>3.7862525000000001E-2</v>
      </c>
      <c r="E493" s="171">
        <f t="shared" si="67"/>
        <v>0.27327738305486904</v>
      </c>
      <c r="F493" s="171">
        <f t="shared" si="68"/>
        <v>6.0419173447318888E-4</v>
      </c>
      <c r="G493" s="171">
        <f t="shared" si="69"/>
        <v>24117.400626619386</v>
      </c>
      <c r="H493" s="171">
        <f t="shared" si="63"/>
        <v>2.3766866193133559E-2</v>
      </c>
      <c r="I493" s="171">
        <f t="shared" si="64"/>
        <v>1.69011048146238</v>
      </c>
      <c r="J493" s="171">
        <f t="shared" si="65"/>
        <v>19.765264369086704</v>
      </c>
      <c r="K493" s="172">
        <f t="shared" si="66"/>
        <v>22.942498145180593</v>
      </c>
      <c r="L493" s="172">
        <f t="shared" si="70"/>
        <v>1.3266415122246091</v>
      </c>
      <c r="M493" s="171">
        <f t="shared" si="71"/>
        <v>0.11964660103035797</v>
      </c>
      <c r="N493" s="44"/>
    </row>
    <row r="494" spans="1:14" x14ac:dyDescent="0.25">
      <c r="A494" s="157">
        <v>45694.34097222222</v>
      </c>
      <c r="B494" s="170">
        <v>0.28531387185729923</v>
      </c>
      <c r="C494" s="170">
        <v>26.287208098333299</v>
      </c>
      <c r="D494" s="170">
        <v>3.7906766000000001E-2</v>
      </c>
      <c r="E494" s="171">
        <f t="shared" si="67"/>
        <v>0.27932320791443027</v>
      </c>
      <c r="F494" s="171">
        <f t="shared" si="68"/>
        <v>6.175624931976174E-4</v>
      </c>
      <c r="G494" s="171">
        <f t="shared" si="69"/>
        <v>24651.118528470652</v>
      </c>
      <c r="H494" s="171">
        <f t="shared" si="63"/>
        <v>2.3765496755695278E-2</v>
      </c>
      <c r="I494" s="171">
        <f t="shared" si="64"/>
        <v>1.6901969686747209</v>
      </c>
      <c r="J494" s="171">
        <f t="shared" si="65"/>
        <v>20.140854925644724</v>
      </c>
      <c r="K494" s="172">
        <f t="shared" si="66"/>
        <v>23.379535156366433</v>
      </c>
      <c r="L494" s="172">
        <f t="shared" si="70"/>
        <v>1.3563156127785811</v>
      </c>
      <c r="M494" s="171">
        <f t="shared" si="71"/>
        <v>0.12232283665030494</v>
      </c>
      <c r="N494" s="44"/>
    </row>
    <row r="495" spans="1:14" x14ac:dyDescent="0.25">
      <c r="A495" s="157">
        <v>45694.341666666667</v>
      </c>
      <c r="B495" s="173">
        <v>0.27102887828740474</v>
      </c>
      <c r="C495" s="170">
        <v>26.289139481666599</v>
      </c>
      <c r="D495" s="170">
        <v>3.7914183333333303E-2</v>
      </c>
      <c r="E495" s="171">
        <f t="shared" si="67"/>
        <v>0.26533644134659695</v>
      </c>
      <c r="F495" s="171">
        <f t="shared" si="68"/>
        <v>5.8664259369568122E-4</v>
      </c>
      <c r="G495" s="171">
        <f t="shared" si="69"/>
        <v>23416.89508403177</v>
      </c>
      <c r="H495" s="171">
        <f t="shared" si="63"/>
        <v>2.3764127412464392E-2</v>
      </c>
      <c r="I495" s="171">
        <f t="shared" si="64"/>
        <v>1.6902834592760165</v>
      </c>
      <c r="J495" s="171">
        <f t="shared" si="65"/>
        <v>19.270527648245007</v>
      </c>
      <c r="K495" s="172">
        <f t="shared" si="66"/>
        <v>22.370282586695719</v>
      </c>
      <c r="L495" s="172">
        <f t="shared" si="70"/>
        <v>1.2916969555121078</v>
      </c>
      <c r="M495" s="171">
        <f t="shared" si="71"/>
        <v>0.11649503567028391</v>
      </c>
      <c r="N495" s="44"/>
    </row>
    <row r="496" spans="1:14" x14ac:dyDescent="0.25">
      <c r="A496" s="157">
        <v>45694.342361111114</v>
      </c>
      <c r="B496" s="173">
        <v>0.26832631000280771</v>
      </c>
      <c r="C496" s="170">
        <v>26.291061665000001</v>
      </c>
      <c r="D496" s="170">
        <v>3.7898289000000002E-2</v>
      </c>
      <c r="E496" s="171">
        <f t="shared" si="67"/>
        <v>0.26268894900367362</v>
      </c>
      <c r="F496" s="171">
        <f t="shared" si="68"/>
        <v>5.8079287879395612E-4</v>
      </c>
      <c r="G496" s="171">
        <f t="shared" si="69"/>
        <v>23183.393184242585</v>
      </c>
      <c r="H496" s="171">
        <f t="shared" si="63"/>
        <v>2.3762764687871637E-2</v>
      </c>
      <c r="I496" s="171">
        <f t="shared" si="64"/>
        <v>1.6903695411024549</v>
      </c>
      <c r="J496" s="171">
        <f t="shared" si="65"/>
        <v>19.105157409211014</v>
      </c>
      <c r="K496" s="172">
        <f t="shared" si="66"/>
        <v>22.17932284462216</v>
      </c>
      <c r="L496" s="172">
        <f t="shared" si="70"/>
        <v>1.278915285965458</v>
      </c>
      <c r="M496" s="171">
        <f t="shared" si="71"/>
        <v>0.11534228769529745</v>
      </c>
      <c r="N496" s="44"/>
    </row>
    <row r="497" spans="1:14" x14ac:dyDescent="0.25">
      <c r="A497" s="157">
        <v>45694.343055555553</v>
      </c>
      <c r="B497" s="170">
        <v>0.28145306527948166</v>
      </c>
      <c r="C497" s="170">
        <v>26.291015680000001</v>
      </c>
      <c r="D497" s="170">
        <v>3.7996307999999999E-2</v>
      </c>
      <c r="E497" s="171">
        <f t="shared" si="67"/>
        <v>0.27553996201660241</v>
      </c>
      <c r="F497" s="171">
        <f t="shared" si="68"/>
        <v>6.0920576900320707E-4</v>
      </c>
      <c r="G497" s="171">
        <f t="shared" si="69"/>
        <v>24317.544840147217</v>
      </c>
      <c r="H497" s="171">
        <f t="shared" si="63"/>
        <v>2.3762797287646568E-2</v>
      </c>
      <c r="I497" s="171">
        <f t="shared" si="64"/>
        <v>1.6903674817022192</v>
      </c>
      <c r="J497" s="171">
        <f t="shared" si="65"/>
        <v>19.906245844683021</v>
      </c>
      <c r="K497" s="172">
        <f t="shared" si="66"/>
        <v>23.109287311680404</v>
      </c>
      <c r="L497" s="172">
        <f t="shared" si="70"/>
        <v>1.3420762799236461</v>
      </c>
      <c r="M497" s="171">
        <f t="shared" si="71"/>
        <v>0.12103862553423937</v>
      </c>
      <c r="N497" s="44"/>
    </row>
    <row r="498" spans="1:14" x14ac:dyDescent="0.25">
      <c r="A498" s="157">
        <v>45694.34375</v>
      </c>
      <c r="B498" s="173">
        <v>0.2694845556392898</v>
      </c>
      <c r="C498" s="170">
        <v>26.2896361216666</v>
      </c>
      <c r="D498" s="170">
        <v>3.8197375333333297E-2</v>
      </c>
      <c r="E498" s="171">
        <f t="shared" si="67"/>
        <v>0.26382411663617977</v>
      </c>
      <c r="F498" s="171">
        <f t="shared" si="68"/>
        <v>5.8329990398114679E-4</v>
      </c>
      <c r="G498" s="171">
        <f t="shared" si="69"/>
        <v>23283.465607234641</v>
      </c>
      <c r="H498" s="171">
        <f t="shared" si="63"/>
        <v>2.3763775312254452E-2</v>
      </c>
      <c r="I498" s="171">
        <f t="shared" si="64"/>
        <v>1.6903057001760216</v>
      </c>
      <c r="J498" s="171">
        <f t="shared" si="65"/>
        <v>19.176058914379805</v>
      </c>
      <c r="K498" s="172">
        <f t="shared" si="66"/>
        <v>22.260880312932493</v>
      </c>
      <c r="L498" s="172">
        <f t="shared" si="70"/>
        <v>1.2942764547576131</v>
      </c>
      <c r="M498" s="171">
        <f t="shared" si="71"/>
        <v>0.11672767449112671</v>
      </c>
      <c r="N498" s="44"/>
    </row>
    <row r="499" spans="1:14" x14ac:dyDescent="0.25">
      <c r="A499" s="157">
        <v>45694.344444444447</v>
      </c>
      <c r="B499" s="173">
        <v>0.26794022932340539</v>
      </c>
      <c r="C499" s="170">
        <v>26.288256563333299</v>
      </c>
      <c r="D499" s="170">
        <v>3.8187308833333301E-2</v>
      </c>
      <c r="E499" s="171">
        <f t="shared" si="67"/>
        <v>0.26231343692566256</v>
      </c>
      <c r="F499" s="171">
        <f t="shared" si="68"/>
        <v>5.7995720632771726E-4</v>
      </c>
      <c r="G499" s="171">
        <f t="shared" si="69"/>
        <v>23150.035813542225</v>
      </c>
      <c r="H499" s="171">
        <f t="shared" si="63"/>
        <v>2.3764753386128011E-2</v>
      </c>
      <c r="I499" s="171">
        <f t="shared" si="64"/>
        <v>1.6902439203027708</v>
      </c>
      <c r="J499" s="171">
        <f t="shared" si="65"/>
        <v>19.081514133561853</v>
      </c>
      <c r="K499" s="172">
        <f t="shared" si="66"/>
        <v>22.150401531000796</v>
      </c>
      <c r="L499" s="172">
        <f t="shared" si="70"/>
        <v>1.2868044851951541</v>
      </c>
      <c r="M499" s="171">
        <f t="shared" si="71"/>
        <v>0.11605379556233353</v>
      </c>
      <c r="N499" s="44"/>
    </row>
    <row r="500" spans="1:14" x14ac:dyDescent="0.25">
      <c r="A500" s="157">
        <v>45694.345138888886</v>
      </c>
      <c r="B500" s="173">
        <v>0.2617629424759324</v>
      </c>
      <c r="C500" s="170">
        <v>26.286877004999901</v>
      </c>
      <c r="D500" s="170">
        <v>3.8103067499999997E-2</v>
      </c>
      <c r="E500" s="171">
        <f t="shared" si="67"/>
        <v>0.25626705486090906</v>
      </c>
      <c r="F500" s="171">
        <f t="shared" si="68"/>
        <v>5.6658645557561131E-4</v>
      </c>
      <c r="G500" s="171">
        <f t="shared" si="69"/>
        <v>22616.318229920558</v>
      </c>
      <c r="H500" s="171">
        <f t="shared" si="63"/>
        <v>2.3765731509270208E-2</v>
      </c>
      <c r="I500" s="171">
        <f t="shared" si="64"/>
        <v>1.6901821420824379</v>
      </c>
      <c r="J500" s="171">
        <f t="shared" si="65"/>
        <v>18.702567853455772</v>
      </c>
      <c r="K500" s="172">
        <f t="shared" si="66"/>
        <v>21.709798852105287</v>
      </c>
      <c r="L500" s="172">
        <f t="shared" si="70"/>
        <v>1.2556216541178933</v>
      </c>
      <c r="M500" s="171">
        <f t="shared" si="71"/>
        <v>0.11324149117224867</v>
      </c>
      <c r="N500" s="44"/>
    </row>
    <row r="501" spans="1:14" x14ac:dyDescent="0.25">
      <c r="A501" s="157">
        <v>45694.345833333333</v>
      </c>
      <c r="B501" s="173">
        <v>0.25519956759807455</v>
      </c>
      <c r="C501" s="170">
        <v>26.2854974466666</v>
      </c>
      <c r="D501" s="170">
        <v>3.8209561333333301E-2</v>
      </c>
      <c r="E501" s="171">
        <f t="shared" si="67"/>
        <v>0.24984263348636715</v>
      </c>
      <c r="F501" s="171">
        <f t="shared" si="68"/>
        <v>5.5238001644604883E-4</v>
      </c>
      <c r="G501" s="171">
        <f t="shared" si="69"/>
        <v>22049.24264047364</v>
      </c>
      <c r="H501" s="171">
        <f t="shared" si="63"/>
        <v>2.3766709681683866E-2</v>
      </c>
      <c r="I501" s="171">
        <f t="shared" si="64"/>
        <v>1.6901203655150028</v>
      </c>
      <c r="J501" s="171">
        <f t="shared" si="65"/>
        <v>18.298561984230862</v>
      </c>
      <c r="K501" s="172">
        <f t="shared" si="66"/>
        <v>21.240136951423079</v>
      </c>
      <c r="L501" s="172">
        <f t="shared" si="70"/>
        <v>1.2288972317748732</v>
      </c>
      <c r="M501" s="171">
        <f t="shared" si="71"/>
        <v>0.11083127992197631</v>
      </c>
      <c r="N501" s="44"/>
    </row>
    <row r="502" spans="1:14" x14ac:dyDescent="0.25">
      <c r="A502" s="157">
        <v>45694.34652777778</v>
      </c>
      <c r="B502" s="173">
        <v>0.27450361342087831</v>
      </c>
      <c r="C502" s="170">
        <v>26.284117890000001</v>
      </c>
      <c r="D502" s="170">
        <v>3.8192871999999899E-2</v>
      </c>
      <c r="E502" s="171">
        <f t="shared" si="67"/>
        <v>0.26874270320756227</v>
      </c>
      <c r="F502" s="171">
        <f t="shared" si="68"/>
        <v>5.9416366541315652E-4</v>
      </c>
      <c r="G502" s="171">
        <f t="shared" si="69"/>
        <v>23717.112199563886</v>
      </c>
      <c r="H502" s="171">
        <f t="shared" si="63"/>
        <v>2.3767687902190096E-2</v>
      </c>
      <c r="I502" s="171">
        <f t="shared" si="64"/>
        <v>1.6900585906750676</v>
      </c>
      <c r="J502" s="171">
        <f t="shared" si="65"/>
        <v>19.482808174590513</v>
      </c>
      <c r="K502" s="172">
        <f t="shared" si="66"/>
        <v>22.6140160632449</v>
      </c>
      <c r="L502" s="172">
        <f t="shared" si="70"/>
        <v>1.3169538768767073</v>
      </c>
      <c r="M502" s="171">
        <f t="shared" si="71"/>
        <v>0.11877289654371458</v>
      </c>
      <c r="N502" s="44"/>
    </row>
    <row r="503" spans="1:14" x14ac:dyDescent="0.25">
      <c r="A503" s="157">
        <v>45694.347222222219</v>
      </c>
      <c r="B503" s="170">
        <v>0.28261130727135891</v>
      </c>
      <c r="C503" s="170">
        <v>26.282745751666599</v>
      </c>
      <c r="D503" s="170">
        <v>3.82039981666666E-2</v>
      </c>
      <c r="E503" s="171">
        <f t="shared" si="67"/>
        <v>0.27668151163169086</v>
      </c>
      <c r="F503" s="171">
        <f t="shared" si="68"/>
        <v>6.1171278630164265E-4</v>
      </c>
      <c r="G503" s="171">
        <f t="shared" si="69"/>
        <v>24417.61694824541</v>
      </c>
      <c r="H503" s="171">
        <f t="shared" si="63"/>
        <v>2.3768660911361022E-2</v>
      </c>
      <c r="I503" s="171">
        <f t="shared" si="64"/>
        <v>1.6899971496584445</v>
      </c>
      <c r="J503" s="171">
        <f t="shared" si="65"/>
        <v>19.976675604903399</v>
      </c>
      <c r="K503" s="172">
        <f t="shared" si="66"/>
        <v>23.186501561191651</v>
      </c>
      <c r="L503" s="172">
        <f t="shared" si="70"/>
        <v>1.3544282384155157</v>
      </c>
      <c r="M503" s="171">
        <f t="shared" si="71"/>
        <v>0.12215261890471824</v>
      </c>
      <c r="N503" s="44"/>
    </row>
    <row r="504" spans="1:14" x14ac:dyDescent="0.25">
      <c r="A504" s="157">
        <v>45694.347916666666</v>
      </c>
      <c r="B504" s="173">
        <v>0.27488968488066562</v>
      </c>
      <c r="C504" s="170">
        <v>26.282961796666601</v>
      </c>
      <c r="D504" s="170">
        <v>3.8257370999999998E-2</v>
      </c>
      <c r="E504" s="171">
        <f t="shared" si="67"/>
        <v>0.26912171138155644</v>
      </c>
      <c r="F504" s="171">
        <f t="shared" si="68"/>
        <v>5.949993179235187E-4</v>
      </c>
      <c r="G504" s="171">
        <f t="shared" si="69"/>
        <v>23750.46877368951</v>
      </c>
      <c r="H504" s="171">
        <f t="shared" si="63"/>
        <v>2.3768507706543245E-2</v>
      </c>
      <c r="I504" s="171">
        <f t="shared" si="64"/>
        <v>1.6900068235195249</v>
      </c>
      <c r="J504" s="171">
        <f t="shared" si="65"/>
        <v>19.506370974867878</v>
      </c>
      <c r="K504" s="172">
        <f t="shared" si="66"/>
        <v>22.640745009091304</v>
      </c>
      <c r="L504" s="172">
        <f t="shared" si="70"/>
        <v>1.3209110382528644</v>
      </c>
      <c r="M504" s="171">
        <f t="shared" si="71"/>
        <v>0.11912978339221358</v>
      </c>
      <c r="N504" s="44"/>
    </row>
    <row r="505" spans="1:14" x14ac:dyDescent="0.25">
      <c r="A505" s="157">
        <v>45694.348611111112</v>
      </c>
      <c r="B505" s="173">
        <v>0.26794022932340539</v>
      </c>
      <c r="C505" s="170">
        <v>26.284253946666599</v>
      </c>
      <c r="D505" s="170">
        <v>3.8401098166666599E-2</v>
      </c>
      <c r="E505" s="171">
        <f t="shared" si="67"/>
        <v>0.26231694333857525</v>
      </c>
      <c r="F505" s="171">
        <f t="shared" si="68"/>
        <v>5.7995720632771726E-4</v>
      </c>
      <c r="G505" s="171">
        <f t="shared" si="69"/>
        <v>23150.035813542225</v>
      </c>
      <c r="H505" s="171">
        <f t="shared" si="63"/>
        <v>2.3767591424498354E-2</v>
      </c>
      <c r="I505" s="171">
        <f t="shared" si="64"/>
        <v>1.6900646830507211</v>
      </c>
      <c r="J505" s="171">
        <f t="shared" si="65"/>
        <v>19.081514133561853</v>
      </c>
      <c r="K505" s="172">
        <f t="shared" si="66"/>
        <v>22.148298933835189</v>
      </c>
      <c r="L505" s="172">
        <f t="shared" si="70"/>
        <v>1.2938759420416626</v>
      </c>
      <c r="M505" s="171">
        <f t="shared" si="71"/>
        <v>0.11669155321443565</v>
      </c>
      <c r="N505" s="44"/>
    </row>
    <row r="506" spans="1:14" x14ac:dyDescent="0.25">
      <c r="A506" s="157">
        <v>45694.349305555559</v>
      </c>
      <c r="B506" s="173">
        <v>0.26562374906919362</v>
      </c>
      <c r="C506" s="170">
        <v>26.285546095000001</v>
      </c>
      <c r="D506" s="170">
        <v>3.8382815833333299E-2</v>
      </c>
      <c r="E506" s="171">
        <f t="shared" si="67"/>
        <v>0.26004795708165374</v>
      </c>
      <c r="F506" s="171">
        <f t="shared" si="68"/>
        <v>5.7494317980344943E-4</v>
      </c>
      <c r="G506" s="171">
        <f t="shared" si="69"/>
        <v>22949.891919578327</v>
      </c>
      <c r="H506" s="171">
        <f t="shared" si="63"/>
        <v>2.3766675186865635E-2</v>
      </c>
      <c r="I506" s="171">
        <f t="shared" si="64"/>
        <v>1.690122543957326</v>
      </c>
      <c r="J506" s="171">
        <f t="shared" si="65"/>
        <v>18.939554268201299</v>
      </c>
      <c r="K506" s="172">
        <f t="shared" si="66"/>
        <v>21.9841969516166</v>
      </c>
      <c r="L506" s="172">
        <f t="shared" si="70"/>
        <v>1.2826172792388655</v>
      </c>
      <c r="M506" s="171">
        <f t="shared" si="71"/>
        <v>0.11567616154751673</v>
      </c>
      <c r="N506" s="44"/>
    </row>
    <row r="507" spans="1:14" x14ac:dyDescent="0.25">
      <c r="A507" s="157">
        <v>45694.35</v>
      </c>
      <c r="B507" s="173">
        <v>0.26639590669845559</v>
      </c>
      <c r="C507" s="170">
        <v>26.286838244999998</v>
      </c>
      <c r="D507" s="170">
        <v>3.84040086666666E-2</v>
      </c>
      <c r="E507" s="171">
        <f t="shared" si="67"/>
        <v>0.26080278066773993</v>
      </c>
      <c r="F507" s="171">
        <f t="shared" si="68"/>
        <v>5.7661451666332381E-4</v>
      </c>
      <c r="G507" s="171">
        <f t="shared" si="69"/>
        <v>23016.606338746562</v>
      </c>
      <c r="H507" s="171">
        <f t="shared" si="63"/>
        <v>2.3765758991279244E-2</v>
      </c>
      <c r="I507" s="171">
        <f t="shared" si="64"/>
        <v>1.6901804063886128</v>
      </c>
      <c r="J507" s="171">
        <f t="shared" si="65"/>
        <v>18.986893257892461</v>
      </c>
      <c r="K507" s="172">
        <f t="shared" si="66"/>
        <v>22.039821363986565</v>
      </c>
      <c r="L507" s="172">
        <f t="shared" si="70"/>
        <v>1.2869323792078582</v>
      </c>
      <c r="M507" s="171">
        <f t="shared" si="71"/>
        <v>0.11606533001513873</v>
      </c>
      <c r="N507" s="44"/>
    </row>
    <row r="508" spans="1:14" x14ac:dyDescent="0.25">
      <c r="A508" s="157">
        <v>45694.350694444445</v>
      </c>
      <c r="B508" s="173">
        <v>0.27682009737374635</v>
      </c>
      <c r="C508" s="170">
        <v>26.288124918333299</v>
      </c>
      <c r="D508" s="170">
        <v>3.8572493666666603E-2</v>
      </c>
      <c r="E508" s="171">
        <f t="shared" si="67"/>
        <v>0.27100694531548369</v>
      </c>
      <c r="F508" s="171">
        <f t="shared" si="68"/>
        <v>5.9917769994317395E-4</v>
      </c>
      <c r="G508" s="171">
        <f t="shared" si="69"/>
        <v>23917.256413091683</v>
      </c>
      <c r="H508" s="171">
        <f t="shared" si="63"/>
        <v>2.3764846721860401E-2</v>
      </c>
      <c r="I508" s="171">
        <f t="shared" si="64"/>
        <v>1.6902380250158284</v>
      </c>
      <c r="J508" s="171">
        <f t="shared" si="65"/>
        <v>19.624119000538837</v>
      </c>
      <c r="K508" s="172">
        <f t="shared" si="66"/>
        <v>22.780202627819932</v>
      </c>
      <c r="L508" s="172">
        <f t="shared" si="70"/>
        <v>1.3409006731468223</v>
      </c>
      <c r="M508" s="171">
        <f t="shared" si="71"/>
        <v>0.12093260039202944</v>
      </c>
      <c r="N508" s="44"/>
    </row>
    <row r="509" spans="1:14" x14ac:dyDescent="0.25">
      <c r="A509" s="157">
        <v>45694.351388888892</v>
      </c>
      <c r="B509" s="173">
        <v>0.27450361342087831</v>
      </c>
      <c r="C509" s="170">
        <v>26.288814745</v>
      </c>
      <c r="D509" s="170">
        <v>3.8420963666666599E-2</v>
      </c>
      <c r="E509" s="171">
        <f t="shared" si="67"/>
        <v>0.26873848783718568</v>
      </c>
      <c r="F509" s="171">
        <f t="shared" si="68"/>
        <v>5.9416366541315652E-4</v>
      </c>
      <c r="G509" s="171">
        <f t="shared" si="69"/>
        <v>23717.112199563886</v>
      </c>
      <c r="H509" s="171">
        <f t="shared" si="63"/>
        <v>2.376435764273797E-2</v>
      </c>
      <c r="I509" s="171">
        <f t="shared" si="64"/>
        <v>1.6902689167941289</v>
      </c>
      <c r="J509" s="171">
        <f t="shared" si="65"/>
        <v>19.482808174590513</v>
      </c>
      <c r="K509" s="172">
        <f t="shared" si="66"/>
        <v>22.616535248602489</v>
      </c>
      <c r="L509" s="172">
        <f t="shared" si="70"/>
        <v>1.3249782030144146</v>
      </c>
      <c r="M509" s="171">
        <f t="shared" si="71"/>
        <v>0.11949659118095371</v>
      </c>
      <c r="N509" s="44"/>
    </row>
    <row r="510" spans="1:14" x14ac:dyDescent="0.25">
      <c r="A510" s="157">
        <v>45694.352083333331</v>
      </c>
      <c r="B510" s="170">
        <v>0.29612414871750625</v>
      </c>
      <c r="C510" s="170">
        <v>26.289121285</v>
      </c>
      <c r="D510" s="170">
        <v>3.8251417833333301E-2</v>
      </c>
      <c r="E510" s="171">
        <f t="shared" si="67"/>
        <v>0.28990465181706876</v>
      </c>
      <c r="F510" s="171">
        <f t="shared" si="68"/>
        <v>6.409613608604032E-4</v>
      </c>
      <c r="G510" s="171">
        <f t="shared" si="69"/>
        <v>25585.126449192539</v>
      </c>
      <c r="H510" s="171">
        <f t="shared" si="63"/>
        <v>2.3764140313379242E-2</v>
      </c>
      <c r="I510" s="171">
        <f t="shared" si="64"/>
        <v>1.6902826443834951</v>
      </c>
      <c r="J510" s="171">
        <f t="shared" si="65"/>
        <v>20.795420558385345</v>
      </c>
      <c r="K510" s="172">
        <f t="shared" si="66"/>
        <v>24.140451269916312</v>
      </c>
      <c r="L510" s="172">
        <f t="shared" si="70"/>
        <v>1.4181867985803789</v>
      </c>
      <c r="M510" s="171">
        <f t="shared" si="71"/>
        <v>0.12790284979981772</v>
      </c>
      <c r="N510" s="44"/>
    </row>
    <row r="511" spans="1:14" x14ac:dyDescent="0.25">
      <c r="A511" s="157">
        <v>45694.352777777778</v>
      </c>
      <c r="B511" s="170">
        <v>0.30925090768511676</v>
      </c>
      <c r="C511" s="170">
        <v>26.289427825000001</v>
      </c>
      <c r="D511" s="170">
        <v>3.8254596000000002E-2</v>
      </c>
      <c r="E511" s="171">
        <f t="shared" si="67"/>
        <v>0.30275539946888413</v>
      </c>
      <c r="F511" s="171">
        <f t="shared" si="68"/>
        <v>6.6937425905869423E-4</v>
      </c>
      <c r="G511" s="171">
        <f t="shared" si="69"/>
        <v>26719.278423994088</v>
      </c>
      <c r="H511" s="171">
        <f t="shared" si="63"/>
        <v>2.3763922986452989E-2</v>
      </c>
      <c r="I511" s="171">
        <f t="shared" si="64"/>
        <v>1.6902963720544719</v>
      </c>
      <c r="J511" s="171">
        <f t="shared" si="65"/>
        <v>21.585775874635257</v>
      </c>
      <c r="K511" s="172">
        <f t="shared" si="66"/>
        <v>25.058120730768188</v>
      </c>
      <c r="L511" s="172">
        <f t="shared" si="70"/>
        <v>1.4782645250107709</v>
      </c>
      <c r="M511" s="171">
        <f t="shared" si="71"/>
        <v>0.13332111517052408</v>
      </c>
      <c r="N511" s="44"/>
    </row>
    <row r="512" spans="1:14" x14ac:dyDescent="0.25">
      <c r="A512" s="157">
        <v>45694.353472222225</v>
      </c>
      <c r="B512" s="170">
        <v>0.29728239436943255</v>
      </c>
      <c r="C512" s="170">
        <v>26.289734365000001</v>
      </c>
      <c r="D512" s="170">
        <v>3.8327713499999999E-2</v>
      </c>
      <c r="E512" s="171">
        <f t="shared" si="67"/>
        <v>0.29103797495081363</v>
      </c>
      <c r="F512" s="171">
        <f t="shared" si="68"/>
        <v>6.4346838608102285E-4</v>
      </c>
      <c r="G512" s="171">
        <f t="shared" si="69"/>
        <v>25685.198873518973</v>
      </c>
      <c r="H512" s="171">
        <f t="shared" si="63"/>
        <v>2.3763705661959171E-2</v>
      </c>
      <c r="I512" s="171">
        <f t="shared" si="64"/>
        <v>1.690310099807061</v>
      </c>
      <c r="J512" s="171">
        <f t="shared" si="65"/>
        <v>20.865352287231246</v>
      </c>
      <c r="K512" s="172">
        <f t="shared" si="66"/>
        <v>24.221983999163413</v>
      </c>
      <c r="L512" s="172">
        <f t="shared" si="70"/>
        <v>1.4263432373704574</v>
      </c>
      <c r="M512" s="171">
        <f t="shared" si="71"/>
        <v>0.12863845935880749</v>
      </c>
      <c r="N512" s="44"/>
    </row>
    <row r="513" spans="1:14" x14ac:dyDescent="0.25">
      <c r="A513" s="157">
        <v>45694.354166666664</v>
      </c>
      <c r="B513" s="170">
        <v>0.28222523947934064</v>
      </c>
      <c r="C513" s="170">
        <v>26.290040905000001</v>
      </c>
      <c r="D513" s="170">
        <v>3.8247179166666603E-2</v>
      </c>
      <c r="E513" s="171">
        <f t="shared" si="67"/>
        <v>0.27629681288888447</v>
      </c>
      <c r="F513" s="171">
        <f t="shared" si="68"/>
        <v>6.1087714173017459E-4</v>
      </c>
      <c r="G513" s="171">
        <f t="shared" si="69"/>
        <v>24384.260691015032</v>
      </c>
      <c r="H513" s="171">
        <f t="shared" si="63"/>
        <v>2.3763488339897793E-2</v>
      </c>
      <c r="I513" s="171">
        <f t="shared" si="64"/>
        <v>1.6903238276412595</v>
      </c>
      <c r="J513" s="171">
        <f t="shared" si="65"/>
        <v>19.953204298905089</v>
      </c>
      <c r="K513" s="172">
        <f t="shared" si="66"/>
        <v>23.163266178623811</v>
      </c>
      <c r="L513" s="172">
        <f t="shared" si="70"/>
        <v>1.3544429956752748</v>
      </c>
      <c r="M513" s="171">
        <f t="shared" si="71"/>
        <v>0.12215394982641369</v>
      </c>
      <c r="N513" s="44"/>
    </row>
    <row r="514" spans="1:14" x14ac:dyDescent="0.25">
      <c r="A514" s="157">
        <v>45694.354861111111</v>
      </c>
      <c r="B514" s="173">
        <v>0.262921184460088</v>
      </c>
      <c r="C514" s="170">
        <v>26.290347440000001</v>
      </c>
      <c r="D514" s="170">
        <v>3.81761826666666E-2</v>
      </c>
      <c r="E514" s="171">
        <f t="shared" si="67"/>
        <v>0.25739799557211868</v>
      </c>
      <c r="F514" s="171">
        <f t="shared" si="68"/>
        <v>5.6909347285733337E-4</v>
      </c>
      <c r="G514" s="171">
        <f t="shared" si="69"/>
        <v>22716.390337351604</v>
      </c>
      <c r="H514" s="171">
        <f t="shared" si="63"/>
        <v>2.3763271023813478E-2</v>
      </c>
      <c r="I514" s="171">
        <f t="shared" si="64"/>
        <v>1.6903375553331539</v>
      </c>
      <c r="J514" s="171">
        <f t="shared" si="65"/>
        <v>18.7737148413993</v>
      </c>
      <c r="K514" s="172">
        <f t="shared" si="66"/>
        <v>21.794179468246554</v>
      </c>
      <c r="L514" s="172">
        <f t="shared" si="70"/>
        <v>1.2634622179506798</v>
      </c>
      <c r="M514" s="171">
        <f t="shared" si="71"/>
        <v>0.11394861273003967</v>
      </c>
      <c r="N514" s="44"/>
    </row>
    <row r="515" spans="1:14" x14ac:dyDescent="0.25">
      <c r="A515" s="157">
        <v>45694.355555555558</v>
      </c>
      <c r="B515" s="173">
        <v>0.25288307444103481</v>
      </c>
      <c r="C515" s="170">
        <v>26.290655848333301</v>
      </c>
      <c r="D515" s="170">
        <v>3.81369761666666E-2</v>
      </c>
      <c r="E515" s="171">
        <f t="shared" si="67"/>
        <v>0.24757050128135424</v>
      </c>
      <c r="F515" s="171">
        <f t="shared" si="68"/>
        <v>5.4736596199358187E-4</v>
      </c>
      <c r="G515" s="171">
        <f t="shared" si="69"/>
        <v>21849.097631705408</v>
      </c>
      <c r="H515" s="171">
        <f t="shared" ref="H515:H578" si="72">KHprocess*EXP(delta*(1/(C515+273.15)-1/(Tnul+273.15)))</f>
        <v>2.3763052382095765E-2</v>
      </c>
      <c r="I515" s="171">
        <f t="shared" ref="I515:I578" si="73">1/(H515*constR*(C515+273.15)*10^3)</f>
        <v>1.6903513670017178</v>
      </c>
      <c r="J515" s="171">
        <f t="shared" ref="J515:J578" si="74">(($R$2/0.815)^(-0.49))*34500*(F515)^0.86</f>
        <v>18.155625426053756</v>
      </c>
      <c r="K515" s="172">
        <f t="shared" ref="K515:K578" si="75">J515*(1.024)^(C515-20)</f>
        <v>21.076801072650596</v>
      </c>
      <c r="L515" s="172">
        <f t="shared" si="70"/>
        <v>1.2160789281571698</v>
      </c>
      <c r="M515" s="171">
        <f t="shared" si="71"/>
        <v>0.10967522800840275</v>
      </c>
      <c r="N515" s="44"/>
    </row>
    <row r="516" spans="1:14" x14ac:dyDescent="0.25">
      <c r="A516" s="157">
        <v>45694.356249999997</v>
      </c>
      <c r="B516" s="173">
        <v>0.24245888745667873</v>
      </c>
      <c r="C516" s="170">
        <v>26.291168334999998</v>
      </c>
      <c r="D516" s="170">
        <v>3.8237641833333301E-2</v>
      </c>
      <c r="E516" s="171">
        <f t="shared" ref="E516:E579" si="76">B516*((20+273.15)/(C516+273.15))</f>
        <v>0.23736489959993787</v>
      </c>
      <c r="F516" s="171">
        <f t="shared" ref="F516:F579" si="77">B516/$R$1</f>
        <v>5.2480278670276781E-4</v>
      </c>
      <c r="G516" s="171">
        <f t="shared" ref="G516:G579" si="78">B516*(24*60*60)</f>
        <v>20948.447876257043</v>
      </c>
      <c r="H516" s="171">
        <f t="shared" si="72"/>
        <v>2.376268906738023E-2</v>
      </c>
      <c r="I516" s="171">
        <f t="shared" si="73"/>
        <v>1.6903743182373487</v>
      </c>
      <c r="J516" s="171">
        <f t="shared" si="74"/>
        <v>17.510114701996383</v>
      </c>
      <c r="K516" s="172">
        <f t="shared" si="75"/>
        <v>20.32767703508356</v>
      </c>
      <c r="L516" s="172">
        <f t="shared" ref="L516:L579" si="79">I516*D516*(1-EXP((-(K516/I516)*($R$3/G516))))*G516/1000</f>
        <v>1.1712071323580913</v>
      </c>
      <c r="M516" s="171">
        <f t="shared" ref="M516:M579" si="80">L516*1000/24/$R$1</f>
        <v>0.10562834887789423</v>
      </c>
      <c r="N516" s="44"/>
    </row>
    <row r="517" spans="1:14" x14ac:dyDescent="0.25">
      <c r="A517" s="157">
        <v>45694.356944444444</v>
      </c>
      <c r="B517" s="173">
        <v>0.21813578386000793</v>
      </c>
      <c r="C517" s="170">
        <v>26.291811871666599</v>
      </c>
      <c r="D517" s="170">
        <v>3.8446396000000001E-2</v>
      </c>
      <c r="E517" s="171">
        <f t="shared" si="76"/>
        <v>0.21355235809876555</v>
      </c>
      <c r="F517" s="171">
        <f t="shared" si="77"/>
        <v>4.7215537632036347E-4</v>
      </c>
      <c r="G517" s="171">
        <f t="shared" si="78"/>
        <v>18846.931725504684</v>
      </c>
      <c r="H517" s="171">
        <f t="shared" si="72"/>
        <v>2.3762232857644817E-2</v>
      </c>
      <c r="I517" s="171">
        <f t="shared" si="73"/>
        <v>1.6904031387476168</v>
      </c>
      <c r="J517" s="171">
        <f t="shared" si="74"/>
        <v>15.988413247974806</v>
      </c>
      <c r="K517" s="172">
        <f t="shared" si="75"/>
        <v>18.561401040863366</v>
      </c>
      <c r="L517" s="172">
        <f t="shared" si="79"/>
        <v>1.0643479304745744</v>
      </c>
      <c r="M517" s="171">
        <f t="shared" si="80"/>
        <v>9.599097497065065E-2</v>
      </c>
      <c r="N517" s="44"/>
    </row>
    <row r="518" spans="1:14" x14ac:dyDescent="0.25">
      <c r="A518" s="157">
        <v>45694.357638888891</v>
      </c>
      <c r="B518" s="173">
        <v>0.19728740620808244</v>
      </c>
      <c r="C518" s="170">
        <v>26.292455411666602</v>
      </c>
      <c r="D518" s="170">
        <v>3.8583091333333298E-2</v>
      </c>
      <c r="E518" s="171">
        <f t="shared" si="76"/>
        <v>0.19314162732999704</v>
      </c>
      <c r="F518" s="171">
        <f t="shared" si="77"/>
        <v>4.270290177664122E-4</v>
      </c>
      <c r="G518" s="171">
        <f t="shared" si="78"/>
        <v>17045.631896378323</v>
      </c>
      <c r="H518" s="171">
        <f t="shared" si="72"/>
        <v>2.3761776656265797E-2</v>
      </c>
      <c r="I518" s="171">
        <f t="shared" si="73"/>
        <v>1.69043195976687</v>
      </c>
      <c r="J518" s="171">
        <f t="shared" si="74"/>
        <v>14.665121664236274</v>
      </c>
      <c r="K518" s="172">
        <f t="shared" si="75"/>
        <v>17.02541427181281</v>
      </c>
      <c r="L518" s="172">
        <f t="shared" si="79"/>
        <v>0.97019473945541956</v>
      </c>
      <c r="M518" s="171">
        <f t="shared" si="80"/>
        <v>8.7499525564161212E-2</v>
      </c>
      <c r="N518" s="44"/>
    </row>
    <row r="519" spans="1:14" x14ac:dyDescent="0.25">
      <c r="A519" s="157">
        <v>45694.35833333333</v>
      </c>
      <c r="B519" s="173">
        <v>0.20423685438347361</v>
      </c>
      <c r="C519" s="170">
        <v>26.2930989516666</v>
      </c>
      <c r="D519" s="170">
        <v>3.8782305999999898E-2</v>
      </c>
      <c r="E519" s="171">
        <f t="shared" si="76"/>
        <v>0.19994461075284053</v>
      </c>
      <c r="F519" s="171">
        <f t="shared" si="77"/>
        <v>4.4207111338414202E-4</v>
      </c>
      <c r="G519" s="171">
        <f t="shared" si="78"/>
        <v>17646.064218732121</v>
      </c>
      <c r="H519" s="171">
        <f t="shared" si="72"/>
        <v>2.3761320465606011E-2</v>
      </c>
      <c r="I519" s="171">
        <f t="shared" si="73"/>
        <v>1.6904607811458239</v>
      </c>
      <c r="J519" s="171">
        <f t="shared" si="74"/>
        <v>15.10829844598921</v>
      </c>
      <c r="K519" s="172">
        <f t="shared" si="75"/>
        <v>17.540186287592427</v>
      </c>
      <c r="L519" s="172">
        <f t="shared" si="79"/>
        <v>1.0080971779374148</v>
      </c>
      <c r="M519" s="171">
        <f t="shared" si="80"/>
        <v>9.0917855153085744E-2</v>
      </c>
      <c r="N519" s="44"/>
    </row>
    <row r="520" spans="1:14" x14ac:dyDescent="0.25">
      <c r="A520" s="157">
        <v>45694.359027777777</v>
      </c>
      <c r="B520" s="173">
        <v>0.20230645477005615</v>
      </c>
      <c r="C520" s="170">
        <v>26.293744898333301</v>
      </c>
      <c r="D520" s="170">
        <v>3.8950789333333298E-2</v>
      </c>
      <c r="E520" s="171">
        <f t="shared" si="76"/>
        <v>0.19805435320072387</v>
      </c>
      <c r="F520" s="171">
        <f t="shared" si="77"/>
        <v>4.3789275924254579E-4</v>
      </c>
      <c r="G520" s="171">
        <f t="shared" si="78"/>
        <v>17479.277692132851</v>
      </c>
      <c r="H520" s="171">
        <f t="shared" si="72"/>
        <v>2.3760862579694838E-2</v>
      </c>
      <c r="I520" s="171">
        <f t="shared" si="73"/>
        <v>1.690489710670718</v>
      </c>
      <c r="J520" s="171">
        <f t="shared" si="74"/>
        <v>14.985408770724446</v>
      </c>
      <c r="K520" s="172">
        <f t="shared" si="75"/>
        <v>17.397782358913048</v>
      </c>
      <c r="L520" s="172">
        <f t="shared" si="79"/>
        <v>1.0033269550875628</v>
      </c>
      <c r="M520" s="171">
        <f t="shared" si="80"/>
        <v>9.0487640249599807E-2</v>
      </c>
      <c r="N520" s="44"/>
    </row>
    <row r="521" spans="1:14" x14ac:dyDescent="0.25">
      <c r="A521" s="157">
        <v>45694.359722222223</v>
      </c>
      <c r="B521" s="173">
        <v>0.17875551709566787</v>
      </c>
      <c r="C521" s="170">
        <v>26.294653123333301</v>
      </c>
      <c r="D521" s="170">
        <v>3.91256325E-2</v>
      </c>
      <c r="E521" s="171">
        <f t="shared" si="76"/>
        <v>0.17499788121116314</v>
      </c>
      <c r="F521" s="171">
        <f t="shared" si="77"/>
        <v>3.8691670367027678E-4</v>
      </c>
      <c r="G521" s="171">
        <f t="shared" si="78"/>
        <v>15444.476677065704</v>
      </c>
      <c r="H521" s="171">
        <f t="shared" si="72"/>
        <v>2.3760218793366879E-2</v>
      </c>
      <c r="I521" s="171">
        <f t="shared" si="73"/>
        <v>1.6905303872699857</v>
      </c>
      <c r="J521" s="171">
        <f t="shared" si="74"/>
        <v>13.472349759033815</v>
      </c>
      <c r="K521" s="172">
        <f t="shared" si="75"/>
        <v>15.6414857503829</v>
      </c>
      <c r="L521" s="172">
        <f t="shared" si="79"/>
        <v>0.89514718963239714</v>
      </c>
      <c r="M521" s="171">
        <f t="shared" si="80"/>
        <v>8.0731167896139724E-2</v>
      </c>
      <c r="N521" s="44"/>
    </row>
    <row r="522" spans="1:14" x14ac:dyDescent="0.25">
      <c r="A522" s="157">
        <v>45694.36041666667</v>
      </c>
      <c r="B522" s="173">
        <v>0.16060970589059342</v>
      </c>
      <c r="C522" s="170">
        <v>26.295729788333301</v>
      </c>
      <c r="D522" s="170">
        <v>3.9257031499999998E-2</v>
      </c>
      <c r="E522" s="171">
        <f t="shared" si="76"/>
        <v>0.15723294940658677</v>
      </c>
      <c r="F522" s="171">
        <f t="shared" si="77"/>
        <v>3.476400560402455E-4</v>
      </c>
      <c r="G522" s="171">
        <f t="shared" si="78"/>
        <v>13876.678588947272</v>
      </c>
      <c r="H522" s="171">
        <f t="shared" si="72"/>
        <v>2.375945563766128E-2</v>
      </c>
      <c r="I522" s="171">
        <f t="shared" si="73"/>
        <v>1.6905786087059311</v>
      </c>
      <c r="J522" s="171">
        <f t="shared" si="74"/>
        <v>12.287511993454142</v>
      </c>
      <c r="K522" s="172">
        <f t="shared" si="75"/>
        <v>14.266245673861423</v>
      </c>
      <c r="L522" s="172">
        <f t="shared" si="79"/>
        <v>0.81054164347457736</v>
      </c>
      <c r="M522" s="171">
        <f t="shared" si="80"/>
        <v>7.3100797571661019E-2</v>
      </c>
      <c r="N522" s="44"/>
    </row>
    <row r="523" spans="1:14" x14ac:dyDescent="0.25">
      <c r="A523" s="157">
        <v>45694.361111111109</v>
      </c>
      <c r="B523" s="173">
        <v>0.13319795519855596</v>
      </c>
      <c r="C523" s="170">
        <v>26.296806449999998</v>
      </c>
      <c r="D523" s="170">
        <v>3.9575321500000003E-2</v>
      </c>
      <c r="E523" s="171">
        <f t="shared" si="76"/>
        <v>0.13039705124715206</v>
      </c>
      <c r="F523" s="171">
        <f t="shared" si="77"/>
        <v>2.8830726233453671E-4</v>
      </c>
      <c r="G523" s="171">
        <f t="shared" si="78"/>
        <v>11508.303329155235</v>
      </c>
      <c r="H523" s="171">
        <f t="shared" si="72"/>
        <v>2.3758692514317635E-2</v>
      </c>
      <c r="I523" s="171">
        <f t="shared" si="73"/>
        <v>1.6906268309994403</v>
      </c>
      <c r="J523" s="171">
        <f t="shared" si="74"/>
        <v>10.460877532643334</v>
      </c>
      <c r="K523" s="172">
        <f t="shared" si="75"/>
        <v>12.145767157972283</v>
      </c>
      <c r="L523" s="172">
        <f t="shared" si="79"/>
        <v>0.68272733761841153</v>
      </c>
      <c r="M523" s="171">
        <f t="shared" si="80"/>
        <v>6.1573533334993824E-2</v>
      </c>
      <c r="N523" s="44"/>
    </row>
    <row r="524" spans="1:14" x14ac:dyDescent="0.25">
      <c r="A524" s="157">
        <v>45694.361805555556</v>
      </c>
      <c r="B524" s="173">
        <v>0.13281187269685102</v>
      </c>
      <c r="C524" s="170">
        <v>26.297883113333299</v>
      </c>
      <c r="D524" s="170">
        <v>4.0092612E-2</v>
      </c>
      <c r="E524" s="171">
        <f t="shared" si="76"/>
        <v>0.13001861985561755</v>
      </c>
      <c r="F524" s="171">
        <f t="shared" si="77"/>
        <v>2.8747158592391998E-4</v>
      </c>
      <c r="G524" s="171">
        <f t="shared" si="78"/>
        <v>11474.945801007929</v>
      </c>
      <c r="H524" s="171">
        <f t="shared" si="72"/>
        <v>2.375792941979072E-2</v>
      </c>
      <c r="I524" s="171">
        <f t="shared" si="73"/>
        <v>1.6906750543744575</v>
      </c>
      <c r="J524" s="171">
        <f t="shared" si="74"/>
        <v>10.434795746102786</v>
      </c>
      <c r="K524" s="172">
        <f t="shared" si="75"/>
        <v>12.115793856963656</v>
      </c>
      <c r="L524" s="172">
        <f t="shared" si="79"/>
        <v>0.68974357873208736</v>
      </c>
      <c r="M524" s="171">
        <f t="shared" si="80"/>
        <v>6.2206311213211345E-2</v>
      </c>
      <c r="N524" s="44"/>
    </row>
    <row r="525" spans="1:14" x14ac:dyDescent="0.25">
      <c r="A525" s="157">
        <v>45694.362500000003</v>
      </c>
      <c r="B525" s="173">
        <v>0.12238768294043323</v>
      </c>
      <c r="C525" s="170">
        <v>26.298965108333299</v>
      </c>
      <c r="D525" s="170">
        <v>4.0938701333333299E-2</v>
      </c>
      <c r="E525" s="171">
        <f t="shared" si="76"/>
        <v>0.11981323509002025</v>
      </c>
      <c r="F525" s="171">
        <f t="shared" si="77"/>
        <v>2.6490840463297237E-4</v>
      </c>
      <c r="G525" s="171">
        <f t="shared" si="78"/>
        <v>10574.295806053431</v>
      </c>
      <c r="H525" s="171">
        <f t="shared" si="72"/>
        <v>2.3757162576618283E-2</v>
      </c>
      <c r="I525" s="171">
        <f t="shared" si="73"/>
        <v>1.6907235175673365</v>
      </c>
      <c r="J525" s="171">
        <f t="shared" si="74"/>
        <v>9.7264565496698001</v>
      </c>
      <c r="K525" s="172">
        <f t="shared" si="75"/>
        <v>11.293634243376339</v>
      </c>
      <c r="L525" s="172">
        <f t="shared" si="79"/>
        <v>0.65109012284248702</v>
      </c>
      <c r="M525" s="171">
        <f t="shared" si="80"/>
        <v>5.8720249174105975E-2</v>
      </c>
      <c r="N525" s="44"/>
    </row>
    <row r="526" spans="1:14" x14ac:dyDescent="0.25">
      <c r="A526" s="157">
        <v>45694.363194444442</v>
      </c>
      <c r="B526" s="173">
        <v>6.9494585069193662E-2</v>
      </c>
      <c r="C526" s="170">
        <v>26.300441743333302</v>
      </c>
      <c r="D526" s="170">
        <v>4.18224553333333E-2</v>
      </c>
      <c r="E526" s="171">
        <f t="shared" si="76"/>
        <v>6.8032417966829309E-2</v>
      </c>
      <c r="F526" s="171">
        <f t="shared" si="77"/>
        <v>1.5042117980344948E-4</v>
      </c>
      <c r="G526" s="171">
        <f t="shared" si="78"/>
        <v>6004.3321499783324</v>
      </c>
      <c r="H526" s="171">
        <f t="shared" si="72"/>
        <v>2.3756116088807441E-2</v>
      </c>
      <c r="I526" s="171">
        <f t="shared" si="73"/>
        <v>1.6907896585589552</v>
      </c>
      <c r="J526" s="171">
        <f t="shared" si="74"/>
        <v>5.9783047386660408</v>
      </c>
      <c r="K526" s="172">
        <f t="shared" si="75"/>
        <v>6.9418036560936027</v>
      </c>
      <c r="L526" s="172">
        <f t="shared" si="79"/>
        <v>0.38548865332156235</v>
      </c>
      <c r="M526" s="171">
        <f t="shared" si="80"/>
        <v>3.4766292687731092E-2</v>
      </c>
      <c r="N526" s="44"/>
    </row>
    <row r="527" spans="1:14" x14ac:dyDescent="0.25">
      <c r="A527" s="157">
        <v>45694.363888888889</v>
      </c>
      <c r="B527" s="173">
        <v>4.2854994770757847E-2</v>
      </c>
      <c r="C527" s="170">
        <v>26.302158355</v>
      </c>
      <c r="D527" s="170">
        <v>4.3688505999999898E-2</v>
      </c>
      <c r="E527" s="171">
        <f t="shared" si="76"/>
        <v>4.1953084546327825E-2</v>
      </c>
      <c r="F527" s="171">
        <f t="shared" si="77"/>
        <v>9.2759728941034294E-5</v>
      </c>
      <c r="G527" s="171">
        <f t="shared" si="78"/>
        <v>3702.671548193478</v>
      </c>
      <c r="H527" s="171">
        <f t="shared" si="72"/>
        <v>2.3754899601002671E-2</v>
      </c>
      <c r="I527" s="171">
        <f t="shared" si="73"/>
        <v>1.690866550894079</v>
      </c>
      <c r="J527" s="171">
        <f t="shared" si="74"/>
        <v>3.9447679589997047</v>
      </c>
      <c r="K527" s="172">
        <f t="shared" si="75"/>
        <v>4.5807165595073753</v>
      </c>
      <c r="L527" s="172">
        <f t="shared" si="79"/>
        <v>0.25220944830888076</v>
      </c>
      <c r="M527" s="171">
        <f t="shared" si="80"/>
        <v>2.2746162365519546E-2</v>
      </c>
      <c r="N527" s="44"/>
    </row>
    <row r="528" spans="1:14" x14ac:dyDescent="0.25">
      <c r="A528" s="157">
        <v>45694.364583333336</v>
      </c>
      <c r="B528" s="173">
        <v>5.096269665944636E-2</v>
      </c>
      <c r="C528" s="170">
        <v>26.303874969999999</v>
      </c>
      <c r="D528" s="170">
        <v>4.4984725499999899E-2</v>
      </c>
      <c r="E528" s="171">
        <f t="shared" si="76"/>
        <v>4.9889868772656214E-2</v>
      </c>
      <c r="F528" s="171">
        <f t="shared" si="77"/>
        <v>1.1030886722823888E-4</v>
      </c>
      <c r="G528" s="171">
        <f t="shared" si="78"/>
        <v>4403.1769913761655</v>
      </c>
      <c r="H528" s="171">
        <f t="shared" si="72"/>
        <v>2.3753683187074999E-2</v>
      </c>
      <c r="I528" s="171">
        <f t="shared" si="73"/>
        <v>1.69094344593817</v>
      </c>
      <c r="J528" s="171">
        <f t="shared" si="74"/>
        <v>4.5786482690865995</v>
      </c>
      <c r="K528" s="172">
        <f t="shared" si="75"/>
        <v>5.3170031944885556</v>
      </c>
      <c r="L528" s="172">
        <f t="shared" si="79"/>
        <v>0.30719105623480819</v>
      </c>
      <c r="M528" s="171">
        <f t="shared" si="80"/>
        <v>2.7704821088997852E-2</v>
      </c>
      <c r="N528" s="44"/>
    </row>
    <row r="529" spans="1:14" x14ac:dyDescent="0.25">
      <c r="A529" s="157">
        <v>45694.365277777775</v>
      </c>
      <c r="B529" s="173">
        <v>4.5171481024668891E-2</v>
      </c>
      <c r="C529" s="170">
        <v>26.3055915833333</v>
      </c>
      <c r="D529" s="170">
        <v>4.6382675333333297E-2</v>
      </c>
      <c r="E529" s="171">
        <f t="shared" si="76"/>
        <v>4.4220311907906588E-2</v>
      </c>
      <c r="F529" s="171">
        <f t="shared" si="77"/>
        <v>9.7773768451664268E-5</v>
      </c>
      <c r="G529" s="171">
        <f t="shared" si="78"/>
        <v>3902.8159605313922</v>
      </c>
      <c r="H529" s="171">
        <f t="shared" si="72"/>
        <v>2.3752466850561971E-2</v>
      </c>
      <c r="I529" s="171">
        <f t="shared" si="73"/>
        <v>1.6910203434673097</v>
      </c>
      <c r="J529" s="171">
        <f t="shared" si="74"/>
        <v>4.1274663548016433</v>
      </c>
      <c r="K529" s="172">
        <f t="shared" si="75"/>
        <v>4.7932586169059839</v>
      </c>
      <c r="L529" s="172">
        <f t="shared" si="79"/>
        <v>0.28181016359742972</v>
      </c>
      <c r="M529" s="171">
        <f t="shared" si="80"/>
        <v>2.5415779545222738E-2</v>
      </c>
      <c r="N529" s="44"/>
    </row>
    <row r="530" spans="1:14" x14ac:dyDescent="0.25">
      <c r="A530" s="157">
        <v>45694.365972222222</v>
      </c>
      <c r="B530" s="173">
        <v>3.5133373538307193E-2</v>
      </c>
      <c r="C530" s="170">
        <v>26.3073028316666</v>
      </c>
      <c r="D530" s="170">
        <v>4.7476239333333302E-2</v>
      </c>
      <c r="E530" s="171">
        <f t="shared" si="76"/>
        <v>3.4393378806808754E-2</v>
      </c>
      <c r="F530" s="171">
        <f t="shared" si="77"/>
        <v>7.6046263069928983E-5</v>
      </c>
      <c r="G530" s="171">
        <f t="shared" si="78"/>
        <v>3035.5234737097417</v>
      </c>
      <c r="H530" s="171">
        <f t="shared" si="72"/>
        <v>2.3751254391384927E-2</v>
      </c>
      <c r="I530" s="171">
        <f t="shared" si="73"/>
        <v>1.6910970032133048</v>
      </c>
      <c r="J530" s="171">
        <f t="shared" si="74"/>
        <v>3.3252116376227265</v>
      </c>
      <c r="K530" s="172">
        <f t="shared" si="75"/>
        <v>3.8617507313133239</v>
      </c>
      <c r="L530" s="172">
        <f t="shared" si="79"/>
        <v>0.22604145654653132</v>
      </c>
      <c r="M530" s="171">
        <f t="shared" si="80"/>
        <v>2.0386134248424542E-2</v>
      </c>
      <c r="N530" s="44"/>
    </row>
    <row r="531" spans="1:14" x14ac:dyDescent="0.25">
      <c r="A531" s="157">
        <v>45694.366666666669</v>
      </c>
      <c r="B531" s="173">
        <v>1.8917969992579199E-2</v>
      </c>
      <c r="C531" s="170">
        <v>26.308616994999898</v>
      </c>
      <c r="D531" s="170">
        <v>4.8402113500000003E-2</v>
      </c>
      <c r="E531" s="171">
        <f t="shared" si="76"/>
        <v>1.8519430026677747E-2</v>
      </c>
      <c r="F531" s="171">
        <f t="shared" si="77"/>
        <v>4.0947986996924673E-5</v>
      </c>
      <c r="G531" s="171">
        <f t="shared" si="78"/>
        <v>1634.5126073588428</v>
      </c>
      <c r="H531" s="171">
        <f t="shared" si="72"/>
        <v>2.3750323327571623E-2</v>
      </c>
      <c r="I531" s="171">
        <f t="shared" si="73"/>
        <v>1.6911558762479784</v>
      </c>
      <c r="J531" s="171">
        <f t="shared" si="74"/>
        <v>1.9525956426711364</v>
      </c>
      <c r="K531" s="172">
        <f t="shared" si="75"/>
        <v>2.2677271380706792</v>
      </c>
      <c r="L531" s="172">
        <f t="shared" si="79"/>
        <v>0.12614386122605389</v>
      </c>
      <c r="M531" s="171">
        <f t="shared" si="80"/>
        <v>1.1376610860935598E-2</v>
      </c>
      <c r="N531" s="44"/>
    </row>
    <row r="532" spans="1:14" x14ac:dyDescent="0.25">
      <c r="A532" s="157">
        <v>45694.367361111108</v>
      </c>
      <c r="B532" s="170">
        <v>0</v>
      </c>
      <c r="C532" s="170">
        <v>26.309689686666601</v>
      </c>
      <c r="D532" s="170">
        <v>4.9907352333333301E-2</v>
      </c>
      <c r="E532" s="171">
        <f t="shared" si="76"/>
        <v>0</v>
      </c>
      <c r="F532" s="171">
        <f t="shared" si="77"/>
        <v>0</v>
      </c>
      <c r="G532" s="171">
        <f t="shared" si="78"/>
        <v>0</v>
      </c>
      <c r="H532" s="171">
        <f t="shared" si="72"/>
        <v>2.3749563375704344E-2</v>
      </c>
      <c r="I532" s="171">
        <f t="shared" si="73"/>
        <v>1.6912039327365049</v>
      </c>
      <c r="J532" s="171">
        <f t="shared" si="74"/>
        <v>0</v>
      </c>
      <c r="K532" s="172">
        <f t="shared" si="75"/>
        <v>0</v>
      </c>
      <c r="L532" s="172" t="e">
        <f t="shared" si="79"/>
        <v>#DIV/0!</v>
      </c>
      <c r="M532" s="171" t="e">
        <f t="shared" si="80"/>
        <v>#DIV/0!</v>
      </c>
      <c r="N532" s="44"/>
    </row>
    <row r="533" spans="1:14" x14ac:dyDescent="0.25">
      <c r="A533" s="157">
        <v>45694.368055555555</v>
      </c>
      <c r="B533" s="170">
        <v>0</v>
      </c>
      <c r="C533" s="170">
        <v>26.31076238</v>
      </c>
      <c r="D533" s="170">
        <v>5.0935745499999997E-2</v>
      </c>
      <c r="E533" s="171">
        <f t="shared" si="76"/>
        <v>0</v>
      </c>
      <c r="F533" s="171">
        <f t="shared" si="77"/>
        <v>0</v>
      </c>
      <c r="G533" s="171">
        <f t="shared" si="78"/>
        <v>0</v>
      </c>
      <c r="H533" s="171">
        <f t="shared" si="72"/>
        <v>2.3748803452417103E-2</v>
      </c>
      <c r="I533" s="171">
        <f t="shared" si="73"/>
        <v>1.6912519902992917</v>
      </c>
      <c r="J533" s="171">
        <f t="shared" si="74"/>
        <v>0</v>
      </c>
      <c r="K533" s="172">
        <f t="shared" si="75"/>
        <v>0</v>
      </c>
      <c r="L533" s="172" t="e">
        <f t="shared" si="79"/>
        <v>#DIV/0!</v>
      </c>
      <c r="M533" s="171" t="e">
        <f t="shared" si="80"/>
        <v>#DIV/0!</v>
      </c>
      <c r="N533" s="44"/>
    </row>
    <row r="534" spans="1:14" x14ac:dyDescent="0.25">
      <c r="A534" s="157">
        <v>45694.368750000001</v>
      </c>
      <c r="B534" s="170">
        <v>0</v>
      </c>
      <c r="C534" s="170">
        <v>26.311835073333299</v>
      </c>
      <c r="D534" s="170">
        <v>5.1749557666666599E-2</v>
      </c>
      <c r="E534" s="171">
        <f t="shared" si="76"/>
        <v>0</v>
      </c>
      <c r="F534" s="171">
        <f t="shared" si="77"/>
        <v>0</v>
      </c>
      <c r="G534" s="171">
        <f t="shared" si="78"/>
        <v>0</v>
      </c>
      <c r="H534" s="171">
        <f t="shared" si="72"/>
        <v>2.3748043558889393E-2</v>
      </c>
      <c r="I534" s="171">
        <f t="shared" si="73"/>
        <v>1.6913000488616803</v>
      </c>
      <c r="J534" s="171">
        <f t="shared" si="74"/>
        <v>0</v>
      </c>
      <c r="K534" s="172">
        <f t="shared" si="75"/>
        <v>0</v>
      </c>
      <c r="L534" s="172" t="e">
        <f t="shared" si="79"/>
        <v>#DIV/0!</v>
      </c>
      <c r="M534" s="171" t="e">
        <f t="shared" si="80"/>
        <v>#DIV/0!</v>
      </c>
      <c r="N534" s="44"/>
    </row>
    <row r="535" spans="1:14" x14ac:dyDescent="0.25">
      <c r="A535" s="157">
        <v>45694.369444444441</v>
      </c>
      <c r="B535" s="170">
        <v>0</v>
      </c>
      <c r="C535" s="170">
        <v>26.3129077683333</v>
      </c>
      <c r="D535" s="170">
        <v>5.35369333333333E-2</v>
      </c>
      <c r="E535" s="171">
        <f t="shared" si="76"/>
        <v>0</v>
      </c>
      <c r="F535" s="171">
        <f t="shared" si="77"/>
        <v>0</v>
      </c>
      <c r="G535" s="171">
        <f t="shared" si="78"/>
        <v>0</v>
      </c>
      <c r="H535" s="171">
        <f t="shared" si="72"/>
        <v>2.3747283693939244E-2</v>
      </c>
      <c r="I535" s="171">
        <f t="shared" si="73"/>
        <v>1.6913481084983544</v>
      </c>
      <c r="J535" s="171">
        <f t="shared" si="74"/>
        <v>0</v>
      </c>
      <c r="K535" s="172">
        <f t="shared" si="75"/>
        <v>0</v>
      </c>
      <c r="L535" s="172" t="e">
        <f t="shared" si="79"/>
        <v>#DIV/0!</v>
      </c>
      <c r="M535" s="171" t="e">
        <f t="shared" si="80"/>
        <v>#DIV/0!</v>
      </c>
      <c r="N535" s="44"/>
    </row>
    <row r="536" spans="1:14" x14ac:dyDescent="0.25">
      <c r="A536" s="157">
        <v>45694.370138888888</v>
      </c>
      <c r="B536" s="170">
        <v>0</v>
      </c>
      <c r="C536" s="170">
        <v>26.313980699999998</v>
      </c>
      <c r="D536" s="170">
        <v>5.43078303333333E-2</v>
      </c>
      <c r="E536" s="171">
        <f t="shared" si="76"/>
        <v>0</v>
      </c>
      <c r="F536" s="171">
        <f t="shared" si="77"/>
        <v>0</v>
      </c>
      <c r="G536" s="171">
        <f t="shared" si="78"/>
        <v>0</v>
      </c>
      <c r="H536" s="171">
        <f t="shared" si="72"/>
        <v>2.3746523691108135E-2</v>
      </c>
      <c r="I536" s="171">
        <f t="shared" si="73"/>
        <v>1.6913961797383046</v>
      </c>
      <c r="J536" s="171">
        <f t="shared" si="74"/>
        <v>0</v>
      </c>
      <c r="K536" s="172">
        <f t="shared" si="75"/>
        <v>0</v>
      </c>
      <c r="L536" s="172" t="e">
        <f t="shared" si="79"/>
        <v>#DIV/0!</v>
      </c>
      <c r="M536" s="171" t="e">
        <f t="shared" si="80"/>
        <v>#DIV/0!</v>
      </c>
      <c r="N536" s="44"/>
    </row>
    <row r="537" spans="1:14" x14ac:dyDescent="0.25">
      <c r="A537" s="157">
        <v>45694.370833333334</v>
      </c>
      <c r="B537" s="170">
        <v>0</v>
      </c>
      <c r="C537" s="170">
        <v>26.315053774999999</v>
      </c>
      <c r="D537" s="170">
        <v>5.5044552833333302E-2</v>
      </c>
      <c r="E537" s="171">
        <f t="shared" si="76"/>
        <v>0</v>
      </c>
      <c r="F537" s="171">
        <f t="shared" si="77"/>
        <v>0</v>
      </c>
      <c r="G537" s="171">
        <f t="shared" si="78"/>
        <v>0</v>
      </c>
      <c r="H537" s="171">
        <f t="shared" si="72"/>
        <v>2.3745763616522572E-2</v>
      </c>
      <c r="I537" s="171">
        <f t="shared" si="73"/>
        <v>1.6914442584003924</v>
      </c>
      <c r="J537" s="171">
        <f t="shared" si="74"/>
        <v>0</v>
      </c>
      <c r="K537" s="172">
        <f t="shared" si="75"/>
        <v>0</v>
      </c>
      <c r="L537" s="172" t="e">
        <f t="shared" si="79"/>
        <v>#DIV/0!</v>
      </c>
      <c r="M537" s="171" t="e">
        <f t="shared" si="80"/>
        <v>#DIV/0!</v>
      </c>
      <c r="N537" s="44"/>
    </row>
    <row r="538" spans="1:14" x14ac:dyDescent="0.25">
      <c r="A538" s="157">
        <v>45694.371527777781</v>
      </c>
      <c r="B538" s="170">
        <v>0</v>
      </c>
      <c r="C538" s="170">
        <v>26.316126848333301</v>
      </c>
      <c r="D538" s="170">
        <v>5.6090435166666598E-2</v>
      </c>
      <c r="E538" s="171">
        <f t="shared" si="76"/>
        <v>0</v>
      </c>
      <c r="F538" s="171">
        <f t="shared" si="77"/>
        <v>0</v>
      </c>
      <c r="G538" s="171">
        <f t="shared" si="78"/>
        <v>0</v>
      </c>
      <c r="H538" s="171">
        <f t="shared" si="72"/>
        <v>2.3745003572892758E-2</v>
      </c>
      <c r="I538" s="171">
        <f t="shared" si="73"/>
        <v>1.6914923379881612</v>
      </c>
      <c r="J538" s="171">
        <f t="shared" si="74"/>
        <v>0</v>
      </c>
      <c r="K538" s="172">
        <f t="shared" si="75"/>
        <v>0</v>
      </c>
      <c r="L538" s="172" t="e">
        <f t="shared" si="79"/>
        <v>#DIV/0!</v>
      </c>
      <c r="M538" s="171" t="e">
        <f t="shared" si="80"/>
        <v>#DIV/0!</v>
      </c>
      <c r="N538" s="44"/>
    </row>
    <row r="539" spans="1:14" x14ac:dyDescent="0.25">
      <c r="A539" s="157">
        <v>45694.37222222222</v>
      </c>
      <c r="B539" s="170">
        <v>0</v>
      </c>
      <c r="C539" s="170">
        <v>26.317199923333298</v>
      </c>
      <c r="D539" s="170">
        <v>5.7382536833333303E-2</v>
      </c>
      <c r="E539" s="171">
        <f t="shared" si="76"/>
        <v>0</v>
      </c>
      <c r="F539" s="171">
        <f t="shared" si="77"/>
        <v>0</v>
      </c>
      <c r="G539" s="171">
        <f t="shared" si="78"/>
        <v>0</v>
      </c>
      <c r="H539" s="171">
        <f t="shared" si="72"/>
        <v>2.3744243557856225E-2</v>
      </c>
      <c r="I539" s="171">
        <f t="shared" si="73"/>
        <v>1.691540418650985</v>
      </c>
      <c r="J539" s="171">
        <f t="shared" si="74"/>
        <v>0</v>
      </c>
      <c r="K539" s="172">
        <f t="shared" si="75"/>
        <v>0</v>
      </c>
      <c r="L539" s="172" t="e">
        <f t="shared" si="79"/>
        <v>#DIV/0!</v>
      </c>
      <c r="M539" s="171" t="e">
        <f t="shared" si="80"/>
        <v>#DIV/0!</v>
      </c>
      <c r="N539" s="44"/>
    </row>
    <row r="540" spans="1:14" x14ac:dyDescent="0.25">
      <c r="A540" s="157">
        <v>45694.372916666667</v>
      </c>
      <c r="B540" s="170">
        <v>0</v>
      </c>
      <c r="C540" s="170">
        <v>26.318278408333299</v>
      </c>
      <c r="D540" s="170">
        <v>6.0183390000000003E-2</v>
      </c>
      <c r="E540" s="171">
        <f t="shared" si="76"/>
        <v>0</v>
      </c>
      <c r="F540" s="171">
        <f t="shared" si="77"/>
        <v>0</v>
      </c>
      <c r="G540" s="171">
        <f t="shared" si="78"/>
        <v>0</v>
      </c>
      <c r="H540" s="171">
        <f t="shared" si="72"/>
        <v>2.374347974113648E-2</v>
      </c>
      <c r="I540" s="171">
        <f t="shared" si="73"/>
        <v>1.6915887427245737</v>
      </c>
      <c r="J540" s="171">
        <f t="shared" si="74"/>
        <v>0</v>
      </c>
      <c r="K540" s="172">
        <f t="shared" si="75"/>
        <v>0</v>
      </c>
      <c r="L540" s="172" t="e">
        <f t="shared" si="79"/>
        <v>#DIV/0!</v>
      </c>
      <c r="M540" s="171" t="e">
        <f t="shared" si="80"/>
        <v>#DIV/0!</v>
      </c>
      <c r="N540" s="44"/>
    </row>
    <row r="541" spans="1:14" x14ac:dyDescent="0.25">
      <c r="A541" s="157">
        <v>45694.373611111114</v>
      </c>
      <c r="B541" s="170">
        <v>0</v>
      </c>
      <c r="C541" s="170">
        <v>26.3197572816666</v>
      </c>
      <c r="D541" s="170">
        <v>6.0098840666666598E-2</v>
      </c>
      <c r="E541" s="171">
        <f t="shared" si="76"/>
        <v>0</v>
      </c>
      <c r="F541" s="171">
        <f t="shared" si="77"/>
        <v>0</v>
      </c>
      <c r="G541" s="171">
        <f t="shared" si="78"/>
        <v>0</v>
      </c>
      <c r="H541" s="171">
        <f t="shared" si="72"/>
        <v>2.3742432405799783E-2</v>
      </c>
      <c r="I541" s="171">
        <f t="shared" si="73"/>
        <v>1.6916550087881796</v>
      </c>
      <c r="J541" s="171">
        <f t="shared" si="74"/>
        <v>0</v>
      </c>
      <c r="K541" s="172">
        <f t="shared" si="75"/>
        <v>0</v>
      </c>
      <c r="L541" s="172" t="e">
        <f t="shared" si="79"/>
        <v>#DIV/0!</v>
      </c>
      <c r="M541" s="171" t="e">
        <f t="shared" si="80"/>
        <v>#DIV/0!</v>
      </c>
      <c r="N541" s="44"/>
    </row>
    <row r="542" spans="1:14" x14ac:dyDescent="0.25">
      <c r="A542" s="157">
        <v>45694.374305555553</v>
      </c>
      <c r="B542" s="170">
        <v>0</v>
      </c>
      <c r="C542" s="170">
        <v>26.3214796399999</v>
      </c>
      <c r="D542" s="170">
        <v>5.8882884166666601E-2</v>
      </c>
      <c r="E542" s="171">
        <f t="shared" si="76"/>
        <v>0</v>
      </c>
      <c r="F542" s="171">
        <f t="shared" si="77"/>
        <v>0</v>
      </c>
      <c r="G542" s="171">
        <f t="shared" si="78"/>
        <v>0</v>
      </c>
      <c r="H542" s="171">
        <f t="shared" si="72"/>
        <v>2.3741212706111858E-2</v>
      </c>
      <c r="I542" s="171">
        <f t="shared" si="73"/>
        <v>1.6917321874392515</v>
      </c>
      <c r="J542" s="171">
        <f t="shared" si="74"/>
        <v>0</v>
      </c>
      <c r="K542" s="172">
        <f t="shared" si="75"/>
        <v>0</v>
      </c>
      <c r="L542" s="172" t="e">
        <f t="shared" si="79"/>
        <v>#DIV/0!</v>
      </c>
      <c r="M542" s="171" t="e">
        <f t="shared" si="80"/>
        <v>#DIV/0!</v>
      </c>
      <c r="N542" s="44"/>
    </row>
    <row r="543" spans="1:14" x14ac:dyDescent="0.25">
      <c r="A543" s="157">
        <v>45694.375</v>
      </c>
      <c r="B543" s="170">
        <v>0</v>
      </c>
      <c r="C543" s="170">
        <v>26.323201990000001</v>
      </c>
      <c r="D543" s="170">
        <v>5.7256317833333299E-2</v>
      </c>
      <c r="E543" s="171">
        <f t="shared" si="76"/>
        <v>0</v>
      </c>
      <c r="F543" s="171">
        <f t="shared" si="77"/>
        <v>0</v>
      </c>
      <c r="G543" s="171">
        <f t="shared" si="78"/>
        <v>0</v>
      </c>
      <c r="H543" s="171">
        <f t="shared" si="72"/>
        <v>2.3739993089011726E-2</v>
      </c>
      <c r="I543" s="171">
        <f t="shared" si="73"/>
        <v>1.6918093682942579</v>
      </c>
      <c r="J543" s="171">
        <f t="shared" si="74"/>
        <v>0</v>
      </c>
      <c r="K543" s="172">
        <f t="shared" si="75"/>
        <v>0</v>
      </c>
      <c r="L543" s="172" t="e">
        <f t="shared" si="79"/>
        <v>#DIV/0!</v>
      </c>
      <c r="M543" s="171" t="e">
        <f t="shared" si="80"/>
        <v>#DIV/0!</v>
      </c>
      <c r="N543" s="44"/>
    </row>
    <row r="544" spans="1:14" x14ac:dyDescent="0.25">
      <c r="A544" s="157">
        <v>45694.375694444447</v>
      </c>
      <c r="B544" s="170">
        <v>0</v>
      </c>
      <c r="C544" s="170">
        <v>26.32492435</v>
      </c>
      <c r="D544" s="170">
        <v>5.62628928333333E-2</v>
      </c>
      <c r="E544" s="171">
        <f t="shared" si="76"/>
        <v>0</v>
      </c>
      <c r="F544" s="171">
        <f t="shared" si="77"/>
        <v>0</v>
      </c>
      <c r="G544" s="171">
        <f t="shared" si="78"/>
        <v>0</v>
      </c>
      <c r="H544" s="171">
        <f t="shared" si="72"/>
        <v>2.3738773541512138E-2</v>
      </c>
      <c r="I544" s="171">
        <f t="shared" si="73"/>
        <v>1.6918865521747721</v>
      </c>
      <c r="J544" s="171">
        <f t="shared" si="74"/>
        <v>0</v>
      </c>
      <c r="K544" s="172">
        <f t="shared" si="75"/>
        <v>0</v>
      </c>
      <c r="L544" s="172" t="e">
        <f t="shared" si="79"/>
        <v>#DIV/0!</v>
      </c>
      <c r="M544" s="171" t="e">
        <f t="shared" si="80"/>
        <v>#DIV/0!</v>
      </c>
      <c r="N544" s="44"/>
    </row>
    <row r="545" spans="1:14" x14ac:dyDescent="0.25">
      <c r="A545" s="157">
        <v>45694.376388888886</v>
      </c>
      <c r="B545" s="170">
        <v>0</v>
      </c>
      <c r="C545" s="170">
        <v>26.326629913333299</v>
      </c>
      <c r="D545" s="170">
        <v>5.7402020666666602E-2</v>
      </c>
      <c r="E545" s="171">
        <f t="shared" si="76"/>
        <v>0</v>
      </c>
      <c r="F545" s="171">
        <f t="shared" si="77"/>
        <v>0</v>
      </c>
      <c r="G545" s="171">
        <f t="shared" si="78"/>
        <v>0</v>
      </c>
      <c r="H545" s="171">
        <f t="shared" si="72"/>
        <v>2.3737565962747967E-2</v>
      </c>
      <c r="I545" s="171">
        <f t="shared" si="73"/>
        <v>1.6919629858884653</v>
      </c>
      <c r="J545" s="171">
        <f t="shared" si="74"/>
        <v>0</v>
      </c>
      <c r="K545" s="172">
        <f t="shared" si="75"/>
        <v>0</v>
      </c>
      <c r="L545" s="172" t="e">
        <f t="shared" si="79"/>
        <v>#DIV/0!</v>
      </c>
      <c r="M545" s="171" t="e">
        <f t="shared" si="80"/>
        <v>#DIV/0!</v>
      </c>
      <c r="N545" s="44"/>
    </row>
    <row r="546" spans="1:14" x14ac:dyDescent="0.25">
      <c r="A546" s="157">
        <v>45694.377083333333</v>
      </c>
      <c r="B546" s="170">
        <v>0</v>
      </c>
      <c r="C546" s="170">
        <v>26.327387043333299</v>
      </c>
      <c r="D546" s="170">
        <v>5.8723277666666601E-2</v>
      </c>
      <c r="E546" s="171">
        <f t="shared" si="76"/>
        <v>0</v>
      </c>
      <c r="F546" s="171">
        <f t="shared" si="77"/>
        <v>0</v>
      </c>
      <c r="G546" s="171">
        <f t="shared" si="78"/>
        <v>0</v>
      </c>
      <c r="H546" s="171">
        <f t="shared" si="72"/>
        <v>2.3737029921080469E-2</v>
      </c>
      <c r="I546" s="171">
        <f t="shared" si="73"/>
        <v>1.69199691698799</v>
      </c>
      <c r="J546" s="171">
        <f t="shared" si="74"/>
        <v>0</v>
      </c>
      <c r="K546" s="172">
        <f t="shared" si="75"/>
        <v>0</v>
      </c>
      <c r="L546" s="172" t="e">
        <f t="shared" si="79"/>
        <v>#DIV/0!</v>
      </c>
      <c r="M546" s="171" t="e">
        <f t="shared" si="80"/>
        <v>#DIV/0!</v>
      </c>
      <c r="N546" s="44"/>
    </row>
    <row r="547" spans="1:14" x14ac:dyDescent="0.25">
      <c r="A547" s="157">
        <v>45694.37777777778</v>
      </c>
      <c r="B547" s="170">
        <v>0</v>
      </c>
      <c r="C547" s="170">
        <v>26.327598609999999</v>
      </c>
      <c r="D547" s="170">
        <v>5.8030394999999901E-2</v>
      </c>
      <c r="E547" s="171">
        <f t="shared" si="76"/>
        <v>0</v>
      </c>
      <c r="F547" s="171">
        <f t="shared" si="77"/>
        <v>0</v>
      </c>
      <c r="G547" s="171">
        <f t="shared" si="78"/>
        <v>0</v>
      </c>
      <c r="H547" s="171">
        <f t="shared" si="72"/>
        <v>2.3736880136309486E-2</v>
      </c>
      <c r="I547" s="171">
        <f t="shared" si="73"/>
        <v>1.6920063985262126</v>
      </c>
      <c r="J547" s="171">
        <f t="shared" si="74"/>
        <v>0</v>
      </c>
      <c r="K547" s="172">
        <f t="shared" si="75"/>
        <v>0</v>
      </c>
      <c r="L547" s="172" t="e">
        <f t="shared" si="79"/>
        <v>#DIV/0!</v>
      </c>
      <c r="M547" s="171" t="e">
        <f t="shared" si="80"/>
        <v>#DIV/0!</v>
      </c>
      <c r="N547" s="44"/>
    </row>
    <row r="548" spans="1:14" x14ac:dyDescent="0.25">
      <c r="A548" s="157">
        <v>45694.378472222219</v>
      </c>
      <c r="B548" s="170">
        <v>0</v>
      </c>
      <c r="C548" s="170">
        <v>26.327810173333301</v>
      </c>
      <c r="D548" s="170">
        <v>5.6197723666666602E-2</v>
      </c>
      <c r="E548" s="171">
        <f t="shared" si="76"/>
        <v>0</v>
      </c>
      <c r="F548" s="171">
        <f t="shared" si="77"/>
        <v>0</v>
      </c>
      <c r="G548" s="171">
        <f t="shared" si="78"/>
        <v>0</v>
      </c>
      <c r="H548" s="171">
        <f t="shared" si="72"/>
        <v>2.3736730355055229E-2</v>
      </c>
      <c r="I548" s="171">
        <f t="shared" si="73"/>
        <v>1.6920158799539375</v>
      </c>
      <c r="J548" s="171">
        <f t="shared" si="74"/>
        <v>0</v>
      </c>
      <c r="K548" s="172">
        <f t="shared" si="75"/>
        <v>0</v>
      </c>
      <c r="L548" s="172" t="e">
        <f t="shared" si="79"/>
        <v>#DIV/0!</v>
      </c>
      <c r="M548" s="171" t="e">
        <f t="shared" si="80"/>
        <v>#DIV/0!</v>
      </c>
      <c r="N548" s="44"/>
    </row>
    <row r="549" spans="1:14" x14ac:dyDescent="0.25">
      <c r="A549" s="157">
        <v>45694.379166666666</v>
      </c>
      <c r="B549" s="170">
        <v>0</v>
      </c>
      <c r="C549" s="170">
        <v>26.328021740000001</v>
      </c>
      <c r="D549" s="170">
        <v>5.4267284666666603E-2</v>
      </c>
      <c r="E549" s="171">
        <f t="shared" si="76"/>
        <v>0</v>
      </c>
      <c r="F549" s="171">
        <f t="shared" si="77"/>
        <v>0</v>
      </c>
      <c r="G549" s="171">
        <f t="shared" si="78"/>
        <v>0</v>
      </c>
      <c r="H549" s="171">
        <f t="shared" si="72"/>
        <v>2.3736580572597824E-2</v>
      </c>
      <c r="I549" s="171">
        <f t="shared" si="73"/>
        <v>1.6920253615699414</v>
      </c>
      <c r="J549" s="171">
        <f t="shared" si="74"/>
        <v>0</v>
      </c>
      <c r="K549" s="172">
        <f t="shared" si="75"/>
        <v>0</v>
      </c>
      <c r="L549" s="172" t="e">
        <f t="shared" si="79"/>
        <v>#DIV/0!</v>
      </c>
      <c r="M549" s="171" t="e">
        <f t="shared" si="80"/>
        <v>#DIV/0!</v>
      </c>
      <c r="N549" s="44"/>
    </row>
    <row r="550" spans="1:14" x14ac:dyDescent="0.25">
      <c r="A550" s="157">
        <v>45694.379861111112</v>
      </c>
      <c r="B550" s="170">
        <v>0</v>
      </c>
      <c r="C550" s="170">
        <v>26.328233305000001</v>
      </c>
      <c r="D550" s="170">
        <v>5.2689045666666601E-2</v>
      </c>
      <c r="E550" s="171">
        <f t="shared" si="76"/>
        <v>0</v>
      </c>
      <c r="F550" s="171">
        <f t="shared" si="77"/>
        <v>0</v>
      </c>
      <c r="G550" s="171">
        <f t="shared" si="78"/>
        <v>0</v>
      </c>
      <c r="H550" s="171">
        <f t="shared" si="72"/>
        <v>2.3736430792477125E-2</v>
      </c>
      <c r="I550" s="171">
        <f t="shared" si="73"/>
        <v>1.6920348431501422</v>
      </c>
      <c r="J550" s="171">
        <f t="shared" si="74"/>
        <v>0</v>
      </c>
      <c r="K550" s="172">
        <f t="shared" si="75"/>
        <v>0</v>
      </c>
      <c r="L550" s="172" t="e">
        <f t="shared" si="79"/>
        <v>#DIV/0!</v>
      </c>
      <c r="M550" s="171" t="e">
        <f t="shared" si="80"/>
        <v>#DIV/0!</v>
      </c>
      <c r="N550" s="44"/>
    </row>
    <row r="551" spans="1:14" x14ac:dyDescent="0.25">
      <c r="A551" s="157">
        <v>45694.380555555559</v>
      </c>
      <c r="B551" s="170">
        <v>0</v>
      </c>
      <c r="C551" s="170">
        <v>26.329326163333299</v>
      </c>
      <c r="D551" s="170">
        <v>5.1172045333333298E-2</v>
      </c>
      <c r="E551" s="171">
        <f t="shared" si="76"/>
        <v>0</v>
      </c>
      <c r="F551" s="171">
        <f t="shared" si="77"/>
        <v>0</v>
      </c>
      <c r="G551" s="171">
        <f t="shared" si="78"/>
        <v>0</v>
      </c>
      <c r="H551" s="171">
        <f t="shared" si="72"/>
        <v>2.3735657108002149E-2</v>
      </c>
      <c r="I551" s="171">
        <f t="shared" si="73"/>
        <v>1.6920838217380954</v>
      </c>
      <c r="J551" s="171">
        <f t="shared" si="74"/>
        <v>0</v>
      </c>
      <c r="K551" s="172">
        <f t="shared" si="75"/>
        <v>0</v>
      </c>
      <c r="L551" s="172" t="e">
        <f t="shared" si="79"/>
        <v>#DIV/0!</v>
      </c>
      <c r="M551" s="171" t="e">
        <f t="shared" si="80"/>
        <v>#DIV/0!</v>
      </c>
      <c r="N551" s="44"/>
    </row>
    <row r="552" spans="1:14" x14ac:dyDescent="0.25">
      <c r="A552" s="157">
        <v>45694.381249999999</v>
      </c>
      <c r="B552" s="170">
        <v>0</v>
      </c>
      <c r="C552" s="170">
        <v>26.33104852</v>
      </c>
      <c r="D552" s="170">
        <v>4.9505741333333297E-2</v>
      </c>
      <c r="E552" s="171">
        <f t="shared" si="76"/>
        <v>0</v>
      </c>
      <c r="F552" s="171">
        <f t="shared" si="77"/>
        <v>0</v>
      </c>
      <c r="G552" s="171">
        <f t="shared" si="78"/>
        <v>0</v>
      </c>
      <c r="H552" s="171">
        <f t="shared" si="72"/>
        <v>2.373443783547282E-2</v>
      </c>
      <c r="I552" s="171">
        <f t="shared" si="73"/>
        <v>1.6921610146340769</v>
      </c>
      <c r="J552" s="171">
        <f t="shared" si="74"/>
        <v>0</v>
      </c>
      <c r="K552" s="172">
        <f t="shared" si="75"/>
        <v>0</v>
      </c>
      <c r="L552" s="172" t="e">
        <f t="shared" si="79"/>
        <v>#DIV/0!</v>
      </c>
      <c r="M552" s="171" t="e">
        <f t="shared" si="80"/>
        <v>#DIV/0!</v>
      </c>
      <c r="N552" s="44"/>
    </row>
    <row r="553" spans="1:14" x14ac:dyDescent="0.25">
      <c r="A553" s="157">
        <v>45694.381944444445</v>
      </c>
      <c r="B553" s="170">
        <v>0</v>
      </c>
      <c r="C553" s="170">
        <v>26.332770873333299</v>
      </c>
      <c r="D553" s="170">
        <v>4.8451384833333298E-2</v>
      </c>
      <c r="E553" s="171">
        <f t="shared" si="76"/>
        <v>0</v>
      </c>
      <c r="F553" s="171">
        <f t="shared" si="77"/>
        <v>0</v>
      </c>
      <c r="G553" s="171">
        <f t="shared" si="78"/>
        <v>0</v>
      </c>
      <c r="H553" s="171">
        <f t="shared" si="72"/>
        <v>2.3733218641958903E-2</v>
      </c>
      <c r="I553" s="171">
        <f t="shared" si="73"/>
        <v>1.6922382099582709</v>
      </c>
      <c r="J553" s="171">
        <f t="shared" si="74"/>
        <v>0</v>
      </c>
      <c r="K553" s="172">
        <f t="shared" si="75"/>
        <v>0</v>
      </c>
      <c r="L553" s="172" t="e">
        <f t="shared" si="79"/>
        <v>#DIV/0!</v>
      </c>
      <c r="M553" s="171" t="e">
        <f t="shared" si="80"/>
        <v>#DIV/0!</v>
      </c>
      <c r="N553" s="44"/>
    </row>
    <row r="554" spans="1:14" x14ac:dyDescent="0.25">
      <c r="A554" s="157">
        <v>45694.382638888892</v>
      </c>
      <c r="B554" s="170">
        <v>0</v>
      </c>
      <c r="C554" s="170">
        <v>26.33449323</v>
      </c>
      <c r="D554" s="170">
        <v>4.7653732833333302E-2</v>
      </c>
      <c r="E554" s="171">
        <f t="shared" si="76"/>
        <v>0</v>
      </c>
      <c r="F554" s="171">
        <f t="shared" si="77"/>
        <v>0</v>
      </c>
      <c r="G554" s="171">
        <f t="shared" si="78"/>
        <v>0</v>
      </c>
      <c r="H554" s="171">
        <f t="shared" si="72"/>
        <v>2.3731999522735466E-2</v>
      </c>
      <c r="I554" s="171">
        <f t="shared" si="73"/>
        <v>1.6923154080095362</v>
      </c>
      <c r="J554" s="171">
        <f t="shared" si="74"/>
        <v>0</v>
      </c>
      <c r="K554" s="172">
        <f t="shared" si="75"/>
        <v>0</v>
      </c>
      <c r="L554" s="172" t="e">
        <f t="shared" si="79"/>
        <v>#DIV/0!</v>
      </c>
      <c r="M554" s="171" t="e">
        <f t="shared" si="80"/>
        <v>#DIV/0!</v>
      </c>
      <c r="N554" s="44"/>
    </row>
    <row r="555" spans="1:14" x14ac:dyDescent="0.25">
      <c r="A555" s="157">
        <v>45694.383333333331</v>
      </c>
      <c r="B555" s="170">
        <v>0</v>
      </c>
      <c r="C555" s="170">
        <v>26.3362125883333</v>
      </c>
      <c r="D555" s="170">
        <v>4.70229721666666E-2</v>
      </c>
      <c r="E555" s="171">
        <f t="shared" si="76"/>
        <v>0</v>
      </c>
      <c r="F555" s="171">
        <f t="shared" si="77"/>
        <v>0</v>
      </c>
      <c r="G555" s="171">
        <f t="shared" si="78"/>
        <v>0</v>
      </c>
      <c r="H555" s="171">
        <f t="shared" si="72"/>
        <v>2.3730782602238282E-2</v>
      </c>
      <c r="I555" s="171">
        <f t="shared" si="73"/>
        <v>1.6923924742429575</v>
      </c>
      <c r="J555" s="171">
        <f t="shared" si="74"/>
        <v>0</v>
      </c>
      <c r="K555" s="172">
        <f t="shared" si="75"/>
        <v>0</v>
      </c>
      <c r="L555" s="172" t="e">
        <f t="shared" si="79"/>
        <v>#DIV/0!</v>
      </c>
      <c r="M555" s="171" t="e">
        <f t="shared" si="80"/>
        <v>#DIV/0!</v>
      </c>
      <c r="N555" s="44"/>
    </row>
    <row r="556" spans="1:14" x14ac:dyDescent="0.25">
      <c r="A556" s="157">
        <v>45694.384027777778</v>
      </c>
      <c r="B556" s="170">
        <v>0</v>
      </c>
      <c r="C556" s="170">
        <v>26.337290880000001</v>
      </c>
      <c r="D556" s="170">
        <v>4.52605018333333E-2</v>
      </c>
      <c r="E556" s="171">
        <f t="shared" si="76"/>
        <v>0</v>
      </c>
      <c r="F556" s="171">
        <f t="shared" si="77"/>
        <v>0</v>
      </c>
      <c r="G556" s="171">
        <f t="shared" si="78"/>
        <v>0</v>
      </c>
      <c r="H556" s="171">
        <f t="shared" si="72"/>
        <v>2.3730019452285166E-2</v>
      </c>
      <c r="I556" s="171">
        <f t="shared" si="73"/>
        <v>1.6924408074665807</v>
      </c>
      <c r="J556" s="171">
        <f t="shared" si="74"/>
        <v>0</v>
      </c>
      <c r="K556" s="172">
        <f t="shared" si="75"/>
        <v>0</v>
      </c>
      <c r="L556" s="172" t="e">
        <f t="shared" si="79"/>
        <v>#DIV/0!</v>
      </c>
      <c r="M556" s="171" t="e">
        <f t="shared" si="80"/>
        <v>#DIV/0!</v>
      </c>
      <c r="N556" s="44"/>
    </row>
    <row r="557" spans="1:14" x14ac:dyDescent="0.25">
      <c r="A557" s="157">
        <v>45694.384722222225</v>
      </c>
      <c r="B557" s="170">
        <v>0</v>
      </c>
      <c r="C557" s="170">
        <v>26.337934799999999</v>
      </c>
      <c r="D557" s="170">
        <v>4.35499553333333E-2</v>
      </c>
      <c r="E557" s="171">
        <f t="shared" si="76"/>
        <v>0</v>
      </c>
      <c r="F557" s="171">
        <f t="shared" si="77"/>
        <v>0</v>
      </c>
      <c r="G557" s="171">
        <f t="shared" si="78"/>
        <v>0</v>
      </c>
      <c r="H557" s="171">
        <f t="shared" si="72"/>
        <v>2.372956373878286E-2</v>
      </c>
      <c r="I557" s="171">
        <f t="shared" si="73"/>
        <v>1.692469670945602</v>
      </c>
      <c r="J557" s="171">
        <f t="shared" si="74"/>
        <v>0</v>
      </c>
      <c r="K557" s="172">
        <f t="shared" si="75"/>
        <v>0</v>
      </c>
      <c r="L557" s="172" t="e">
        <f t="shared" si="79"/>
        <v>#DIV/0!</v>
      </c>
      <c r="M557" s="171" t="e">
        <f t="shared" si="80"/>
        <v>#DIV/0!</v>
      </c>
      <c r="N557" s="44"/>
    </row>
    <row r="558" spans="1:14" x14ac:dyDescent="0.25">
      <c r="A558" s="157">
        <v>45694.385416666664</v>
      </c>
      <c r="B558" s="170">
        <v>0</v>
      </c>
      <c r="C558" s="170">
        <v>26.338578720000001</v>
      </c>
      <c r="D558" s="170">
        <v>4.1992262333333301E-2</v>
      </c>
      <c r="E558" s="171">
        <f t="shared" si="76"/>
        <v>0</v>
      </c>
      <c r="F558" s="171">
        <f t="shared" si="77"/>
        <v>0</v>
      </c>
      <c r="G558" s="171">
        <f t="shared" si="78"/>
        <v>0</v>
      </c>
      <c r="H558" s="171">
        <f t="shared" si="72"/>
        <v>2.372910803599167E-2</v>
      </c>
      <c r="I558" s="171">
        <f t="shared" si="73"/>
        <v>1.6924985347849288</v>
      </c>
      <c r="J558" s="171">
        <f t="shared" si="74"/>
        <v>0</v>
      </c>
      <c r="K558" s="172">
        <f t="shared" si="75"/>
        <v>0</v>
      </c>
      <c r="L558" s="172" t="e">
        <f t="shared" si="79"/>
        <v>#DIV/0!</v>
      </c>
      <c r="M558" s="171" t="e">
        <f t="shared" si="80"/>
        <v>#DIV/0!</v>
      </c>
      <c r="N558" s="44"/>
    </row>
    <row r="559" spans="1:14" x14ac:dyDescent="0.25">
      <c r="A559" s="157">
        <v>45694.386111111111</v>
      </c>
      <c r="B559" s="170">
        <v>0</v>
      </c>
      <c r="C559" s="170">
        <v>26.339222639999999</v>
      </c>
      <c r="D559" s="170">
        <v>4.0498944166666599E-2</v>
      </c>
      <c r="E559" s="171">
        <f t="shared" si="76"/>
        <v>0</v>
      </c>
      <c r="F559" s="171">
        <f t="shared" si="77"/>
        <v>0</v>
      </c>
      <c r="G559" s="171">
        <f t="shared" si="78"/>
        <v>0</v>
      </c>
      <c r="H559" s="171">
        <f t="shared" si="72"/>
        <v>2.3728652343911295E-2</v>
      </c>
      <c r="I559" s="171">
        <f t="shared" si="73"/>
        <v>1.6925273989845635</v>
      </c>
      <c r="J559" s="171">
        <f t="shared" si="74"/>
        <v>0</v>
      </c>
      <c r="K559" s="172">
        <f t="shared" si="75"/>
        <v>0</v>
      </c>
      <c r="L559" s="172" t="e">
        <f t="shared" si="79"/>
        <v>#DIV/0!</v>
      </c>
      <c r="M559" s="171" t="e">
        <f t="shared" si="80"/>
        <v>#DIV/0!</v>
      </c>
      <c r="N559" s="44"/>
    </row>
    <row r="560" spans="1:14" x14ac:dyDescent="0.25">
      <c r="A560" s="157">
        <v>45694.386805555558</v>
      </c>
      <c r="B560" s="170">
        <v>0</v>
      </c>
      <c r="C560" s="170">
        <v>26.339867760000001</v>
      </c>
      <c r="D560" s="170">
        <v>3.9129606333333303E-2</v>
      </c>
      <c r="E560" s="171">
        <f t="shared" si="76"/>
        <v>0</v>
      </c>
      <c r="F560" s="171">
        <f t="shared" si="77"/>
        <v>0</v>
      </c>
      <c r="G560" s="171">
        <f t="shared" si="78"/>
        <v>0</v>
      </c>
      <c r="H560" s="171">
        <f t="shared" si="72"/>
        <v>2.3728195813350283E-2</v>
      </c>
      <c r="I560" s="171">
        <f t="shared" si="73"/>
        <v>1.6925563173364178</v>
      </c>
      <c r="J560" s="171">
        <f t="shared" si="74"/>
        <v>0</v>
      </c>
      <c r="K560" s="172">
        <f t="shared" si="75"/>
        <v>0</v>
      </c>
      <c r="L560" s="172" t="e">
        <f t="shared" si="79"/>
        <v>#DIV/0!</v>
      </c>
      <c r="M560" s="171" t="e">
        <f t="shared" si="80"/>
        <v>#DIV/0!</v>
      </c>
      <c r="N560" s="44"/>
    </row>
    <row r="561" spans="1:14" x14ac:dyDescent="0.25">
      <c r="A561" s="157">
        <v>45694.387499999997</v>
      </c>
      <c r="B561" s="170">
        <v>0</v>
      </c>
      <c r="C561" s="170">
        <v>26.3407696533333</v>
      </c>
      <c r="D561" s="170">
        <v>3.6626438666666601E-2</v>
      </c>
      <c r="E561" s="171">
        <f t="shared" si="76"/>
        <v>0</v>
      </c>
      <c r="F561" s="171">
        <f t="shared" si="77"/>
        <v>0</v>
      </c>
      <c r="G561" s="171">
        <f t="shared" si="78"/>
        <v>0</v>
      </c>
      <c r="H561" s="171">
        <f t="shared" si="72"/>
        <v>2.3727557590625191E-2</v>
      </c>
      <c r="I561" s="171">
        <f t="shared" si="73"/>
        <v>1.6925967464966318</v>
      </c>
      <c r="J561" s="171">
        <f t="shared" si="74"/>
        <v>0</v>
      </c>
      <c r="K561" s="172">
        <f t="shared" si="75"/>
        <v>0</v>
      </c>
      <c r="L561" s="172" t="e">
        <f t="shared" si="79"/>
        <v>#DIV/0!</v>
      </c>
      <c r="M561" s="171" t="e">
        <f t="shared" si="80"/>
        <v>#DIV/0!</v>
      </c>
      <c r="N561" s="44"/>
    </row>
    <row r="562" spans="1:14" x14ac:dyDescent="0.25">
      <c r="A562" s="157">
        <v>45694.388194444444</v>
      </c>
      <c r="B562" s="170">
        <v>0</v>
      </c>
      <c r="C562" s="170">
        <v>26.341845526666599</v>
      </c>
      <c r="D562" s="170">
        <v>3.4584484999999998E-2</v>
      </c>
      <c r="E562" s="171">
        <f t="shared" si="76"/>
        <v>0</v>
      </c>
      <c r="F562" s="171">
        <f t="shared" si="77"/>
        <v>0</v>
      </c>
      <c r="G562" s="171">
        <f t="shared" si="78"/>
        <v>0</v>
      </c>
      <c r="H562" s="171">
        <f t="shared" si="72"/>
        <v>2.3726796278837232E-2</v>
      </c>
      <c r="I562" s="171">
        <f t="shared" si="73"/>
        <v>1.6926449755804798</v>
      </c>
      <c r="J562" s="171">
        <f t="shared" si="74"/>
        <v>0</v>
      </c>
      <c r="K562" s="172">
        <f t="shared" si="75"/>
        <v>0</v>
      </c>
      <c r="L562" s="172" t="e">
        <f t="shared" si="79"/>
        <v>#DIV/0!</v>
      </c>
      <c r="M562" s="171" t="e">
        <f t="shared" si="80"/>
        <v>#DIV/0!</v>
      </c>
      <c r="N562" s="44"/>
    </row>
    <row r="563" spans="1:14" x14ac:dyDescent="0.25">
      <c r="A563" s="157">
        <v>45694.388888888891</v>
      </c>
      <c r="B563" s="170">
        <v>0</v>
      </c>
      <c r="C563" s="170">
        <v>26.342921398333299</v>
      </c>
      <c r="D563" s="170">
        <v>3.2987055500000001E-2</v>
      </c>
      <c r="E563" s="171">
        <f t="shared" si="76"/>
        <v>0</v>
      </c>
      <c r="F563" s="171">
        <f t="shared" si="77"/>
        <v>0</v>
      </c>
      <c r="G563" s="171">
        <f t="shared" si="78"/>
        <v>0</v>
      </c>
      <c r="H563" s="171">
        <f t="shared" si="72"/>
        <v>2.3726034998125062E-2</v>
      </c>
      <c r="I563" s="171">
        <f t="shared" si="73"/>
        <v>1.6926932055954982</v>
      </c>
      <c r="J563" s="171">
        <f t="shared" si="74"/>
        <v>0</v>
      </c>
      <c r="K563" s="172">
        <f t="shared" si="75"/>
        <v>0</v>
      </c>
      <c r="L563" s="172" t="e">
        <f t="shared" si="79"/>
        <v>#DIV/0!</v>
      </c>
      <c r="M563" s="171" t="e">
        <f t="shared" si="80"/>
        <v>#DIV/0!</v>
      </c>
      <c r="N563" s="44"/>
    </row>
    <row r="564" spans="1:14" x14ac:dyDescent="0.25">
      <c r="A564" s="157">
        <v>45694.38958333333</v>
      </c>
      <c r="B564" s="170">
        <v>0</v>
      </c>
      <c r="C564" s="170">
        <v>26.343997269999999</v>
      </c>
      <c r="D564" s="170">
        <v>3.2279472499999899E-2</v>
      </c>
      <c r="E564" s="171">
        <f t="shared" si="76"/>
        <v>0</v>
      </c>
      <c r="F564" s="171">
        <f t="shared" si="77"/>
        <v>0</v>
      </c>
      <c r="G564" s="171">
        <f t="shared" si="78"/>
        <v>0</v>
      </c>
      <c r="H564" s="171">
        <f t="shared" si="72"/>
        <v>2.3725273747308057E-2</v>
      </c>
      <c r="I564" s="171">
        <f t="shared" si="73"/>
        <v>1.6927414366164029</v>
      </c>
      <c r="J564" s="171">
        <f t="shared" si="74"/>
        <v>0</v>
      </c>
      <c r="K564" s="172">
        <f t="shared" si="75"/>
        <v>0</v>
      </c>
      <c r="L564" s="172" t="e">
        <f t="shared" si="79"/>
        <v>#DIV/0!</v>
      </c>
      <c r="M564" s="171" t="e">
        <f t="shared" si="80"/>
        <v>#DIV/0!</v>
      </c>
      <c r="N564" s="44"/>
    </row>
    <row r="565" spans="1:14" x14ac:dyDescent="0.25">
      <c r="A565" s="157">
        <v>45694.390277777777</v>
      </c>
      <c r="B565" s="170">
        <v>0</v>
      </c>
      <c r="C565" s="170">
        <v>26.3450731416666</v>
      </c>
      <c r="D565" s="170">
        <v>3.16463283333333E-2</v>
      </c>
      <c r="E565" s="171">
        <f t="shared" si="76"/>
        <v>0</v>
      </c>
      <c r="F565" s="171">
        <f t="shared" si="77"/>
        <v>0</v>
      </c>
      <c r="G565" s="171">
        <f t="shared" si="78"/>
        <v>0</v>
      </c>
      <c r="H565" s="171">
        <f t="shared" si="72"/>
        <v>2.3724512526384887E-2</v>
      </c>
      <c r="I565" s="171">
        <f t="shared" si="73"/>
        <v>1.6927896686432014</v>
      </c>
      <c r="J565" s="171">
        <f t="shared" si="74"/>
        <v>0</v>
      </c>
      <c r="K565" s="172">
        <f t="shared" si="75"/>
        <v>0</v>
      </c>
      <c r="L565" s="172" t="e">
        <f t="shared" si="79"/>
        <v>#DIV/0!</v>
      </c>
      <c r="M565" s="171" t="e">
        <f t="shared" si="80"/>
        <v>#DIV/0!</v>
      </c>
      <c r="N565" s="44"/>
    </row>
    <row r="566" spans="1:14" x14ac:dyDescent="0.25">
      <c r="A566" s="157">
        <v>45694.390972222223</v>
      </c>
      <c r="B566" s="170">
        <v>0</v>
      </c>
      <c r="C566" s="170">
        <v>26.3461430366666</v>
      </c>
      <c r="D566" s="170">
        <v>2.9684377666666598E-2</v>
      </c>
      <c r="E566" s="171">
        <f t="shared" si="76"/>
        <v>0</v>
      </c>
      <c r="F566" s="171">
        <f t="shared" si="77"/>
        <v>0</v>
      </c>
      <c r="G566" s="171">
        <f t="shared" si="78"/>
        <v>0</v>
      </c>
      <c r="H566" s="171">
        <f t="shared" si="72"/>
        <v>2.3723755563828847E-2</v>
      </c>
      <c r="I566" s="171">
        <f t="shared" si="73"/>
        <v>1.6928376337296935</v>
      </c>
      <c r="J566" s="171">
        <f t="shared" si="74"/>
        <v>0</v>
      </c>
      <c r="K566" s="172">
        <f t="shared" si="75"/>
        <v>0</v>
      </c>
      <c r="L566" s="172" t="e">
        <f t="shared" si="79"/>
        <v>#DIV/0!</v>
      </c>
      <c r="M566" s="171" t="e">
        <f t="shared" si="80"/>
        <v>#DIV/0!</v>
      </c>
      <c r="N566" s="44"/>
    </row>
    <row r="567" spans="1:14" x14ac:dyDescent="0.25">
      <c r="A567" s="157">
        <v>45694.39166666667</v>
      </c>
      <c r="B567" s="170">
        <v>0</v>
      </c>
      <c r="C567" s="170">
        <v>26.346561429999898</v>
      </c>
      <c r="D567" s="170">
        <v>2.8643918500000001E-2</v>
      </c>
      <c r="E567" s="171">
        <f t="shared" si="76"/>
        <v>0</v>
      </c>
      <c r="F567" s="171">
        <f t="shared" si="77"/>
        <v>0</v>
      </c>
      <c r="G567" s="171">
        <f t="shared" si="78"/>
        <v>0</v>
      </c>
      <c r="H567" s="171">
        <f t="shared" si="72"/>
        <v>2.372345955395419E-2</v>
      </c>
      <c r="I567" s="171">
        <f t="shared" si="73"/>
        <v>1.692856391235714</v>
      </c>
      <c r="J567" s="171">
        <f t="shared" si="74"/>
        <v>0</v>
      </c>
      <c r="K567" s="172">
        <f t="shared" si="75"/>
        <v>0</v>
      </c>
      <c r="L567" s="172" t="e">
        <f t="shared" si="79"/>
        <v>#DIV/0!</v>
      </c>
      <c r="M567" s="171" t="e">
        <f t="shared" si="80"/>
        <v>#DIV/0!</v>
      </c>
      <c r="N567" s="44"/>
    </row>
    <row r="568" spans="1:14" x14ac:dyDescent="0.25">
      <c r="A568" s="157">
        <v>45694.392361111109</v>
      </c>
      <c r="B568" s="170">
        <v>0</v>
      </c>
      <c r="C568" s="170">
        <v>26.346561429999898</v>
      </c>
      <c r="D568" s="170">
        <v>2.8068589666666598E-2</v>
      </c>
      <c r="E568" s="171">
        <f t="shared" si="76"/>
        <v>0</v>
      </c>
      <c r="F568" s="171">
        <f t="shared" si="77"/>
        <v>0</v>
      </c>
      <c r="G568" s="171">
        <f t="shared" si="78"/>
        <v>0</v>
      </c>
      <c r="H568" s="171">
        <f t="shared" si="72"/>
        <v>2.372345955395419E-2</v>
      </c>
      <c r="I568" s="171">
        <f t="shared" si="73"/>
        <v>1.692856391235714</v>
      </c>
      <c r="J568" s="171">
        <f t="shared" si="74"/>
        <v>0</v>
      </c>
      <c r="K568" s="172">
        <f t="shared" si="75"/>
        <v>0</v>
      </c>
      <c r="L568" s="172" t="e">
        <f t="shared" si="79"/>
        <v>#DIV/0!</v>
      </c>
      <c r="M568" s="171" t="e">
        <f t="shared" si="80"/>
        <v>#DIV/0!</v>
      </c>
      <c r="N568" s="44"/>
    </row>
    <row r="569" spans="1:14" x14ac:dyDescent="0.25">
      <c r="A569" s="157">
        <v>45694.393055555556</v>
      </c>
      <c r="B569" s="170">
        <v>0</v>
      </c>
      <c r="C569" s="170">
        <v>26.346561429999898</v>
      </c>
      <c r="D569" s="170">
        <v>2.7912371500000002E-2</v>
      </c>
      <c r="E569" s="171">
        <f t="shared" si="76"/>
        <v>0</v>
      </c>
      <c r="F569" s="171">
        <f t="shared" si="77"/>
        <v>0</v>
      </c>
      <c r="G569" s="171">
        <f t="shared" si="78"/>
        <v>0</v>
      </c>
      <c r="H569" s="171">
        <f t="shared" si="72"/>
        <v>2.372345955395419E-2</v>
      </c>
      <c r="I569" s="171">
        <f t="shared" si="73"/>
        <v>1.692856391235714</v>
      </c>
      <c r="J569" s="171">
        <f t="shared" si="74"/>
        <v>0</v>
      </c>
      <c r="K569" s="172">
        <f t="shared" si="75"/>
        <v>0</v>
      </c>
      <c r="L569" s="172" t="e">
        <f t="shared" si="79"/>
        <v>#DIV/0!</v>
      </c>
      <c r="M569" s="171" t="e">
        <f t="shared" si="80"/>
        <v>#DIV/0!</v>
      </c>
      <c r="N569" s="44"/>
    </row>
    <row r="570" spans="1:14" x14ac:dyDescent="0.25">
      <c r="A570" s="157">
        <v>45694.393750000003</v>
      </c>
      <c r="B570" s="170">
        <v>0</v>
      </c>
      <c r="C570" s="170">
        <v>26.346561429999898</v>
      </c>
      <c r="D570" s="170">
        <v>2.7840315333333299E-2</v>
      </c>
      <c r="E570" s="171">
        <f t="shared" si="76"/>
        <v>0</v>
      </c>
      <c r="F570" s="171">
        <f t="shared" si="77"/>
        <v>0</v>
      </c>
      <c r="G570" s="171">
        <f t="shared" si="78"/>
        <v>0</v>
      </c>
      <c r="H570" s="171">
        <f t="shared" si="72"/>
        <v>2.372345955395419E-2</v>
      </c>
      <c r="I570" s="171">
        <f t="shared" si="73"/>
        <v>1.692856391235714</v>
      </c>
      <c r="J570" s="171">
        <f t="shared" si="74"/>
        <v>0</v>
      </c>
      <c r="K570" s="172">
        <f t="shared" si="75"/>
        <v>0</v>
      </c>
      <c r="L570" s="172" t="e">
        <f t="shared" si="79"/>
        <v>#DIV/0!</v>
      </c>
      <c r="M570" s="171" t="e">
        <f t="shared" si="80"/>
        <v>#DIV/0!</v>
      </c>
      <c r="N570" s="44"/>
    </row>
    <row r="571" spans="1:14" x14ac:dyDescent="0.25">
      <c r="A571" s="157">
        <v>45694.394444444442</v>
      </c>
      <c r="B571" s="170">
        <v>0</v>
      </c>
      <c r="C571" s="170">
        <v>26.346561429999898</v>
      </c>
      <c r="D571" s="170">
        <v>2.71928655E-2</v>
      </c>
      <c r="E571" s="171">
        <f t="shared" si="76"/>
        <v>0</v>
      </c>
      <c r="F571" s="171">
        <f t="shared" si="77"/>
        <v>0</v>
      </c>
      <c r="G571" s="171">
        <f t="shared" si="78"/>
        <v>0</v>
      </c>
      <c r="H571" s="171">
        <f t="shared" si="72"/>
        <v>2.372345955395419E-2</v>
      </c>
      <c r="I571" s="171">
        <f t="shared" si="73"/>
        <v>1.692856391235714</v>
      </c>
      <c r="J571" s="171">
        <f t="shared" si="74"/>
        <v>0</v>
      </c>
      <c r="K571" s="172">
        <f t="shared" si="75"/>
        <v>0</v>
      </c>
      <c r="L571" s="172" t="e">
        <f t="shared" si="79"/>
        <v>#DIV/0!</v>
      </c>
      <c r="M571" s="171" t="e">
        <f t="shared" si="80"/>
        <v>#DIV/0!</v>
      </c>
      <c r="N571" s="44"/>
    </row>
    <row r="572" spans="1:14" x14ac:dyDescent="0.25">
      <c r="A572" s="157">
        <v>45694.395138888889</v>
      </c>
      <c r="B572" s="170">
        <v>0</v>
      </c>
      <c r="C572" s="170">
        <v>26.346561429999898</v>
      </c>
      <c r="D572" s="170">
        <v>2.65613131666666E-2</v>
      </c>
      <c r="E572" s="171">
        <f t="shared" si="76"/>
        <v>0</v>
      </c>
      <c r="F572" s="171">
        <f t="shared" si="77"/>
        <v>0</v>
      </c>
      <c r="G572" s="171">
        <f t="shared" si="78"/>
        <v>0</v>
      </c>
      <c r="H572" s="171">
        <f t="shared" si="72"/>
        <v>2.372345955395419E-2</v>
      </c>
      <c r="I572" s="171">
        <f t="shared" si="73"/>
        <v>1.692856391235714</v>
      </c>
      <c r="J572" s="171">
        <f t="shared" si="74"/>
        <v>0</v>
      </c>
      <c r="K572" s="172">
        <f t="shared" si="75"/>
        <v>0</v>
      </c>
      <c r="L572" s="172" t="e">
        <f t="shared" si="79"/>
        <v>#DIV/0!</v>
      </c>
      <c r="M572" s="171" t="e">
        <f t="shared" si="80"/>
        <v>#DIV/0!</v>
      </c>
      <c r="N572" s="44"/>
    </row>
    <row r="573" spans="1:14" x14ac:dyDescent="0.25">
      <c r="A573" s="157">
        <v>45694.395833333336</v>
      </c>
      <c r="B573" s="170">
        <v>0</v>
      </c>
      <c r="C573" s="170">
        <v>26.346563983333301</v>
      </c>
      <c r="D573" s="170">
        <v>2.6137451833333301E-2</v>
      </c>
      <c r="E573" s="171">
        <f t="shared" si="76"/>
        <v>0</v>
      </c>
      <c r="F573" s="171">
        <f t="shared" si="77"/>
        <v>0</v>
      </c>
      <c r="G573" s="171">
        <f t="shared" si="78"/>
        <v>0</v>
      </c>
      <c r="H573" s="171">
        <f t="shared" si="72"/>
        <v>2.3723457747505478E-2</v>
      </c>
      <c r="I573" s="171">
        <f t="shared" si="73"/>
        <v>1.692856505707812</v>
      </c>
      <c r="J573" s="171">
        <f t="shared" si="74"/>
        <v>0</v>
      </c>
      <c r="K573" s="172">
        <f t="shared" si="75"/>
        <v>0</v>
      </c>
      <c r="L573" s="172" t="e">
        <f t="shared" si="79"/>
        <v>#DIV/0!</v>
      </c>
      <c r="M573" s="171" t="e">
        <f t="shared" si="80"/>
        <v>#DIV/0!</v>
      </c>
      <c r="N573" s="44"/>
    </row>
    <row r="574" spans="1:14" x14ac:dyDescent="0.25">
      <c r="A574" s="157">
        <v>45694.396527777775</v>
      </c>
      <c r="B574" s="170">
        <v>0</v>
      </c>
      <c r="C574" s="170">
        <v>26.3468448966666</v>
      </c>
      <c r="D574" s="170">
        <v>2.5278071499999999E-2</v>
      </c>
      <c r="E574" s="171">
        <f t="shared" si="76"/>
        <v>0</v>
      </c>
      <c r="F574" s="171">
        <f t="shared" si="77"/>
        <v>0</v>
      </c>
      <c r="G574" s="171">
        <f t="shared" si="78"/>
        <v>0</v>
      </c>
      <c r="H574" s="171">
        <f t="shared" si="72"/>
        <v>2.372325900616571E-2</v>
      </c>
      <c r="I574" s="171">
        <f t="shared" si="73"/>
        <v>1.6928690997648783</v>
      </c>
      <c r="J574" s="171">
        <f t="shared" si="74"/>
        <v>0</v>
      </c>
      <c r="K574" s="172">
        <f t="shared" si="75"/>
        <v>0</v>
      </c>
      <c r="L574" s="172" t="e">
        <f t="shared" si="79"/>
        <v>#DIV/0!</v>
      </c>
      <c r="M574" s="171" t="e">
        <f t="shared" si="80"/>
        <v>#DIV/0!</v>
      </c>
      <c r="N574" s="44"/>
    </row>
    <row r="575" spans="1:14" x14ac:dyDescent="0.25">
      <c r="A575" s="157">
        <v>45694.397222222222</v>
      </c>
      <c r="B575" s="170">
        <v>0</v>
      </c>
      <c r="C575" s="170">
        <v>26.347304566666601</v>
      </c>
      <c r="D575" s="170">
        <v>2.44790918333333E-2</v>
      </c>
      <c r="E575" s="171">
        <f t="shared" si="76"/>
        <v>0</v>
      </c>
      <c r="F575" s="171">
        <f t="shared" si="77"/>
        <v>0</v>
      </c>
      <c r="G575" s="171">
        <f t="shared" si="78"/>
        <v>0</v>
      </c>
      <c r="H575" s="171">
        <f t="shared" si="72"/>
        <v>2.3722933801961808E-2</v>
      </c>
      <c r="I575" s="171">
        <f t="shared" si="73"/>
        <v>1.692889708084522</v>
      </c>
      <c r="J575" s="171">
        <f t="shared" si="74"/>
        <v>0</v>
      </c>
      <c r="K575" s="172">
        <f t="shared" si="75"/>
        <v>0</v>
      </c>
      <c r="L575" s="172" t="e">
        <f t="shared" si="79"/>
        <v>#DIV/0!</v>
      </c>
      <c r="M575" s="171" t="e">
        <f t="shared" si="80"/>
        <v>#DIV/0!</v>
      </c>
      <c r="N575" s="44"/>
    </row>
    <row r="576" spans="1:14" x14ac:dyDescent="0.25">
      <c r="A576" s="157">
        <v>45694.397916666669</v>
      </c>
      <c r="B576" s="170">
        <v>0</v>
      </c>
      <c r="C576" s="170">
        <v>26.347764238333301</v>
      </c>
      <c r="D576" s="170">
        <v>2.3871908833333299E-2</v>
      </c>
      <c r="E576" s="171">
        <f t="shared" si="76"/>
        <v>0</v>
      </c>
      <c r="F576" s="171">
        <f t="shared" si="77"/>
        <v>0</v>
      </c>
      <c r="G576" s="171">
        <f t="shared" si="78"/>
        <v>0</v>
      </c>
      <c r="H576" s="171">
        <f t="shared" si="72"/>
        <v>2.3722608602034963E-2</v>
      </c>
      <c r="I576" s="171">
        <f t="shared" si="73"/>
        <v>1.692910316662521</v>
      </c>
      <c r="J576" s="171">
        <f t="shared" si="74"/>
        <v>0</v>
      </c>
      <c r="K576" s="172">
        <f t="shared" si="75"/>
        <v>0</v>
      </c>
      <c r="L576" s="172" t="e">
        <f t="shared" si="79"/>
        <v>#DIV/0!</v>
      </c>
      <c r="M576" s="171" t="e">
        <f t="shared" si="80"/>
        <v>#DIV/0!</v>
      </c>
      <c r="N576" s="44"/>
    </row>
    <row r="577" spans="1:14" x14ac:dyDescent="0.25">
      <c r="A577" s="157">
        <v>45694.398611111108</v>
      </c>
      <c r="B577" s="170">
        <v>0</v>
      </c>
      <c r="C577" s="170">
        <v>26.348223908333299</v>
      </c>
      <c r="D577" s="170">
        <v>2.5266414666666601E-2</v>
      </c>
      <c r="E577" s="171">
        <f t="shared" si="76"/>
        <v>0</v>
      </c>
      <c r="F577" s="171">
        <f t="shared" si="77"/>
        <v>0</v>
      </c>
      <c r="G577" s="171">
        <f t="shared" si="78"/>
        <v>0</v>
      </c>
      <c r="H577" s="171">
        <f t="shared" si="72"/>
        <v>2.3722283408743352E-2</v>
      </c>
      <c r="I577" s="171">
        <f t="shared" si="73"/>
        <v>1.6929309253494278</v>
      </c>
      <c r="J577" s="171">
        <f t="shared" si="74"/>
        <v>0</v>
      </c>
      <c r="K577" s="172">
        <f t="shared" si="75"/>
        <v>0</v>
      </c>
      <c r="L577" s="172" t="e">
        <f t="shared" si="79"/>
        <v>#DIV/0!</v>
      </c>
      <c r="M577" s="171" t="e">
        <f t="shared" si="80"/>
        <v>#DIV/0!</v>
      </c>
      <c r="N577" s="44"/>
    </row>
    <row r="578" spans="1:14" x14ac:dyDescent="0.25">
      <c r="A578" s="157">
        <v>45694.399305555555</v>
      </c>
      <c r="B578" s="170">
        <v>0</v>
      </c>
      <c r="C578" s="170">
        <v>26.348683579999999</v>
      </c>
      <c r="D578" s="170">
        <v>2.2894907999999999E-2</v>
      </c>
      <c r="E578" s="171">
        <f t="shared" si="76"/>
        <v>0</v>
      </c>
      <c r="F578" s="171">
        <f t="shared" si="77"/>
        <v>0</v>
      </c>
      <c r="G578" s="171">
        <f t="shared" si="78"/>
        <v>0</v>
      </c>
      <c r="H578" s="171">
        <f t="shared" si="72"/>
        <v>2.3721958219728681E-2</v>
      </c>
      <c r="I578" s="171">
        <f t="shared" si="73"/>
        <v>1.6929515342946877</v>
      </c>
      <c r="J578" s="171">
        <f t="shared" si="74"/>
        <v>0</v>
      </c>
      <c r="K578" s="172">
        <f t="shared" si="75"/>
        <v>0</v>
      </c>
      <c r="L578" s="172" t="e">
        <f t="shared" si="79"/>
        <v>#DIV/0!</v>
      </c>
      <c r="M578" s="171" t="e">
        <f t="shared" si="80"/>
        <v>#DIV/0!</v>
      </c>
      <c r="N578" s="44"/>
    </row>
    <row r="579" spans="1:14" x14ac:dyDescent="0.25">
      <c r="A579" s="157">
        <v>45694.400000000001</v>
      </c>
      <c r="B579" s="170">
        <v>0</v>
      </c>
      <c r="C579" s="170">
        <v>26.349143249999901</v>
      </c>
      <c r="D579" s="170">
        <v>2.086673E-2</v>
      </c>
      <c r="E579" s="171">
        <f t="shared" si="76"/>
        <v>0</v>
      </c>
      <c r="F579" s="171">
        <f t="shared" si="77"/>
        <v>0</v>
      </c>
      <c r="G579" s="171">
        <f t="shared" si="78"/>
        <v>0</v>
      </c>
      <c r="H579" s="171">
        <f t="shared" ref="H579:H642" si="81">KHprocess*EXP(delta*(1/(C579+273.15)-1/(Tnul+273.15)))</f>
        <v>2.3721633037349064E-2</v>
      </c>
      <c r="I579" s="171">
        <f t="shared" ref="I579:I642" si="82">1/(H579*constR*(C579+273.15)*10^3)</f>
        <v>1.6929721433488516</v>
      </c>
      <c r="J579" s="171">
        <f t="shared" ref="J579:J642" si="83">(($R$2/0.815)^(-0.49))*34500*(F579)^0.86</f>
        <v>0</v>
      </c>
      <c r="K579" s="172">
        <f t="shared" ref="K579:K642" si="84">J579*(1.024)^(C579-20)</f>
        <v>0</v>
      </c>
      <c r="L579" s="172" t="e">
        <f t="shared" si="79"/>
        <v>#DIV/0!</v>
      </c>
      <c r="M579" s="171" t="e">
        <f t="shared" si="80"/>
        <v>#DIV/0!</v>
      </c>
      <c r="N579" s="44"/>
    </row>
    <row r="580" spans="1:14" x14ac:dyDescent="0.25">
      <c r="A580" s="157">
        <v>45694.400694444441</v>
      </c>
      <c r="B580" s="170">
        <v>0</v>
      </c>
      <c r="C580" s="170">
        <v>26.34960276</v>
      </c>
      <c r="D580" s="170">
        <v>1.9810254499999999E-2</v>
      </c>
      <c r="E580" s="171">
        <f t="shared" ref="E580:E643" si="85">B580*((20+273.15)/(C580+273.15))</f>
        <v>0</v>
      </c>
      <c r="F580" s="171">
        <f t="shared" ref="F580:F643" si="86">B580/$R$1</f>
        <v>0</v>
      </c>
      <c r="G580" s="171">
        <f t="shared" ref="G580:G643" si="87">B580*(24*60*60)</f>
        <v>0</v>
      </c>
      <c r="H580" s="171">
        <f t="shared" si="81"/>
        <v>2.3721307973610342E-2</v>
      </c>
      <c r="I580" s="171">
        <f t="shared" si="82"/>
        <v>1.6929927454130482</v>
      </c>
      <c r="J580" s="171">
        <f t="shared" si="83"/>
        <v>0</v>
      </c>
      <c r="K580" s="172">
        <f t="shared" si="84"/>
        <v>0</v>
      </c>
      <c r="L580" s="172" t="e">
        <f t="shared" ref="L580:L643" si="88">I580*D580*(1-EXP((-(K580/I580)*($R$3/G580))))*G580/1000</f>
        <v>#DIV/0!</v>
      </c>
      <c r="M580" s="171" t="e">
        <f t="shared" ref="M580:M643" si="89">L580*1000/24/$R$1</f>
        <v>#DIV/0!</v>
      </c>
      <c r="N580" s="44"/>
    </row>
    <row r="581" spans="1:14" x14ac:dyDescent="0.25">
      <c r="A581" s="157">
        <v>45694.401388888888</v>
      </c>
      <c r="B581" s="170">
        <v>0</v>
      </c>
      <c r="C581" s="170">
        <v>26.350044659999998</v>
      </c>
      <c r="D581" s="170">
        <v>1.8892594499999998E-2</v>
      </c>
      <c r="E581" s="171">
        <f t="shared" si="85"/>
        <v>0</v>
      </c>
      <c r="F581" s="171">
        <f t="shared" si="86"/>
        <v>0</v>
      </c>
      <c r="G581" s="171">
        <f t="shared" si="87"/>
        <v>0</v>
      </c>
      <c r="H581" s="171">
        <f t="shared" si="81"/>
        <v>2.3720995372572065E-2</v>
      </c>
      <c r="I581" s="171">
        <f t="shared" si="82"/>
        <v>1.6930125581085387</v>
      </c>
      <c r="J581" s="171">
        <f t="shared" si="83"/>
        <v>0</v>
      </c>
      <c r="K581" s="172">
        <f t="shared" si="84"/>
        <v>0</v>
      </c>
      <c r="L581" s="172" t="e">
        <f t="shared" si="88"/>
        <v>#DIV/0!</v>
      </c>
      <c r="M581" s="171" t="e">
        <f t="shared" si="89"/>
        <v>#DIV/0!</v>
      </c>
      <c r="N581" s="44"/>
    </row>
    <row r="582" spans="1:14" x14ac:dyDescent="0.25">
      <c r="A582" s="157">
        <v>45694.402083333334</v>
      </c>
      <c r="B582" s="170">
        <v>0</v>
      </c>
      <c r="C582" s="170">
        <v>26.3504752483333</v>
      </c>
      <c r="D582" s="170">
        <v>1.79844713333333E-2</v>
      </c>
      <c r="E582" s="171">
        <f t="shared" si="85"/>
        <v>0</v>
      </c>
      <c r="F582" s="171">
        <f t="shared" si="86"/>
        <v>0</v>
      </c>
      <c r="G582" s="171">
        <f t="shared" si="87"/>
        <v>0</v>
      </c>
      <c r="H582" s="171">
        <f t="shared" si="81"/>
        <v>2.3720690778281848E-2</v>
      </c>
      <c r="I582" s="171">
        <f t="shared" si="82"/>
        <v>1.6930318638059116</v>
      </c>
      <c r="J582" s="171">
        <f t="shared" si="83"/>
        <v>0</v>
      </c>
      <c r="K582" s="172">
        <f t="shared" si="84"/>
        <v>0</v>
      </c>
      <c r="L582" s="172" t="e">
        <f t="shared" si="88"/>
        <v>#DIV/0!</v>
      </c>
      <c r="M582" s="171" t="e">
        <f t="shared" si="89"/>
        <v>#DIV/0!</v>
      </c>
      <c r="N582" s="44"/>
    </row>
    <row r="583" spans="1:14" x14ac:dyDescent="0.25">
      <c r="A583" s="157">
        <v>45694.402777777781</v>
      </c>
      <c r="B583" s="170">
        <v>0</v>
      </c>
      <c r="C583" s="170">
        <v>26.350905834999999</v>
      </c>
      <c r="D583" s="170">
        <v>1.7057274000000001E-2</v>
      </c>
      <c r="E583" s="171">
        <f t="shared" si="85"/>
        <v>0</v>
      </c>
      <c r="F583" s="171">
        <f t="shared" si="86"/>
        <v>0</v>
      </c>
      <c r="G583" s="171">
        <f t="shared" si="87"/>
        <v>0</v>
      </c>
      <c r="H583" s="171">
        <f t="shared" si="81"/>
        <v>2.372038618995757E-2</v>
      </c>
      <c r="I583" s="171">
        <f t="shared" si="82"/>
        <v>1.6930511695896937</v>
      </c>
      <c r="J583" s="171">
        <f t="shared" si="83"/>
        <v>0</v>
      </c>
      <c r="K583" s="172">
        <f t="shared" si="84"/>
        <v>0</v>
      </c>
      <c r="L583" s="172" t="e">
        <f t="shared" si="88"/>
        <v>#DIV/0!</v>
      </c>
      <c r="M583" s="171" t="e">
        <f t="shared" si="89"/>
        <v>#DIV/0!</v>
      </c>
      <c r="N583" s="44"/>
    </row>
    <row r="584" spans="1:14" x14ac:dyDescent="0.25">
      <c r="A584" s="157">
        <v>45694.40347222222</v>
      </c>
      <c r="B584" s="170">
        <v>0</v>
      </c>
      <c r="C584" s="170">
        <v>26.351336425</v>
      </c>
      <c r="D584" s="170">
        <v>1.6372737166666599E-2</v>
      </c>
      <c r="E584" s="171">
        <f t="shared" si="85"/>
        <v>0</v>
      </c>
      <c r="F584" s="171">
        <f t="shared" si="86"/>
        <v>0</v>
      </c>
      <c r="G584" s="171">
        <f t="shared" si="87"/>
        <v>0</v>
      </c>
      <c r="H584" s="171">
        <f t="shared" si="81"/>
        <v>2.3720081604062301E-2</v>
      </c>
      <c r="I584" s="171">
        <f t="shared" si="82"/>
        <v>1.6930704756840651</v>
      </c>
      <c r="J584" s="171">
        <f t="shared" si="83"/>
        <v>0</v>
      </c>
      <c r="K584" s="172">
        <f t="shared" si="84"/>
        <v>0</v>
      </c>
      <c r="L584" s="172" t="e">
        <f t="shared" si="88"/>
        <v>#DIV/0!</v>
      </c>
      <c r="M584" s="171" t="e">
        <f t="shared" si="89"/>
        <v>#DIV/0!</v>
      </c>
      <c r="N584" s="44"/>
    </row>
    <row r="585" spans="1:14" x14ac:dyDescent="0.25">
      <c r="A585" s="157">
        <v>45694.404166666667</v>
      </c>
      <c r="B585" s="170">
        <v>0</v>
      </c>
      <c r="C585" s="170">
        <v>26.351768791666601</v>
      </c>
      <c r="D585" s="170">
        <v>1.6051661999999901E-2</v>
      </c>
      <c r="E585" s="171">
        <f t="shared" si="85"/>
        <v>0</v>
      </c>
      <c r="F585" s="171">
        <f t="shared" si="86"/>
        <v>0</v>
      </c>
      <c r="G585" s="171">
        <f t="shared" si="87"/>
        <v>0</v>
      </c>
      <c r="H585" s="171">
        <f t="shared" si="81"/>
        <v>2.3719775766225193E-2</v>
      </c>
      <c r="I585" s="171">
        <f t="shared" si="82"/>
        <v>1.6930898615998617</v>
      </c>
      <c r="J585" s="171">
        <f t="shared" si="83"/>
        <v>0</v>
      </c>
      <c r="K585" s="172">
        <f t="shared" si="84"/>
        <v>0</v>
      </c>
      <c r="L585" s="172" t="e">
        <f t="shared" si="88"/>
        <v>#DIV/0!</v>
      </c>
      <c r="M585" s="171" t="e">
        <f t="shared" si="89"/>
        <v>#DIV/0!</v>
      </c>
      <c r="N585" s="44"/>
    </row>
    <row r="586" spans="1:14" x14ac:dyDescent="0.25">
      <c r="A586" s="157">
        <v>45694.404861111114</v>
      </c>
      <c r="B586" s="170">
        <v>0</v>
      </c>
      <c r="C586" s="170">
        <v>26.352332709999999</v>
      </c>
      <c r="D586" s="170">
        <v>1.5998149333333302E-2</v>
      </c>
      <c r="E586" s="171">
        <f t="shared" si="85"/>
        <v>0</v>
      </c>
      <c r="F586" s="171">
        <f t="shared" si="86"/>
        <v>0</v>
      </c>
      <c r="G586" s="171">
        <f t="shared" si="87"/>
        <v>0</v>
      </c>
      <c r="H586" s="171">
        <f t="shared" si="81"/>
        <v>2.3719376881572465E-2</v>
      </c>
      <c r="I586" s="171">
        <f t="shared" si="82"/>
        <v>1.6931151461088889</v>
      </c>
      <c r="J586" s="171">
        <f t="shared" si="83"/>
        <v>0</v>
      </c>
      <c r="K586" s="172">
        <f t="shared" si="84"/>
        <v>0</v>
      </c>
      <c r="L586" s="172" t="e">
        <f t="shared" si="88"/>
        <v>#DIV/0!</v>
      </c>
      <c r="M586" s="171" t="e">
        <f t="shared" si="89"/>
        <v>#DIV/0!</v>
      </c>
      <c r="N586" s="44"/>
    </row>
    <row r="587" spans="1:14" x14ac:dyDescent="0.25">
      <c r="A587" s="157">
        <v>45694.405555555553</v>
      </c>
      <c r="B587" s="170">
        <v>0</v>
      </c>
      <c r="C587" s="170">
        <v>26.352976630000001</v>
      </c>
      <c r="D587" s="170">
        <v>1.60736486666666E-2</v>
      </c>
      <c r="E587" s="171">
        <f t="shared" si="85"/>
        <v>0</v>
      </c>
      <c r="F587" s="171">
        <f t="shared" si="86"/>
        <v>0</v>
      </c>
      <c r="G587" s="171">
        <f t="shared" si="87"/>
        <v>0</v>
      </c>
      <c r="H587" s="171">
        <f t="shared" si="81"/>
        <v>2.3718921418203223E-2</v>
      </c>
      <c r="I587" s="171">
        <f t="shared" si="82"/>
        <v>1.6931440180051911</v>
      </c>
      <c r="J587" s="171">
        <f t="shared" si="83"/>
        <v>0</v>
      </c>
      <c r="K587" s="172">
        <f t="shared" si="84"/>
        <v>0</v>
      </c>
      <c r="L587" s="172" t="e">
        <f t="shared" si="88"/>
        <v>#DIV/0!</v>
      </c>
      <c r="M587" s="171" t="e">
        <f t="shared" si="89"/>
        <v>#DIV/0!</v>
      </c>
      <c r="N587" s="44"/>
    </row>
    <row r="588" spans="1:14" x14ac:dyDescent="0.25">
      <c r="A588" s="157">
        <v>45694.40625</v>
      </c>
      <c r="B588" s="170">
        <v>0</v>
      </c>
      <c r="C588" s="170">
        <v>26.353620549999999</v>
      </c>
      <c r="D588" s="170">
        <v>1.6217497500000001E-2</v>
      </c>
      <c r="E588" s="171">
        <f t="shared" si="85"/>
        <v>0</v>
      </c>
      <c r="F588" s="171">
        <f t="shared" si="86"/>
        <v>0</v>
      </c>
      <c r="G588" s="171">
        <f t="shared" si="87"/>
        <v>0</v>
      </c>
      <c r="H588" s="171">
        <f t="shared" si="81"/>
        <v>2.3718465965538293E-2</v>
      </c>
      <c r="I588" s="171">
        <f t="shared" si="82"/>
        <v>1.6931728902618532</v>
      </c>
      <c r="J588" s="171">
        <f t="shared" si="83"/>
        <v>0</v>
      </c>
      <c r="K588" s="172">
        <f t="shared" si="84"/>
        <v>0</v>
      </c>
      <c r="L588" s="172" t="e">
        <f t="shared" si="88"/>
        <v>#DIV/0!</v>
      </c>
      <c r="M588" s="171" t="e">
        <f t="shared" si="89"/>
        <v>#DIV/0!</v>
      </c>
      <c r="N588" s="44"/>
    </row>
    <row r="589" spans="1:14" x14ac:dyDescent="0.25">
      <c r="A589" s="157">
        <v>45694.406944444447</v>
      </c>
      <c r="B589" s="170">
        <v>0</v>
      </c>
      <c r="C589" s="170">
        <v>26.354264480000001</v>
      </c>
      <c r="D589" s="170">
        <v>1.65481098333333E-2</v>
      </c>
      <c r="E589" s="171">
        <f t="shared" si="85"/>
        <v>0</v>
      </c>
      <c r="F589" s="171">
        <f t="shared" si="86"/>
        <v>0</v>
      </c>
      <c r="G589" s="171">
        <f t="shared" si="87"/>
        <v>0</v>
      </c>
      <c r="H589" s="171">
        <f t="shared" si="81"/>
        <v>2.3718010516504483E-2</v>
      </c>
      <c r="I589" s="171">
        <f t="shared" si="82"/>
        <v>1.6932017633272707</v>
      </c>
      <c r="J589" s="171">
        <f t="shared" si="83"/>
        <v>0</v>
      </c>
      <c r="K589" s="172">
        <f t="shared" si="84"/>
        <v>0</v>
      </c>
      <c r="L589" s="172" t="e">
        <f t="shared" si="88"/>
        <v>#DIV/0!</v>
      </c>
      <c r="M589" s="171" t="e">
        <f t="shared" si="89"/>
        <v>#DIV/0!</v>
      </c>
      <c r="N589" s="44"/>
    </row>
    <row r="590" spans="1:14" x14ac:dyDescent="0.25">
      <c r="A590" s="157">
        <v>45694.407638888886</v>
      </c>
      <c r="B590" s="170">
        <v>0</v>
      </c>
      <c r="C590" s="170">
        <v>26.354910186666601</v>
      </c>
      <c r="D590" s="170">
        <v>1.7048001833333298E-2</v>
      </c>
      <c r="E590" s="171">
        <f t="shared" si="85"/>
        <v>0</v>
      </c>
      <c r="F590" s="171">
        <f t="shared" si="86"/>
        <v>0</v>
      </c>
      <c r="G590" s="171">
        <f t="shared" si="87"/>
        <v>0</v>
      </c>
      <c r="H590" s="171">
        <f t="shared" si="81"/>
        <v>2.3717553821590059E-2</v>
      </c>
      <c r="I590" s="171">
        <f t="shared" si="82"/>
        <v>1.6932307164182068</v>
      </c>
      <c r="J590" s="171">
        <f t="shared" si="83"/>
        <v>0</v>
      </c>
      <c r="K590" s="172">
        <f t="shared" si="84"/>
        <v>0</v>
      </c>
      <c r="L590" s="172" t="e">
        <f t="shared" si="88"/>
        <v>#DIV/0!</v>
      </c>
      <c r="M590" s="171" t="e">
        <f t="shared" si="89"/>
        <v>#DIV/0!</v>
      </c>
      <c r="N590" s="44"/>
    </row>
    <row r="591" spans="1:14" x14ac:dyDescent="0.25">
      <c r="A591" s="157">
        <v>45694.408333333333</v>
      </c>
      <c r="B591" s="173">
        <v>1.7373645746089045E-2</v>
      </c>
      <c r="C591" s="170">
        <v>26.355688095000001</v>
      </c>
      <c r="D591" s="170">
        <v>1.8195606999999999E-2</v>
      </c>
      <c r="E591" s="171">
        <f t="shared" si="85"/>
        <v>1.7004966693155196E-2</v>
      </c>
      <c r="F591" s="171">
        <f t="shared" si="86"/>
        <v>3.7605293822703557E-5</v>
      </c>
      <c r="G591" s="171">
        <f t="shared" si="87"/>
        <v>1501.0829924620934</v>
      </c>
      <c r="H591" s="171">
        <f t="shared" si="81"/>
        <v>2.3717003637476253E-2</v>
      </c>
      <c r="I591" s="171">
        <f t="shared" si="82"/>
        <v>1.6932655978320619</v>
      </c>
      <c r="J591" s="171">
        <f t="shared" si="83"/>
        <v>1.8147067109413098</v>
      </c>
      <c r="K591" s="172">
        <f t="shared" si="84"/>
        <v>2.1099383072027882</v>
      </c>
      <c r="L591" s="172">
        <f t="shared" si="88"/>
        <v>4.3692240006325815E-2</v>
      </c>
      <c r="M591" s="171">
        <f t="shared" si="89"/>
        <v>3.9404978360683459E-3</v>
      </c>
      <c r="N591" s="44"/>
    </row>
    <row r="592" spans="1:14" x14ac:dyDescent="0.25">
      <c r="A592" s="157">
        <v>45694.40902777778</v>
      </c>
      <c r="B592" s="173">
        <v>6.2931206732049591E-2</v>
      </c>
      <c r="C592" s="170">
        <v>26.356546403333301</v>
      </c>
      <c r="D592" s="170">
        <v>1.92128743333333E-2</v>
      </c>
      <c r="E592" s="171">
        <f t="shared" si="85"/>
        <v>6.1595592734246224E-2</v>
      </c>
      <c r="F592" s="171">
        <f t="shared" si="86"/>
        <v>1.3621473318625453E-4</v>
      </c>
      <c r="G592" s="171">
        <f t="shared" si="87"/>
        <v>5437.256261649085</v>
      </c>
      <c r="H592" s="171">
        <f t="shared" si="81"/>
        <v>2.3716396607715493E-2</v>
      </c>
      <c r="I592" s="171">
        <f t="shared" si="82"/>
        <v>1.6933040849926448</v>
      </c>
      <c r="J592" s="171">
        <f t="shared" si="83"/>
        <v>5.4894019131717657</v>
      </c>
      <c r="K592" s="172">
        <f t="shared" si="84"/>
        <v>6.3825934423209638</v>
      </c>
      <c r="L592" s="172">
        <f t="shared" si="88"/>
        <v>0.16113190259209406</v>
      </c>
      <c r="M592" s="171">
        <f t="shared" si="89"/>
        <v>1.4532097997122481E-2</v>
      </c>
      <c r="N592" s="44"/>
    </row>
    <row r="593" spans="1:14" x14ac:dyDescent="0.25">
      <c r="A593" s="157">
        <v>45694.409722222219</v>
      </c>
      <c r="B593" s="173">
        <v>9.845066092659438E-2</v>
      </c>
      <c r="C593" s="170">
        <v>26.357404708333299</v>
      </c>
      <c r="D593" s="170">
        <v>2.0190404666666599E-2</v>
      </c>
      <c r="E593" s="171">
        <f t="shared" si="85"/>
        <v>9.6360927299064328E-2</v>
      </c>
      <c r="F593" s="171">
        <f t="shared" si="86"/>
        <v>2.130966686722822E-4</v>
      </c>
      <c r="G593" s="171">
        <f t="shared" si="87"/>
        <v>8506.1371040577542</v>
      </c>
      <c r="H593" s="171">
        <f t="shared" si="81"/>
        <v>2.3715789599327838E-2</v>
      </c>
      <c r="I593" s="171">
        <f t="shared" si="82"/>
        <v>1.6933425726440507</v>
      </c>
      <c r="J593" s="171">
        <f t="shared" si="83"/>
        <v>8.0661862373254536</v>
      </c>
      <c r="K593" s="172">
        <f t="shared" si="84"/>
        <v>9.3788423949200741</v>
      </c>
      <c r="L593" s="172">
        <f t="shared" si="88"/>
        <v>0.2608104344283817</v>
      </c>
      <c r="M593" s="171">
        <f t="shared" si="89"/>
        <v>2.352186457687425E-2</v>
      </c>
      <c r="N593" s="44"/>
    </row>
    <row r="594" spans="1:14" x14ac:dyDescent="0.25">
      <c r="A594" s="157">
        <v>45694.410416666666</v>
      </c>
      <c r="B594" s="173">
        <v>0.129723223732852</v>
      </c>
      <c r="C594" s="170">
        <v>26.358263014999999</v>
      </c>
      <c r="D594" s="170">
        <v>2.21812311666666E-2</v>
      </c>
      <c r="E594" s="171">
        <f t="shared" si="85"/>
        <v>0.12696932850691009</v>
      </c>
      <c r="F594" s="171">
        <f t="shared" si="86"/>
        <v>2.8078619855595672E-4</v>
      </c>
      <c r="G594" s="171">
        <f t="shared" si="87"/>
        <v>11208.086530518412</v>
      </c>
      <c r="H594" s="171">
        <f t="shared" si="81"/>
        <v>2.3715182608776506E-2</v>
      </c>
      <c r="I594" s="171">
        <f t="shared" si="82"/>
        <v>1.693381061010488</v>
      </c>
      <c r="J594" s="171">
        <f t="shared" si="83"/>
        <v>10.225757001763983</v>
      </c>
      <c r="K594" s="172">
        <f t="shared" si="84"/>
        <v>11.890094370391983</v>
      </c>
      <c r="L594" s="172">
        <f t="shared" si="88"/>
        <v>0.37364675689285476</v>
      </c>
      <c r="M594" s="171">
        <f t="shared" si="89"/>
        <v>3.3698300585574922E-2</v>
      </c>
      <c r="N594" s="44"/>
    </row>
    <row r="595" spans="1:14" x14ac:dyDescent="0.25">
      <c r="A595" s="157">
        <v>45694.411111111112</v>
      </c>
      <c r="B595" s="173">
        <v>0.17566686355274766</v>
      </c>
      <c r="C595" s="170">
        <v>26.359123109999999</v>
      </c>
      <c r="D595" s="170">
        <v>2.42324571666666E-2</v>
      </c>
      <c r="E595" s="171">
        <f t="shared" si="85"/>
        <v>0.17193713672479652</v>
      </c>
      <c r="F595" s="171">
        <f t="shared" si="86"/>
        <v>3.8023130639122871E-4</v>
      </c>
      <c r="G595" s="171">
        <f t="shared" si="87"/>
        <v>15177.617010957398</v>
      </c>
      <c r="H595" s="171">
        <f t="shared" si="81"/>
        <v>2.3714574372597799E-2</v>
      </c>
      <c r="I595" s="171">
        <f t="shared" si="82"/>
        <v>1.6934196302120477</v>
      </c>
      <c r="J595" s="171">
        <f t="shared" si="83"/>
        <v>13.27191179508905</v>
      </c>
      <c r="K595" s="172">
        <f t="shared" si="84"/>
        <v>15.43235407315527</v>
      </c>
      <c r="L595" s="172">
        <f t="shared" si="88"/>
        <v>0.54612478457425584</v>
      </c>
      <c r="M595" s="171">
        <f t="shared" si="89"/>
        <v>4.9253678262468965E-2</v>
      </c>
      <c r="N595" s="44"/>
    </row>
    <row r="596" spans="1:14" x14ac:dyDescent="0.25">
      <c r="A596" s="157">
        <v>45694.411805555559</v>
      </c>
      <c r="B596" s="173">
        <v>0.20230645108684314</v>
      </c>
      <c r="C596" s="170">
        <v>26.360115406666601</v>
      </c>
      <c r="D596" s="170">
        <v>2.4782417166666602E-2</v>
      </c>
      <c r="E596" s="171">
        <f t="shared" si="85"/>
        <v>0.1980104613681706</v>
      </c>
      <c r="F596" s="171">
        <f t="shared" si="86"/>
        <v>4.3789275127022322E-4</v>
      </c>
      <c r="G596" s="171">
        <f t="shared" si="87"/>
        <v>17479.277373903249</v>
      </c>
      <c r="H596" s="171">
        <f t="shared" si="81"/>
        <v>2.371387267065703E-2</v>
      </c>
      <c r="I596" s="171">
        <f t="shared" si="82"/>
        <v>1.6934641285258394</v>
      </c>
      <c r="J596" s="171">
        <f t="shared" si="83"/>
        <v>14.98540853609412</v>
      </c>
      <c r="K596" s="172">
        <f t="shared" si="84"/>
        <v>17.425189116022455</v>
      </c>
      <c r="L596" s="172">
        <f t="shared" si="88"/>
        <v>0.63945385634486285</v>
      </c>
      <c r="M596" s="171">
        <f t="shared" si="89"/>
        <v>5.7670802339904653E-2</v>
      </c>
      <c r="N596" s="44"/>
    </row>
    <row r="597" spans="1:14" x14ac:dyDescent="0.25">
      <c r="A597" s="157">
        <v>45694.412499999999</v>
      </c>
      <c r="B597" s="173">
        <v>0.21890794150471321</v>
      </c>
      <c r="C597" s="170">
        <v>26.3611881</v>
      </c>
      <c r="D597" s="170">
        <v>2.5207602833333301E-2</v>
      </c>
      <c r="E597" s="171">
        <f t="shared" si="85"/>
        <v>0.21425865076759942</v>
      </c>
      <c r="F597" s="171">
        <f t="shared" si="86"/>
        <v>4.7382671321366494E-4</v>
      </c>
      <c r="G597" s="171">
        <f t="shared" si="87"/>
        <v>18913.646146007221</v>
      </c>
      <c r="H597" s="171">
        <f t="shared" si="81"/>
        <v>2.3713114144849817E-2</v>
      </c>
      <c r="I597" s="171">
        <f t="shared" si="82"/>
        <v>1.693512233091145</v>
      </c>
      <c r="J597" s="171">
        <f t="shared" si="83"/>
        <v>16.037073616731373</v>
      </c>
      <c r="K597" s="172">
        <f t="shared" si="84"/>
        <v>18.648550648221068</v>
      </c>
      <c r="L597" s="172">
        <f t="shared" si="88"/>
        <v>0.70145645057559736</v>
      </c>
      <c r="M597" s="171">
        <f t="shared" si="89"/>
        <v>6.3262666898953587E-2</v>
      </c>
      <c r="N597" s="44"/>
    </row>
    <row r="598" spans="1:14" x14ac:dyDescent="0.25">
      <c r="A598" s="157">
        <v>45694.413194444445</v>
      </c>
      <c r="B598" s="173">
        <v>0.22894605150832328</v>
      </c>
      <c r="C598" s="170">
        <v>26.362260793333299</v>
      </c>
      <c r="D598" s="170">
        <v>2.5900617500000001E-2</v>
      </c>
      <c r="E598" s="171">
        <f t="shared" si="85"/>
        <v>0.22408276316265868</v>
      </c>
      <c r="F598" s="171">
        <f t="shared" si="86"/>
        <v>4.9555422404398979E-4</v>
      </c>
      <c r="G598" s="171">
        <f t="shared" si="87"/>
        <v>19780.938850319133</v>
      </c>
      <c r="H598" s="171">
        <f t="shared" si="81"/>
        <v>2.371235564873837E-2</v>
      </c>
      <c r="I598" s="171">
        <f t="shared" si="82"/>
        <v>1.6935603386565945</v>
      </c>
      <c r="J598" s="171">
        <f t="shared" si="83"/>
        <v>16.667510365673053</v>
      </c>
      <c r="K598" s="172">
        <f t="shared" si="84"/>
        <v>19.38214080217865</v>
      </c>
      <c r="L598" s="172">
        <f t="shared" si="88"/>
        <v>0.75235554427621676</v>
      </c>
      <c r="M598" s="171">
        <f t="shared" si="89"/>
        <v>6.7853133502544793E-2</v>
      </c>
      <c r="N598" s="44"/>
    </row>
    <row r="599" spans="1:14" x14ac:dyDescent="0.25">
      <c r="A599" s="157">
        <v>45694.413888888892</v>
      </c>
      <c r="B599" s="173">
        <v>0.24516144839029277</v>
      </c>
      <c r="C599" s="170">
        <v>26.363333484999998</v>
      </c>
      <c r="D599" s="170">
        <v>2.6458526333333302E-2</v>
      </c>
      <c r="E599" s="171">
        <f t="shared" si="85"/>
        <v>0.23995285204628</v>
      </c>
      <c r="F599" s="171">
        <f t="shared" si="86"/>
        <v>5.3065248569327439E-4</v>
      </c>
      <c r="G599" s="171">
        <f t="shared" si="87"/>
        <v>21181.949140921297</v>
      </c>
      <c r="H599" s="171">
        <f t="shared" si="81"/>
        <v>2.3711597183499578E-2</v>
      </c>
      <c r="I599" s="171">
        <f t="shared" si="82"/>
        <v>1.6936084451474664</v>
      </c>
      <c r="J599" s="171">
        <f t="shared" si="83"/>
        <v>17.677835633162772</v>
      </c>
      <c r="K599" s="172">
        <f t="shared" si="84"/>
        <v>20.557540310950955</v>
      </c>
      <c r="L599" s="172">
        <f t="shared" si="88"/>
        <v>0.82056765260672093</v>
      </c>
      <c r="M599" s="171">
        <f t="shared" si="89"/>
        <v>7.4005019174487818E-2</v>
      </c>
      <c r="N599" s="44"/>
    </row>
    <row r="600" spans="1:14" x14ac:dyDescent="0.25">
      <c r="A600" s="157">
        <v>45694.414583333331</v>
      </c>
      <c r="B600" s="173">
        <v>0.26987063262775757</v>
      </c>
      <c r="C600" s="170">
        <v>26.364402623333302</v>
      </c>
      <c r="D600" s="170">
        <v>2.7164255499999901E-2</v>
      </c>
      <c r="E600" s="171">
        <f t="shared" si="85"/>
        <v>0.26413613255960317</v>
      </c>
      <c r="F600" s="171">
        <f t="shared" si="86"/>
        <v>5.8413556845834968E-4</v>
      </c>
      <c r="G600" s="171">
        <f t="shared" si="87"/>
        <v>23316.822659038255</v>
      </c>
      <c r="H600" s="171">
        <f t="shared" si="81"/>
        <v>2.3710841260252243E-2</v>
      </c>
      <c r="I600" s="171">
        <f t="shared" si="82"/>
        <v>1.6936563932788997</v>
      </c>
      <c r="J600" s="171">
        <f t="shared" si="83"/>
        <v>19.199682962091245</v>
      </c>
      <c r="K600" s="172">
        <f t="shared" si="84"/>
        <v>22.327861443845119</v>
      </c>
      <c r="L600" s="172">
        <f t="shared" si="88"/>
        <v>0.923457085189337</v>
      </c>
      <c r="M600" s="171">
        <f t="shared" si="89"/>
        <v>8.3284369154882493E-2</v>
      </c>
      <c r="N600" s="44"/>
    </row>
    <row r="601" spans="1:14" x14ac:dyDescent="0.25">
      <c r="A601" s="157">
        <v>45694.415277777778</v>
      </c>
      <c r="B601" s="170">
        <v>0.28763036502206119</v>
      </c>
      <c r="C601" s="170">
        <v>26.365208679999999</v>
      </c>
      <c r="D601" s="170">
        <v>2.8090128666666599E-2</v>
      </c>
      <c r="E601" s="171">
        <f t="shared" si="85"/>
        <v>0.28151772952639242</v>
      </c>
      <c r="F601" s="171">
        <f t="shared" si="86"/>
        <v>6.2257654766679907E-4</v>
      </c>
      <c r="G601" s="171">
        <f t="shared" si="87"/>
        <v>24851.263537906085</v>
      </c>
      <c r="H601" s="171">
        <f t="shared" si="81"/>
        <v>2.3710271365689203E-2</v>
      </c>
      <c r="I601" s="171">
        <f t="shared" si="82"/>
        <v>1.6936925435245027</v>
      </c>
      <c r="J601" s="171">
        <f t="shared" si="83"/>
        <v>20.281407353185418</v>
      </c>
      <c r="K601" s="172">
        <f t="shared" si="84"/>
        <v>23.586280624243365</v>
      </c>
      <c r="L601" s="172">
        <f t="shared" si="88"/>
        <v>1.0148882068912655</v>
      </c>
      <c r="M601" s="171">
        <f t="shared" si="89"/>
        <v>9.153032168932769E-2</v>
      </c>
      <c r="N601" s="44"/>
    </row>
    <row r="602" spans="1:14" x14ac:dyDescent="0.25">
      <c r="A602" s="157">
        <v>45694.415972222225</v>
      </c>
      <c r="B602" s="170">
        <v>0.2934215785797214</v>
      </c>
      <c r="C602" s="170">
        <v>26.365854753333299</v>
      </c>
      <c r="D602" s="170">
        <v>2.9273498166666599E-2</v>
      </c>
      <c r="E602" s="171">
        <f t="shared" si="85"/>
        <v>0.28718525044854259</v>
      </c>
      <c r="F602" s="171">
        <f t="shared" si="86"/>
        <v>6.3511164194744892E-4</v>
      </c>
      <c r="G602" s="171">
        <f t="shared" si="87"/>
        <v>25351.624389287928</v>
      </c>
      <c r="H602" s="171">
        <f t="shared" si="81"/>
        <v>2.3709814593927701E-2</v>
      </c>
      <c r="I602" s="171">
        <f t="shared" si="82"/>
        <v>1.6937215192024011</v>
      </c>
      <c r="J602" s="171">
        <f t="shared" si="83"/>
        <v>20.632097450439105</v>
      </c>
      <c r="K602" s="172">
        <f t="shared" si="84"/>
        <v>23.994483638526191</v>
      </c>
      <c r="L602" s="172">
        <f t="shared" si="88"/>
        <v>1.0779833460497279</v>
      </c>
      <c r="M602" s="171">
        <f t="shared" si="89"/>
        <v>9.7220720242580091E-2</v>
      </c>
      <c r="N602" s="44"/>
    </row>
    <row r="603" spans="1:14" x14ac:dyDescent="0.25">
      <c r="A603" s="157">
        <v>45694.416666666664</v>
      </c>
      <c r="B603" s="170">
        <v>0.3057761743893897</v>
      </c>
      <c r="C603" s="170">
        <v>26.36650083</v>
      </c>
      <c r="D603" s="170">
        <v>3.0170759166666599E-2</v>
      </c>
      <c r="E603" s="171">
        <f t="shared" si="85"/>
        <v>0.29927661839614844</v>
      </c>
      <c r="F603" s="171">
        <f t="shared" si="86"/>
        <v>6.618531913190253E-4</v>
      </c>
      <c r="G603" s="171">
        <f t="shared" si="87"/>
        <v>26419.061467243271</v>
      </c>
      <c r="H603" s="171">
        <f t="shared" si="81"/>
        <v>2.3709357830579609E-2</v>
      </c>
      <c r="I603" s="171">
        <f t="shared" si="82"/>
        <v>1.6937504953926321</v>
      </c>
      <c r="J603" s="171">
        <f t="shared" si="83"/>
        <v>21.377029222192153</v>
      </c>
      <c r="K603" s="172">
        <f t="shared" si="84"/>
        <v>24.861196913504987</v>
      </c>
      <c r="L603" s="172">
        <f t="shared" si="88"/>
        <v>1.1556542530299831</v>
      </c>
      <c r="M603" s="171">
        <f t="shared" si="89"/>
        <v>0.10422567217081379</v>
      </c>
      <c r="N603" s="44"/>
    </row>
    <row r="604" spans="1:14" x14ac:dyDescent="0.25">
      <c r="A604" s="157">
        <v>45694.417361111111</v>
      </c>
      <c r="B604" s="170">
        <v>0.33627657588317078</v>
      </c>
      <c r="C604" s="170">
        <v>26.367146901666601</v>
      </c>
      <c r="D604" s="170">
        <v>3.11284221666666E-2</v>
      </c>
      <c r="E604" s="171">
        <f t="shared" si="85"/>
        <v>0.32912799564198503</v>
      </c>
      <c r="F604" s="171">
        <f t="shared" si="86"/>
        <v>7.2787137637049949E-4</v>
      </c>
      <c r="G604" s="171">
        <f t="shared" si="87"/>
        <v>29054.296156305954</v>
      </c>
      <c r="H604" s="171">
        <f t="shared" si="81"/>
        <v>2.3708901081536293E-2</v>
      </c>
      <c r="I604" s="171">
        <f t="shared" si="82"/>
        <v>1.6937794717214392</v>
      </c>
      <c r="J604" s="171">
        <f t="shared" si="83"/>
        <v>23.19846815028464</v>
      </c>
      <c r="K604" s="172">
        <f t="shared" si="84"/>
        <v>26.979919240279141</v>
      </c>
      <c r="L604" s="172">
        <f t="shared" si="88"/>
        <v>1.3055648091662797</v>
      </c>
      <c r="M604" s="171">
        <f t="shared" si="89"/>
        <v>0.11774574397242783</v>
      </c>
      <c r="N604" s="44"/>
    </row>
    <row r="605" spans="1:14" x14ac:dyDescent="0.25">
      <c r="A605" s="157">
        <v>45694.418055555558</v>
      </c>
      <c r="B605" s="170">
        <v>0.33550441087976091</v>
      </c>
      <c r="C605" s="170">
        <v>26.367771495</v>
      </c>
      <c r="D605" s="170">
        <v>3.2291128000000002E-2</v>
      </c>
      <c r="E605" s="171">
        <f t="shared" si="85"/>
        <v>0.32837156058716127</v>
      </c>
      <c r="F605" s="171">
        <f t="shared" si="86"/>
        <v>7.2620002354926603E-4</v>
      </c>
      <c r="G605" s="171">
        <f t="shared" si="87"/>
        <v>28987.581100011343</v>
      </c>
      <c r="H605" s="171">
        <f t="shared" si="81"/>
        <v>2.3708459527127509E-2</v>
      </c>
      <c r="I605" s="171">
        <f t="shared" si="82"/>
        <v>1.693807485091456</v>
      </c>
      <c r="J605" s="171">
        <f t="shared" si="83"/>
        <v>23.152649623698792</v>
      </c>
      <c r="K605" s="172">
        <f t="shared" si="84"/>
        <v>26.927030966930808</v>
      </c>
      <c r="L605" s="172">
        <f t="shared" si="88"/>
        <v>1.351386015699555</v>
      </c>
      <c r="M605" s="171">
        <f t="shared" si="89"/>
        <v>0.12187824816915178</v>
      </c>
      <c r="N605" s="44"/>
    </row>
    <row r="606" spans="1:14" x14ac:dyDescent="0.25">
      <c r="A606" s="157">
        <v>45694.418749999997</v>
      </c>
      <c r="B606" s="170">
        <v>0.33048536600100131</v>
      </c>
      <c r="C606" s="170">
        <v>26.367182254999999</v>
      </c>
      <c r="D606" s="170">
        <v>3.3211436833333302E-2</v>
      </c>
      <c r="E606" s="171">
        <f t="shared" si="85"/>
        <v>0.32345985734037547</v>
      </c>
      <c r="F606" s="171">
        <f t="shared" si="86"/>
        <v>7.1533629004545739E-4</v>
      </c>
      <c r="G606" s="171">
        <f t="shared" si="87"/>
        <v>28553.935622486515</v>
      </c>
      <c r="H606" s="171">
        <f t="shared" si="81"/>
        <v>2.3708876088333143E-2</v>
      </c>
      <c r="I606" s="171">
        <f t="shared" si="82"/>
        <v>1.6937810573297087</v>
      </c>
      <c r="J606" s="171">
        <f t="shared" si="83"/>
        <v>22.854469187940019</v>
      </c>
      <c r="K606" s="172">
        <f t="shared" si="84"/>
        <v>26.579869238733728</v>
      </c>
      <c r="L606" s="172">
        <f t="shared" si="88"/>
        <v>1.3700442688925654</v>
      </c>
      <c r="M606" s="171">
        <f t="shared" si="89"/>
        <v>0.1235609910617393</v>
      </c>
      <c r="N606" s="44"/>
    </row>
    <row r="607" spans="1:14" x14ac:dyDescent="0.25">
      <c r="A607" s="157">
        <v>45694.419444444444</v>
      </c>
      <c r="B607" s="170">
        <v>0.33318792692689531</v>
      </c>
      <c r="C607" s="170">
        <v>26.365894794999999</v>
      </c>
      <c r="D607" s="170">
        <v>3.4164303333333298E-2</v>
      </c>
      <c r="E607" s="171">
        <f t="shared" si="85"/>
        <v>0.32610636856341524</v>
      </c>
      <c r="F607" s="171">
        <f t="shared" si="86"/>
        <v>7.2118598901925392E-4</v>
      </c>
      <c r="G607" s="171">
        <f t="shared" si="87"/>
        <v>28787.436886483756</v>
      </c>
      <c r="H607" s="171">
        <f t="shared" si="81"/>
        <v>2.3709786284953002E-2</v>
      </c>
      <c r="I607" s="171">
        <f t="shared" si="82"/>
        <v>1.6937233150390212</v>
      </c>
      <c r="J607" s="171">
        <f t="shared" si="83"/>
        <v>23.015105951600336</v>
      </c>
      <c r="K607" s="172">
        <f t="shared" si="84"/>
        <v>26.765873365590693</v>
      </c>
      <c r="L607" s="172">
        <f t="shared" si="88"/>
        <v>1.4202946891373567</v>
      </c>
      <c r="M607" s="171">
        <f t="shared" si="89"/>
        <v>0.12809295536953075</v>
      </c>
      <c r="N607" s="44"/>
    </row>
    <row r="608" spans="1:14" x14ac:dyDescent="0.25">
      <c r="A608" s="157">
        <v>45694.420138888891</v>
      </c>
      <c r="B608" s="170">
        <v>0.34245386642157888</v>
      </c>
      <c r="C608" s="170">
        <v>26.364607334999999</v>
      </c>
      <c r="D608" s="170">
        <v>3.5114077833333299E-2</v>
      </c>
      <c r="E608" s="171">
        <f t="shared" si="85"/>
        <v>0.33517681102344904</v>
      </c>
      <c r="F608" s="171">
        <f t="shared" si="86"/>
        <v>7.4124213511164261E-4</v>
      </c>
      <c r="G608" s="171">
        <f t="shared" si="87"/>
        <v>29588.014058824414</v>
      </c>
      <c r="H608" s="171">
        <f t="shared" si="81"/>
        <v>2.3710696524341157E-2</v>
      </c>
      <c r="I608" s="171">
        <f t="shared" si="82"/>
        <v>1.693665574189138</v>
      </c>
      <c r="J608" s="171">
        <f t="shared" si="83"/>
        <v>23.564487653954476</v>
      </c>
      <c r="K608" s="172">
        <f t="shared" si="84"/>
        <v>27.403950931689749</v>
      </c>
      <c r="L608" s="172">
        <f t="shared" si="88"/>
        <v>1.4984159747952464</v>
      </c>
      <c r="M608" s="171">
        <f t="shared" si="89"/>
        <v>0.13513852586537214</v>
      </c>
      <c r="N608" s="44"/>
    </row>
    <row r="609" spans="1:14" x14ac:dyDescent="0.25">
      <c r="A609" s="157">
        <v>45694.42083333333</v>
      </c>
      <c r="B609" s="170">
        <v>0.32701062719203522</v>
      </c>
      <c r="C609" s="170">
        <v>26.363319874999998</v>
      </c>
      <c r="D609" s="170">
        <v>3.6153303833333303E-2</v>
      </c>
      <c r="E609" s="171">
        <f t="shared" si="85"/>
        <v>0.32006311238963603</v>
      </c>
      <c r="F609" s="171">
        <f t="shared" si="86"/>
        <v>7.0781521037237055E-4</v>
      </c>
      <c r="G609" s="171">
        <f t="shared" si="87"/>
        <v>28253.718189391842</v>
      </c>
      <c r="H609" s="171">
        <f t="shared" si="81"/>
        <v>2.371160680650004E-2</v>
      </c>
      <c r="I609" s="171">
        <f t="shared" si="82"/>
        <v>1.6936078347800321</v>
      </c>
      <c r="J609" s="171">
        <f t="shared" si="83"/>
        <v>22.647664527883599</v>
      </c>
      <c r="K609" s="172">
        <f t="shared" si="84"/>
        <v>26.336941685699376</v>
      </c>
      <c r="L609" s="172">
        <f t="shared" si="88"/>
        <v>1.4762974350737539</v>
      </c>
      <c r="M609" s="171">
        <f t="shared" si="89"/>
        <v>0.13314370806942225</v>
      </c>
      <c r="N609" s="44"/>
    </row>
    <row r="610" spans="1:14" x14ac:dyDescent="0.25">
      <c r="A610" s="157">
        <v>45694.421527777777</v>
      </c>
      <c r="B610" s="170">
        <v>0.31272563361441791</v>
      </c>
      <c r="C610" s="170">
        <v>26.362034796666599</v>
      </c>
      <c r="D610" s="170">
        <v>3.6987781833333302E-2</v>
      </c>
      <c r="E610" s="171">
        <f t="shared" si="85"/>
        <v>0.30608292436830958</v>
      </c>
      <c r="F610" s="171">
        <f t="shared" si="86"/>
        <v>6.7689531085371837E-4</v>
      </c>
      <c r="G610" s="171">
        <f t="shared" si="87"/>
        <v>27019.494744285708</v>
      </c>
      <c r="H610" s="171">
        <f t="shared" si="81"/>
        <v>2.3712515447386354E-2</v>
      </c>
      <c r="I610" s="171">
        <f t="shared" si="82"/>
        <v>1.6935502036195715</v>
      </c>
      <c r="J610" s="171">
        <f t="shared" si="83"/>
        <v>21.794193970426765</v>
      </c>
      <c r="K610" s="172">
        <f t="shared" si="84"/>
        <v>25.343669380909912</v>
      </c>
      <c r="L610" s="172">
        <f t="shared" si="88"/>
        <v>1.4473176928960598</v>
      </c>
      <c r="M610" s="171">
        <f t="shared" si="89"/>
        <v>0.13053009495815834</v>
      </c>
      <c r="N610" s="44"/>
    </row>
    <row r="611" spans="1:14" x14ac:dyDescent="0.25">
      <c r="A611" s="157">
        <v>45694.422222222223</v>
      </c>
      <c r="B611" s="170">
        <v>0.30809266202547109</v>
      </c>
      <c r="C611" s="170">
        <v>26.360884304999999</v>
      </c>
      <c r="D611" s="170">
        <v>3.7689802666666598E-2</v>
      </c>
      <c r="E611" s="171">
        <f t="shared" si="85"/>
        <v>0.301549521588652</v>
      </c>
      <c r="F611" s="171">
        <f t="shared" si="86"/>
        <v>6.6686723382136594E-4</v>
      </c>
      <c r="G611" s="171">
        <f t="shared" si="87"/>
        <v>26619.2059990007</v>
      </c>
      <c r="H611" s="171">
        <f t="shared" si="81"/>
        <v>2.3713328962176559E-2</v>
      </c>
      <c r="I611" s="171">
        <f t="shared" si="82"/>
        <v>1.693498609406858</v>
      </c>
      <c r="J611" s="171">
        <f t="shared" si="83"/>
        <v>21.516230248622975</v>
      </c>
      <c r="K611" s="172">
        <f t="shared" si="84"/>
        <v>25.019752866638704</v>
      </c>
      <c r="L611" s="172">
        <f t="shared" si="88"/>
        <v>1.4538887347816896</v>
      </c>
      <c r="M611" s="171">
        <f t="shared" si="89"/>
        <v>0.13112272139084502</v>
      </c>
      <c r="N611" s="44"/>
    </row>
    <row r="612" spans="1:14" x14ac:dyDescent="0.25">
      <c r="A612" s="157">
        <v>45694.42291666667</v>
      </c>
      <c r="B612" s="170">
        <v>0.32430806257520878</v>
      </c>
      <c r="C612" s="170">
        <v>26.359811229999998</v>
      </c>
      <c r="D612" s="170">
        <v>3.80951201666666E-2</v>
      </c>
      <c r="E612" s="171">
        <f t="shared" si="85"/>
        <v>0.31742168362863904</v>
      </c>
      <c r="F612" s="171">
        <f t="shared" si="86"/>
        <v>7.0196550340954282E-4</v>
      </c>
      <c r="G612" s="171">
        <f t="shared" si="87"/>
        <v>28020.216606498037</v>
      </c>
      <c r="H612" s="171">
        <f t="shared" si="81"/>
        <v>2.3714087766287424E-2</v>
      </c>
      <c r="I612" s="171">
        <f t="shared" si="82"/>
        <v>1.6934504880093741</v>
      </c>
      <c r="J612" s="171">
        <f t="shared" si="83"/>
        <v>22.486604393014129</v>
      </c>
      <c r="K612" s="172">
        <f t="shared" si="84"/>
        <v>26.147469153124295</v>
      </c>
      <c r="L612" s="172">
        <f t="shared" si="88"/>
        <v>1.5431866763838202</v>
      </c>
      <c r="M612" s="171">
        <f t="shared" si="89"/>
        <v>0.13917628755265332</v>
      </c>
      <c r="N612" s="44"/>
    </row>
    <row r="613" spans="1:14" x14ac:dyDescent="0.25">
      <c r="A613" s="157">
        <v>45694.423611111109</v>
      </c>
      <c r="B613" s="170">
        <v>0.31658644019223825</v>
      </c>
      <c r="C613" s="170">
        <v>26.358738154999902</v>
      </c>
      <c r="D613" s="170">
        <v>3.8699123166666599E-2</v>
      </c>
      <c r="E613" s="171">
        <f t="shared" si="85"/>
        <v>0.30986513286408884</v>
      </c>
      <c r="F613" s="171">
        <f t="shared" si="86"/>
        <v>6.8525203504813477E-4</v>
      </c>
      <c r="G613" s="171">
        <f t="shared" si="87"/>
        <v>27353.068432609383</v>
      </c>
      <c r="H613" s="171">
        <f t="shared" si="81"/>
        <v>2.3714846600116898E-2</v>
      </c>
      <c r="I613" s="171">
        <f t="shared" si="82"/>
        <v>1.693402367612733</v>
      </c>
      <c r="J613" s="171">
        <f t="shared" si="83"/>
        <v>22.025389854962192</v>
      </c>
      <c r="K613" s="172">
        <f t="shared" si="84"/>
        <v>25.610516167723564</v>
      </c>
      <c r="L613" s="172">
        <f t="shared" si="88"/>
        <v>1.5319848941836385</v>
      </c>
      <c r="M613" s="171">
        <f t="shared" si="89"/>
        <v>0.1381660258102127</v>
      </c>
      <c r="N613" s="44"/>
    </row>
    <row r="614" spans="1:14" x14ac:dyDescent="0.25">
      <c r="A614" s="157">
        <v>45694.424305555556</v>
      </c>
      <c r="B614" s="170">
        <v>0.31349779124368238</v>
      </c>
      <c r="C614" s="170">
        <v>26.3576650816666</v>
      </c>
      <c r="D614" s="170">
        <v>3.9194512333333299E-2</v>
      </c>
      <c r="E614" s="171">
        <f t="shared" si="85"/>
        <v>0.30684315701244796</v>
      </c>
      <c r="F614" s="171">
        <f t="shared" si="86"/>
        <v>6.7856664771359827E-4</v>
      </c>
      <c r="G614" s="171">
        <f t="shared" si="87"/>
        <v>27086.209163454158</v>
      </c>
      <c r="H614" s="171">
        <f t="shared" si="81"/>
        <v>2.3715605462487511E-2</v>
      </c>
      <c r="I614" s="171">
        <f t="shared" si="82"/>
        <v>1.6933542482916717</v>
      </c>
      <c r="J614" s="171">
        <f t="shared" si="83"/>
        <v>21.840464742889015</v>
      </c>
      <c r="K614" s="172">
        <f t="shared" si="84"/>
        <v>25.394844048938932</v>
      </c>
      <c r="L614" s="172">
        <f t="shared" si="88"/>
        <v>1.5371074641009328</v>
      </c>
      <c r="M614" s="171">
        <f t="shared" si="89"/>
        <v>0.13862801804662092</v>
      </c>
      <c r="N614" s="44"/>
    </row>
    <row r="615" spans="1:14" x14ac:dyDescent="0.25">
      <c r="A615" s="157">
        <v>45694.425000000003</v>
      </c>
      <c r="B615" s="170">
        <v>0.33782089484035144</v>
      </c>
      <c r="C615" s="170">
        <v>26.3566086983333</v>
      </c>
      <c r="D615" s="170">
        <v>3.9642216333333299E-2</v>
      </c>
      <c r="E615" s="171">
        <f t="shared" si="85"/>
        <v>0.33065111902821304</v>
      </c>
      <c r="F615" s="171">
        <f t="shared" si="86"/>
        <v>7.3121405809599882E-4</v>
      </c>
      <c r="G615" s="171">
        <f t="shared" si="87"/>
        <v>29187.725314206364</v>
      </c>
      <c r="H615" s="171">
        <f t="shared" si="81"/>
        <v>2.3716352550956193E-2</v>
      </c>
      <c r="I615" s="171">
        <f t="shared" si="82"/>
        <v>1.693306878369996</v>
      </c>
      <c r="J615" s="171">
        <f t="shared" si="83"/>
        <v>23.290060405882649</v>
      </c>
      <c r="K615" s="172">
        <f t="shared" si="84"/>
        <v>27.079672574422773</v>
      </c>
      <c r="L615" s="172">
        <f t="shared" si="88"/>
        <v>1.669474401727987</v>
      </c>
      <c r="M615" s="171">
        <f t="shared" si="89"/>
        <v>0.15056587317171599</v>
      </c>
      <c r="N615" s="44"/>
    </row>
    <row r="616" spans="1:14" x14ac:dyDescent="0.25">
      <c r="A616" s="157">
        <v>45694.425694444442</v>
      </c>
      <c r="B616" s="170">
        <v>0.36446049156317417</v>
      </c>
      <c r="C616" s="170">
        <v>26.356495379999998</v>
      </c>
      <c r="D616" s="170">
        <v>3.9862093166666598E-2</v>
      </c>
      <c r="E616" s="171">
        <f t="shared" si="85"/>
        <v>0.35672546255195176</v>
      </c>
      <c r="F616" s="171">
        <f t="shared" si="86"/>
        <v>7.8887552286401334E-4</v>
      </c>
      <c r="G616" s="171">
        <f t="shared" si="87"/>
        <v>31489.386471058249</v>
      </c>
      <c r="H616" s="171">
        <f t="shared" si="81"/>
        <v>2.3716432692912733E-2</v>
      </c>
      <c r="I616" s="171">
        <f t="shared" si="82"/>
        <v>1.693301797051926</v>
      </c>
      <c r="J616" s="171">
        <f t="shared" si="83"/>
        <v>24.861058228187979</v>
      </c>
      <c r="K616" s="172">
        <f t="shared" si="84"/>
        <v>28.906215597017599</v>
      </c>
      <c r="L616" s="172">
        <f t="shared" si="88"/>
        <v>1.8046937957477975</v>
      </c>
      <c r="M616" s="171">
        <f t="shared" si="89"/>
        <v>0.16276098446498896</v>
      </c>
      <c r="N616" s="44"/>
    </row>
    <row r="617" spans="1:14" x14ac:dyDescent="0.25">
      <c r="A617" s="157">
        <v>45694.426388888889</v>
      </c>
      <c r="B617" s="170">
        <v>0.38492280146169067</v>
      </c>
      <c r="C617" s="170">
        <v>26.356924535000001</v>
      </c>
      <c r="D617" s="170">
        <v>4.0058129166666602E-2</v>
      </c>
      <c r="E617" s="171">
        <f t="shared" si="85"/>
        <v>0.3767529562920281</v>
      </c>
      <c r="F617" s="171">
        <f t="shared" si="86"/>
        <v>8.3316623693006637E-4</v>
      </c>
      <c r="G617" s="171">
        <f t="shared" si="87"/>
        <v>33257.330046290073</v>
      </c>
      <c r="H617" s="171">
        <f t="shared" si="81"/>
        <v>2.3716129184008752E-2</v>
      </c>
      <c r="I617" s="171">
        <f t="shared" si="82"/>
        <v>1.693321040890664</v>
      </c>
      <c r="J617" s="171">
        <f t="shared" si="83"/>
        <v>26.056828028220991</v>
      </c>
      <c r="K617" s="172">
        <f t="shared" si="84"/>
        <v>30.296858164553949</v>
      </c>
      <c r="L617" s="172">
        <f t="shared" si="88"/>
        <v>1.9104709061665788</v>
      </c>
      <c r="M617" s="171">
        <f t="shared" si="89"/>
        <v>0.17230076715066547</v>
      </c>
      <c r="N617" s="44"/>
    </row>
    <row r="618" spans="1:14" x14ac:dyDescent="0.25">
      <c r="A618" s="157">
        <v>45694.427083333336</v>
      </c>
      <c r="B618" s="170">
        <v>0.39650522490152307</v>
      </c>
      <c r="C618" s="170">
        <v>26.357353686666599</v>
      </c>
      <c r="D618" s="170">
        <v>4.0468743000000001E-2</v>
      </c>
      <c r="E618" s="171">
        <f t="shared" si="85"/>
        <v>0.38808899096842453</v>
      </c>
      <c r="F618" s="171">
        <f t="shared" si="86"/>
        <v>8.5823641753576417E-4</v>
      </c>
      <c r="G618" s="171">
        <f t="shared" si="87"/>
        <v>34258.051431491593</v>
      </c>
      <c r="H618" s="171">
        <f t="shared" si="81"/>
        <v>2.3715825682216071E-2</v>
      </c>
      <c r="I618" s="171">
        <f t="shared" si="82"/>
        <v>1.6933402847400005</v>
      </c>
      <c r="J618" s="171">
        <f t="shared" si="83"/>
        <v>26.729712315960423</v>
      </c>
      <c r="K618" s="172">
        <f t="shared" si="84"/>
        <v>31.07955213820939</v>
      </c>
      <c r="L618" s="172">
        <f t="shared" si="88"/>
        <v>1.9853469063788576</v>
      </c>
      <c r="M618" s="171">
        <f t="shared" si="89"/>
        <v>0.17905365317269636</v>
      </c>
      <c r="N618" s="44"/>
    </row>
    <row r="619" spans="1:14" x14ac:dyDescent="0.25">
      <c r="A619" s="157">
        <v>45694.427777777775</v>
      </c>
      <c r="B619" s="170">
        <v>0.38415062174087322</v>
      </c>
      <c r="C619" s="170">
        <v>26.357782839999999</v>
      </c>
      <c r="D619" s="170">
        <v>4.0889958166666601E-2</v>
      </c>
      <c r="E619" s="171">
        <f t="shared" si="85"/>
        <v>0.37599608830030423</v>
      </c>
      <c r="F619" s="171">
        <f t="shared" si="86"/>
        <v>8.314948522529723E-4</v>
      </c>
      <c r="G619" s="171">
        <f t="shared" si="87"/>
        <v>33190.613718411449</v>
      </c>
      <c r="H619" s="171">
        <f t="shared" si="81"/>
        <v>2.3715522183998344E-2</v>
      </c>
      <c r="I619" s="171">
        <f t="shared" si="82"/>
        <v>1.6933595288241547</v>
      </c>
      <c r="J619" s="171">
        <f t="shared" si="83"/>
        <v>26.011868082347437</v>
      </c>
      <c r="K619" s="172">
        <f t="shared" si="84"/>
        <v>30.245197892833389</v>
      </c>
      <c r="L619" s="172">
        <f t="shared" si="88"/>
        <v>1.9464590585094186</v>
      </c>
      <c r="M619" s="171">
        <f t="shared" si="89"/>
        <v>0.17554645188577009</v>
      </c>
      <c r="N619" s="44"/>
    </row>
    <row r="620" spans="1:14" x14ac:dyDescent="0.25">
      <c r="A620" s="157">
        <v>45694.428472222222</v>
      </c>
      <c r="B620" s="170">
        <v>0.3764290048865806</v>
      </c>
      <c r="C620" s="170">
        <v>26.358192873333302</v>
      </c>
      <c r="D620" s="170">
        <v>4.1046257000000003E-2</v>
      </c>
      <c r="E620" s="171">
        <f t="shared" si="85"/>
        <v>0.3684378771874528</v>
      </c>
      <c r="F620" s="171">
        <f t="shared" si="86"/>
        <v>8.1478139585839954E-4</v>
      </c>
      <c r="G620" s="171">
        <f t="shared" si="87"/>
        <v>32523.466022200562</v>
      </c>
      <c r="H620" s="171">
        <f t="shared" si="81"/>
        <v>2.371523221192914E-2</v>
      </c>
      <c r="I620" s="171">
        <f t="shared" si="82"/>
        <v>1.6933779156792246</v>
      </c>
      <c r="J620" s="171">
        <f t="shared" si="83"/>
        <v>25.561578342588476</v>
      </c>
      <c r="K620" s="172">
        <f t="shared" si="84"/>
        <v>29.72191429012102</v>
      </c>
      <c r="L620" s="172">
        <f t="shared" si="88"/>
        <v>1.9164887009913849</v>
      </c>
      <c r="M620" s="171">
        <f t="shared" si="89"/>
        <v>0.17284349756415809</v>
      </c>
      <c r="N620" s="44"/>
    </row>
    <row r="621" spans="1:14" x14ac:dyDescent="0.25">
      <c r="A621" s="157">
        <v>45694.429166666669</v>
      </c>
      <c r="B621" s="170">
        <v>0.3768150892260323</v>
      </c>
      <c r="C621" s="170">
        <v>26.357522549999999</v>
      </c>
      <c r="D621" s="170">
        <v>4.0972082666666597E-2</v>
      </c>
      <c r="E621" s="171">
        <f t="shared" si="85"/>
        <v>0.3688165908693346</v>
      </c>
      <c r="F621" s="171">
        <f t="shared" si="86"/>
        <v>8.1561707624682313E-4</v>
      </c>
      <c r="G621" s="171">
        <f t="shared" si="87"/>
        <v>32556.823709129192</v>
      </c>
      <c r="H621" s="171">
        <f t="shared" si="81"/>
        <v>2.3715706261113721E-2</v>
      </c>
      <c r="I621" s="171">
        <f t="shared" si="82"/>
        <v>1.6933478568867082</v>
      </c>
      <c r="J621" s="171">
        <f t="shared" si="83"/>
        <v>25.584123540637211</v>
      </c>
      <c r="K621" s="172">
        <f t="shared" si="84"/>
        <v>29.747655961618801</v>
      </c>
      <c r="L621" s="172">
        <f t="shared" si="88"/>
        <v>1.914861835267113</v>
      </c>
      <c r="M621" s="171">
        <f t="shared" si="89"/>
        <v>0.17269677446492723</v>
      </c>
      <c r="N621" s="44"/>
    </row>
    <row r="622" spans="1:14" x14ac:dyDescent="0.25">
      <c r="A622" s="157">
        <v>45694.429861111108</v>
      </c>
      <c r="B622" s="170">
        <v>0.36986563366877256</v>
      </c>
      <c r="C622" s="170">
        <v>26.356230784999902</v>
      </c>
      <c r="D622" s="170">
        <v>4.1059502833333303E-2</v>
      </c>
      <c r="E622" s="171">
        <f t="shared" si="85"/>
        <v>0.36201620989926647</v>
      </c>
      <c r="F622" s="171">
        <f t="shared" si="86"/>
        <v>8.0057496465102288E-4</v>
      </c>
      <c r="G622" s="171">
        <f t="shared" si="87"/>
        <v>31956.39074898195</v>
      </c>
      <c r="H622" s="171">
        <f t="shared" si="81"/>
        <v>2.3716619823332244E-2</v>
      </c>
      <c r="I622" s="171">
        <f t="shared" si="82"/>
        <v>1.6932899323660238</v>
      </c>
      <c r="J622" s="171">
        <f t="shared" si="83"/>
        <v>25.177815179159758</v>
      </c>
      <c r="K622" s="172">
        <f t="shared" si="84"/>
        <v>29.274328552284828</v>
      </c>
      <c r="L622" s="172">
        <f t="shared" si="88"/>
        <v>1.8851523481081849</v>
      </c>
      <c r="M622" s="171">
        <f t="shared" si="89"/>
        <v>0.17001734741235433</v>
      </c>
      <c r="N622" s="44"/>
    </row>
    <row r="623" spans="1:14" x14ac:dyDescent="0.25">
      <c r="A623" s="157">
        <v>45694.430555555555</v>
      </c>
      <c r="B623" s="170">
        <v>0.37334036328900899</v>
      </c>
      <c r="C623" s="170">
        <v>26.354939016666599</v>
      </c>
      <c r="D623" s="170">
        <v>4.1295274999999999E-2</v>
      </c>
      <c r="E623" s="171">
        <f t="shared" si="85"/>
        <v>0.36541877358517516</v>
      </c>
      <c r="F623" s="171">
        <f t="shared" si="86"/>
        <v>8.0809602443508439E-4</v>
      </c>
      <c r="G623" s="171">
        <f t="shared" si="87"/>
        <v>32256.607388170378</v>
      </c>
      <c r="H623" s="171">
        <f t="shared" si="81"/>
        <v>2.3717533430980819E-2</v>
      </c>
      <c r="I623" s="171">
        <f t="shared" si="82"/>
        <v>1.6932320091461783</v>
      </c>
      <c r="J623" s="171">
        <f t="shared" si="83"/>
        <v>25.381101824380874</v>
      </c>
      <c r="K623" s="172">
        <f t="shared" si="84"/>
        <v>29.509786520280887</v>
      </c>
      <c r="L623" s="172">
        <f t="shared" si="88"/>
        <v>1.9128813141831418</v>
      </c>
      <c r="M623" s="171">
        <f t="shared" si="89"/>
        <v>0.17251815604104814</v>
      </c>
      <c r="N623" s="44"/>
    </row>
    <row r="624" spans="1:14" x14ac:dyDescent="0.25">
      <c r="A624" s="157">
        <v>45694.431250000001</v>
      </c>
      <c r="B624" s="170">
        <v>0.37449859239350181</v>
      </c>
      <c r="C624" s="170">
        <v>26.353647251666601</v>
      </c>
      <c r="D624" s="170">
        <v>4.13270651666666E-2</v>
      </c>
      <c r="E624" s="171">
        <f t="shared" si="85"/>
        <v>0.36655400816506806</v>
      </c>
      <c r="F624" s="171">
        <f t="shared" si="86"/>
        <v>8.1060301383874852E-4</v>
      </c>
      <c r="G624" s="171">
        <f t="shared" si="87"/>
        <v>32356.678382798556</v>
      </c>
      <c r="H624" s="171">
        <f t="shared" si="81"/>
        <v>2.3718447079346904E-2</v>
      </c>
      <c r="I624" s="171">
        <f t="shared" si="82"/>
        <v>1.6931740875260799</v>
      </c>
      <c r="J624" s="171">
        <f t="shared" si="83"/>
        <v>25.448804251526735</v>
      </c>
      <c r="K624" s="172">
        <f t="shared" si="84"/>
        <v>29.587595478747492</v>
      </c>
      <c r="L624" s="172">
        <f t="shared" si="88"/>
        <v>1.9199483957798702</v>
      </c>
      <c r="M624" s="171">
        <f t="shared" si="89"/>
        <v>0.17315551909991617</v>
      </c>
      <c r="N624" s="44"/>
    </row>
    <row r="625" spans="1:14" x14ac:dyDescent="0.25">
      <c r="A625" s="157">
        <v>45694.431944444441</v>
      </c>
      <c r="B625" s="170">
        <v>0.37604291502617332</v>
      </c>
      <c r="C625" s="170">
        <v>26.352382370000001</v>
      </c>
      <c r="D625" s="170">
        <v>4.1358854166666598E-2</v>
      </c>
      <c r="E625" s="171">
        <f t="shared" si="85"/>
        <v>0.3680671240996603</v>
      </c>
      <c r="F625" s="171">
        <f t="shared" si="86"/>
        <v>8.1394570351985571E-4</v>
      </c>
      <c r="G625" s="171">
        <f t="shared" si="87"/>
        <v>32490.107858261374</v>
      </c>
      <c r="H625" s="171">
        <f t="shared" si="81"/>
        <v>2.371934175522725E-2</v>
      </c>
      <c r="I625" s="171">
        <f t="shared" si="82"/>
        <v>1.6931173727365951</v>
      </c>
      <c r="J625" s="171">
        <f t="shared" si="83"/>
        <v>25.539029584556904</v>
      </c>
      <c r="K625" s="172">
        <f t="shared" si="84"/>
        <v>29.691603622835341</v>
      </c>
      <c r="L625" s="172">
        <f t="shared" si="88"/>
        <v>1.9289108308107523</v>
      </c>
      <c r="M625" s="171">
        <f t="shared" si="89"/>
        <v>0.17396381951756426</v>
      </c>
      <c r="N625" s="44"/>
    </row>
    <row r="626" spans="1:14" x14ac:dyDescent="0.25">
      <c r="A626" s="157">
        <v>45694.432638888888</v>
      </c>
      <c r="B626" s="170">
        <v>0.37063778580023976</v>
      </c>
      <c r="C626" s="170">
        <v>26.352354179999999</v>
      </c>
      <c r="D626" s="170">
        <v>4.1480847666666598E-2</v>
      </c>
      <c r="E626" s="171">
        <f t="shared" si="85"/>
        <v>0.36277667067030955</v>
      </c>
      <c r="F626" s="171">
        <f t="shared" si="86"/>
        <v>8.0224628961090855E-4</v>
      </c>
      <c r="G626" s="171">
        <f t="shared" si="87"/>
        <v>32023.104693140715</v>
      </c>
      <c r="H626" s="171">
        <f t="shared" si="81"/>
        <v>2.3719361695043639E-2</v>
      </c>
      <c r="I626" s="171">
        <f t="shared" si="82"/>
        <v>1.6931161087686535</v>
      </c>
      <c r="J626" s="171">
        <f t="shared" si="83"/>
        <v>25.223012424487688</v>
      </c>
      <c r="K626" s="172">
        <f t="shared" si="84"/>
        <v>29.324183360346279</v>
      </c>
      <c r="L626" s="172">
        <f t="shared" si="88"/>
        <v>1.9080965683401265</v>
      </c>
      <c r="M626" s="171">
        <f t="shared" si="89"/>
        <v>0.17208663134380653</v>
      </c>
      <c r="N626" s="44"/>
    </row>
    <row r="627" spans="1:14" x14ac:dyDescent="0.25">
      <c r="A627" s="157">
        <v>45694.433333333334</v>
      </c>
      <c r="B627" s="170">
        <v>0.36870738250360735</v>
      </c>
      <c r="C627" s="170">
        <v>26.352998099999901</v>
      </c>
      <c r="D627" s="170">
        <v>4.1611069166666598E-2</v>
      </c>
      <c r="E627" s="171">
        <f t="shared" si="85"/>
        <v>0.3608864347489566</v>
      </c>
      <c r="F627" s="171">
        <f t="shared" si="86"/>
        <v>7.9806792749698564E-4</v>
      </c>
      <c r="G627" s="171">
        <f t="shared" si="87"/>
        <v>31856.317848311675</v>
      </c>
      <c r="H627" s="171">
        <f t="shared" si="81"/>
        <v>2.3718906232031416E-2</v>
      </c>
      <c r="I627" s="171">
        <f t="shared" si="82"/>
        <v>1.6931449806769638</v>
      </c>
      <c r="J627" s="171">
        <f t="shared" si="83"/>
        <v>25.109993183963329</v>
      </c>
      <c r="K627" s="172">
        <f t="shared" si="84"/>
        <v>29.193233420944726</v>
      </c>
      <c r="L627" s="172">
        <f t="shared" si="88"/>
        <v>1.9046179285439324</v>
      </c>
      <c r="M627" s="171">
        <f t="shared" si="89"/>
        <v>0.17177290120345712</v>
      </c>
      <c r="N627" s="44"/>
    </row>
    <row r="628" spans="1:14" x14ac:dyDescent="0.25">
      <c r="A628" s="157">
        <v>45694.434027777781</v>
      </c>
      <c r="B628" s="170">
        <v>0.3775872468630162</v>
      </c>
      <c r="C628" s="170">
        <v>26.353642019999999</v>
      </c>
      <c r="D628" s="170">
        <v>4.1575288999999897E-2</v>
      </c>
      <c r="E628" s="171">
        <f t="shared" si="85"/>
        <v>0.36957714661280033</v>
      </c>
      <c r="F628" s="171">
        <f t="shared" si="86"/>
        <v>8.1728841312341167E-4</v>
      </c>
      <c r="G628" s="171">
        <f t="shared" si="87"/>
        <v>32623.538128964599</v>
      </c>
      <c r="H628" s="171">
        <f t="shared" si="81"/>
        <v>2.3718450779723333E-2</v>
      </c>
      <c r="I628" s="171">
        <f t="shared" si="82"/>
        <v>1.693173852945645</v>
      </c>
      <c r="J628" s="171">
        <f t="shared" si="83"/>
        <v>25.629203594735326</v>
      </c>
      <c r="K628" s="172">
        <f t="shared" si="84"/>
        <v>29.797329839952564</v>
      </c>
      <c r="L628" s="172">
        <f t="shared" si="88"/>
        <v>1.9466531435923282</v>
      </c>
      <c r="M628" s="171">
        <f t="shared" si="89"/>
        <v>0.17556395595168905</v>
      </c>
      <c r="N628" s="44"/>
    </row>
    <row r="629" spans="1:14" x14ac:dyDescent="0.25">
      <c r="A629" s="157">
        <v>45694.43472222222</v>
      </c>
      <c r="B629" s="170">
        <v>0.38415062174087322</v>
      </c>
      <c r="C629" s="170">
        <v>26.35428594</v>
      </c>
      <c r="D629" s="170">
        <v>4.1601514999999999E-2</v>
      </c>
      <c r="E629" s="171">
        <f t="shared" si="85"/>
        <v>0.37600047828997346</v>
      </c>
      <c r="F629" s="171">
        <f t="shared" si="86"/>
        <v>8.314948522529723E-4</v>
      </c>
      <c r="G629" s="171">
        <f t="shared" si="87"/>
        <v>33190.613718411449</v>
      </c>
      <c r="H629" s="171">
        <f t="shared" si="81"/>
        <v>2.3717995338119274E-2</v>
      </c>
      <c r="I629" s="171">
        <f t="shared" si="82"/>
        <v>1.6932027255746889</v>
      </c>
      <c r="J629" s="171">
        <f t="shared" si="83"/>
        <v>26.011868082347437</v>
      </c>
      <c r="K629" s="172">
        <f t="shared" si="84"/>
        <v>30.242689631866465</v>
      </c>
      <c r="L629" s="172">
        <f t="shared" si="88"/>
        <v>1.9801539697454273</v>
      </c>
      <c r="M629" s="171">
        <f t="shared" si="89"/>
        <v>0.17858531473173048</v>
      </c>
      <c r="N629" s="44"/>
    </row>
    <row r="630" spans="1:14" x14ac:dyDescent="0.25">
      <c r="A630" s="157">
        <v>45694.435416666667</v>
      </c>
      <c r="B630" s="170">
        <v>0.38608103055074183</v>
      </c>
      <c r="C630" s="170">
        <v>26.3549268766666</v>
      </c>
      <c r="D630" s="170">
        <v>4.1753308833333301E-2</v>
      </c>
      <c r="E630" s="171">
        <f t="shared" si="85"/>
        <v>0.37788912284757281</v>
      </c>
      <c r="F630" s="171">
        <f t="shared" si="86"/>
        <v>8.3567322630030705E-4</v>
      </c>
      <c r="G630" s="171">
        <f t="shared" si="87"/>
        <v>33357.401039584096</v>
      </c>
      <c r="H630" s="171">
        <f t="shared" si="81"/>
        <v>2.3717542017242407E-2</v>
      </c>
      <c r="I630" s="171">
        <f t="shared" si="82"/>
        <v>1.693231464792375</v>
      </c>
      <c r="J630" s="171">
        <f t="shared" si="83"/>
        <v>26.124241927486878</v>
      </c>
      <c r="K630" s="172">
        <f t="shared" si="84"/>
        <v>30.373802747260466</v>
      </c>
      <c r="L630" s="172">
        <f t="shared" si="88"/>
        <v>1.9969230711734436</v>
      </c>
      <c r="M630" s="171">
        <f t="shared" si="89"/>
        <v>0.18009767957913453</v>
      </c>
      <c r="N630" s="44"/>
    </row>
    <row r="631" spans="1:14" x14ac:dyDescent="0.25">
      <c r="A631" s="157">
        <v>45694.436111111114</v>
      </c>
      <c r="B631" s="170">
        <v>0.39032792516666576</v>
      </c>
      <c r="C631" s="170">
        <v>26.3554306033333</v>
      </c>
      <c r="D631" s="170">
        <v>4.1825369166666598E-2</v>
      </c>
      <c r="E631" s="171">
        <f t="shared" si="85"/>
        <v>0.38204526386085036</v>
      </c>
      <c r="F631" s="171">
        <f t="shared" si="86"/>
        <v>8.4486563888888687E-4</v>
      </c>
      <c r="G631" s="171">
        <f t="shared" si="87"/>
        <v>33724.332734399919</v>
      </c>
      <c r="H631" s="171">
        <f t="shared" si="81"/>
        <v>2.3717185749523334E-2</v>
      </c>
      <c r="I631" s="171">
        <f t="shared" si="82"/>
        <v>1.6932540518461068</v>
      </c>
      <c r="J631" s="171">
        <f t="shared" si="83"/>
        <v>26.371187943268627</v>
      </c>
      <c r="K631" s="172">
        <f t="shared" si="84"/>
        <v>30.661285110738724</v>
      </c>
      <c r="L631" s="172">
        <f t="shared" si="88"/>
        <v>2.0213474187265663</v>
      </c>
      <c r="M631" s="171">
        <f t="shared" si="89"/>
        <v>0.18230045262685482</v>
      </c>
      <c r="N631" s="44"/>
    </row>
    <row r="632" spans="1:14" x14ac:dyDescent="0.25">
      <c r="A632" s="157">
        <v>45694.436805555553</v>
      </c>
      <c r="B632" s="170">
        <v>0.36407441460559292</v>
      </c>
      <c r="C632" s="170">
        <v>26.355859755000001</v>
      </c>
      <c r="D632" s="170">
        <v>4.1800728333333301E-2</v>
      </c>
      <c r="E632" s="171">
        <f t="shared" si="85"/>
        <v>0.35634833565171287</v>
      </c>
      <c r="F632" s="171">
        <f t="shared" si="86"/>
        <v>7.8803985845366431E-4</v>
      </c>
      <c r="G632" s="171">
        <f t="shared" si="87"/>
        <v>31456.029421923227</v>
      </c>
      <c r="H632" s="171">
        <f t="shared" si="81"/>
        <v>2.3716882231181569E-2</v>
      </c>
      <c r="I632" s="171">
        <f t="shared" si="82"/>
        <v>1.6932732951382199</v>
      </c>
      <c r="J632" s="171">
        <f t="shared" si="83"/>
        <v>24.838407941512873</v>
      </c>
      <c r="K632" s="172">
        <f t="shared" si="84"/>
        <v>28.879444513280777</v>
      </c>
      <c r="L632" s="172">
        <f t="shared" si="88"/>
        <v>1.8905213342286005</v>
      </c>
      <c r="M632" s="171">
        <f t="shared" si="89"/>
        <v>0.17050156333230523</v>
      </c>
      <c r="N632" s="44"/>
    </row>
    <row r="633" spans="1:14" x14ac:dyDescent="0.25">
      <c r="A633" s="157">
        <v>45694.4375</v>
      </c>
      <c r="B633" s="170">
        <v>0.35944143749568763</v>
      </c>
      <c r="C633" s="170">
        <v>26.35628891</v>
      </c>
      <c r="D633" s="170">
        <v>4.179066E-2</v>
      </c>
      <c r="E633" s="171">
        <f t="shared" si="85"/>
        <v>0.35181317155421743</v>
      </c>
      <c r="F633" s="171">
        <f t="shared" si="86"/>
        <v>7.7801176947118534E-4</v>
      </c>
      <c r="G633" s="171">
        <f t="shared" si="87"/>
        <v>31055.740199627413</v>
      </c>
      <c r="H633" s="171">
        <f t="shared" si="81"/>
        <v>2.3716578715236393E-2</v>
      </c>
      <c r="I633" s="171">
        <f t="shared" si="82"/>
        <v>1.6932925387398718</v>
      </c>
      <c r="J633" s="171">
        <f t="shared" si="83"/>
        <v>24.566337870620128</v>
      </c>
      <c r="K633" s="172">
        <f t="shared" si="84"/>
        <v>28.56340124896154</v>
      </c>
      <c r="L633" s="172">
        <f t="shared" si="88"/>
        <v>1.8671581725399415</v>
      </c>
      <c r="M633" s="171">
        <f t="shared" si="89"/>
        <v>0.16839449608044207</v>
      </c>
      <c r="N633" s="44"/>
    </row>
    <row r="634" spans="1:14" x14ac:dyDescent="0.25">
      <c r="A634" s="157">
        <v>45694.438194444447</v>
      </c>
      <c r="B634" s="170">
        <v>0.36059967577346574</v>
      </c>
      <c r="C634" s="170">
        <v>26.3567180633333</v>
      </c>
      <c r="D634" s="170">
        <v>4.1799402499999999E-2</v>
      </c>
      <c r="E634" s="171">
        <f t="shared" si="85"/>
        <v>0.35294632332967646</v>
      </c>
      <c r="F634" s="171">
        <f t="shared" si="86"/>
        <v>7.8051877873044537E-4</v>
      </c>
      <c r="G634" s="171">
        <f t="shared" si="87"/>
        <v>31155.811986827441</v>
      </c>
      <c r="H634" s="171">
        <f t="shared" si="81"/>
        <v>2.3716275205223975E-2</v>
      </c>
      <c r="I634" s="171">
        <f t="shared" si="82"/>
        <v>1.6933117824268602</v>
      </c>
      <c r="J634" s="171">
        <f t="shared" si="83"/>
        <v>24.634400824131998</v>
      </c>
      <c r="K634" s="172">
        <f t="shared" si="84"/>
        <v>28.642829904048916</v>
      </c>
      <c r="L634" s="172">
        <f t="shared" si="88"/>
        <v>1.8733041512060962</v>
      </c>
      <c r="M634" s="171">
        <f t="shared" si="89"/>
        <v>0.16894878708568686</v>
      </c>
      <c r="N634" s="44"/>
    </row>
    <row r="635" spans="1:14" x14ac:dyDescent="0.25">
      <c r="A635" s="157">
        <v>45694.438888888886</v>
      </c>
      <c r="B635" s="170">
        <v>0.36600481787906142</v>
      </c>
      <c r="C635" s="170">
        <v>26.357141256666601</v>
      </c>
      <c r="D635" s="170">
        <v>4.1897689999999897E-2</v>
      </c>
      <c r="E635" s="171">
        <f t="shared" si="85"/>
        <v>0.35823624074892951</v>
      </c>
      <c r="F635" s="171">
        <f t="shared" si="86"/>
        <v>7.9221822051744894E-4</v>
      </c>
      <c r="G635" s="171">
        <f t="shared" si="87"/>
        <v>31622.816264750905</v>
      </c>
      <c r="H635" s="171">
        <f t="shared" si="81"/>
        <v>2.3715975914956292E-2</v>
      </c>
      <c r="I635" s="171">
        <f t="shared" si="82"/>
        <v>1.6933307590179321</v>
      </c>
      <c r="J635" s="171">
        <f t="shared" si="83"/>
        <v>24.95162691045541</v>
      </c>
      <c r="K635" s="172">
        <f t="shared" si="84"/>
        <v>29.011965163169702</v>
      </c>
      <c r="L635" s="172">
        <f t="shared" si="88"/>
        <v>1.904542074467094</v>
      </c>
      <c r="M635" s="171">
        <f t="shared" si="89"/>
        <v>0.17176606010706114</v>
      </c>
      <c r="N635" s="44"/>
    </row>
    <row r="636" spans="1:14" x14ac:dyDescent="0.25">
      <c r="A636" s="157">
        <v>45694.439583333333</v>
      </c>
      <c r="B636" s="170">
        <v>0.36986563366877256</v>
      </c>
      <c r="C636" s="170">
        <v>26.35729027</v>
      </c>
      <c r="D636" s="170">
        <v>4.1870140666666597E-2</v>
      </c>
      <c r="E636" s="171">
        <f t="shared" si="85"/>
        <v>0.36201492929356294</v>
      </c>
      <c r="F636" s="171">
        <f t="shared" si="86"/>
        <v>8.0057496465102288E-4</v>
      </c>
      <c r="G636" s="171">
        <f t="shared" si="87"/>
        <v>31956.39074898195</v>
      </c>
      <c r="H636" s="171">
        <f t="shared" si="81"/>
        <v>2.3715870531030688E-2</v>
      </c>
      <c r="I636" s="171">
        <f t="shared" si="82"/>
        <v>1.6933374410248341</v>
      </c>
      <c r="J636" s="171">
        <f t="shared" si="83"/>
        <v>25.177815179159758</v>
      </c>
      <c r="K636" s="172">
        <f t="shared" si="84"/>
        <v>29.27506414648548</v>
      </c>
      <c r="L636" s="172">
        <f t="shared" si="88"/>
        <v>1.9224229524114484</v>
      </c>
      <c r="M636" s="171">
        <f t="shared" si="89"/>
        <v>0.1733786933993009</v>
      </c>
      <c r="N636" s="44"/>
    </row>
    <row r="637" spans="1:14" x14ac:dyDescent="0.25">
      <c r="A637" s="157">
        <v>45694.44027777778</v>
      </c>
      <c r="B637" s="170">
        <v>0.37334036328900899</v>
      </c>
      <c r="C637" s="170">
        <v>26.35729027</v>
      </c>
      <c r="D637" s="170">
        <v>4.1991734333333301E-2</v>
      </c>
      <c r="E637" s="171">
        <f t="shared" si="85"/>
        <v>0.36541590490004666</v>
      </c>
      <c r="F637" s="171">
        <f t="shared" si="86"/>
        <v>8.0809602443508439E-4</v>
      </c>
      <c r="G637" s="171">
        <f t="shared" si="87"/>
        <v>32256.607388170378</v>
      </c>
      <c r="H637" s="171">
        <f t="shared" si="81"/>
        <v>2.3715870531030688E-2</v>
      </c>
      <c r="I637" s="171">
        <f t="shared" si="82"/>
        <v>1.6933374410248341</v>
      </c>
      <c r="J637" s="171">
        <f t="shared" si="83"/>
        <v>25.381101824380874</v>
      </c>
      <c r="K637" s="172">
        <f t="shared" si="84"/>
        <v>29.511432136981256</v>
      </c>
      <c r="L637" s="172">
        <f t="shared" si="88"/>
        <v>1.9452595792856606</v>
      </c>
      <c r="M637" s="171">
        <f t="shared" si="89"/>
        <v>0.17543827374509927</v>
      </c>
      <c r="N637" s="44"/>
    </row>
    <row r="638" spans="1:14" x14ac:dyDescent="0.25">
      <c r="A638" s="157">
        <v>45694.440972222219</v>
      </c>
      <c r="B638" s="170">
        <v>0.37256819829331855</v>
      </c>
      <c r="C638" s="170">
        <v>26.35729027</v>
      </c>
      <c r="D638" s="170">
        <v>4.2060875499999997E-2</v>
      </c>
      <c r="E638" s="171">
        <f t="shared" si="85"/>
        <v>0.3646601297458506</v>
      </c>
      <c r="F638" s="171">
        <f t="shared" si="86"/>
        <v>8.0642467163055968E-4</v>
      </c>
      <c r="G638" s="171">
        <f t="shared" si="87"/>
        <v>32189.892332542724</v>
      </c>
      <c r="H638" s="171">
        <f t="shared" si="81"/>
        <v>2.3715870531030688E-2</v>
      </c>
      <c r="I638" s="171">
        <f t="shared" si="82"/>
        <v>1.6933374410248341</v>
      </c>
      <c r="J638" s="171">
        <f t="shared" si="83"/>
        <v>25.335949822703181</v>
      </c>
      <c r="K638" s="172">
        <f t="shared" si="84"/>
        <v>29.458932436905979</v>
      </c>
      <c r="L638" s="172">
        <f t="shared" si="88"/>
        <v>1.9446228073708127</v>
      </c>
      <c r="M638" s="171">
        <f t="shared" si="89"/>
        <v>0.17538084482059998</v>
      </c>
      <c r="N638" s="44"/>
    </row>
    <row r="639" spans="1:14" x14ac:dyDescent="0.25">
      <c r="A639" s="157">
        <v>45694.441666666666</v>
      </c>
      <c r="B639" s="170">
        <v>0.40615724689791294</v>
      </c>
      <c r="C639" s="170">
        <v>26.35729027</v>
      </c>
      <c r="D639" s="170">
        <v>4.2013192166666602E-2</v>
      </c>
      <c r="E639" s="171">
        <f t="shared" si="85"/>
        <v>0.3975362229773719</v>
      </c>
      <c r="F639" s="171">
        <f t="shared" si="86"/>
        <v>8.7912824003877257E-4</v>
      </c>
      <c r="G639" s="171">
        <f t="shared" si="87"/>
        <v>35091.986131979676</v>
      </c>
      <c r="H639" s="171">
        <f t="shared" si="81"/>
        <v>2.3715870531030688E-2</v>
      </c>
      <c r="I639" s="171">
        <f t="shared" si="82"/>
        <v>1.6933374410248341</v>
      </c>
      <c r="J639" s="171">
        <f t="shared" si="83"/>
        <v>27.288347426757362</v>
      </c>
      <c r="K639" s="172">
        <f t="shared" si="84"/>
        <v>31.729048596366887</v>
      </c>
      <c r="L639" s="172">
        <f t="shared" si="88"/>
        <v>2.1088577711573984</v>
      </c>
      <c r="M639" s="171">
        <f t="shared" si="89"/>
        <v>0.19019280042905828</v>
      </c>
      <c r="N639" s="44"/>
    </row>
    <row r="640" spans="1:14" x14ac:dyDescent="0.25">
      <c r="A640" s="157">
        <v>45694.442361111112</v>
      </c>
      <c r="B640" s="170">
        <v>0.45325911302707311</v>
      </c>
      <c r="C640" s="170">
        <v>26.35729027</v>
      </c>
      <c r="D640" s="170">
        <v>4.2126046E-2</v>
      </c>
      <c r="E640" s="171">
        <f t="shared" si="85"/>
        <v>0.4436383129909931</v>
      </c>
      <c r="F640" s="171">
        <f t="shared" si="86"/>
        <v>9.8108033122743096E-4</v>
      </c>
      <c r="G640" s="171">
        <f t="shared" si="87"/>
        <v>39161.587365539119</v>
      </c>
      <c r="H640" s="171">
        <f t="shared" si="81"/>
        <v>2.3715870531030688E-2</v>
      </c>
      <c r="I640" s="171">
        <f t="shared" si="82"/>
        <v>1.6933374410248341</v>
      </c>
      <c r="J640" s="171">
        <f t="shared" si="83"/>
        <v>29.988741898856329</v>
      </c>
      <c r="K640" s="172">
        <f t="shared" si="84"/>
        <v>34.868885028915926</v>
      </c>
      <c r="L640" s="172">
        <f t="shared" si="88"/>
        <v>2.347250002661585</v>
      </c>
      <c r="M640" s="171">
        <f t="shared" si="89"/>
        <v>0.21169282130786302</v>
      </c>
      <c r="N640" s="44"/>
    </row>
    <row r="641" spans="1:14" x14ac:dyDescent="0.25">
      <c r="A641" s="157">
        <v>45694.443055555559</v>
      </c>
      <c r="B641" s="170">
        <v>0.45094262907420757</v>
      </c>
      <c r="C641" s="170">
        <v>26.35729027</v>
      </c>
      <c r="D641" s="170">
        <v>4.2099818166666601E-2</v>
      </c>
      <c r="E641" s="171">
        <f t="shared" si="85"/>
        <v>0.44137099832840054</v>
      </c>
      <c r="F641" s="171">
        <f t="shared" si="86"/>
        <v>9.7606629669741895E-4</v>
      </c>
      <c r="G641" s="171">
        <f t="shared" si="87"/>
        <v>38961.443152011532</v>
      </c>
      <c r="H641" s="171">
        <f t="shared" si="81"/>
        <v>2.3715870531030688E-2</v>
      </c>
      <c r="I641" s="171">
        <f t="shared" si="82"/>
        <v>1.6933374410248341</v>
      </c>
      <c r="J641" s="171">
        <f t="shared" si="83"/>
        <v>29.856887357312566</v>
      </c>
      <c r="K641" s="172">
        <f t="shared" si="84"/>
        <v>34.715573467359377</v>
      </c>
      <c r="L641" s="172">
        <f t="shared" si="88"/>
        <v>2.3343835356372988</v>
      </c>
      <c r="M641" s="171">
        <f t="shared" si="89"/>
        <v>0.21053242565271454</v>
      </c>
      <c r="N641" s="44"/>
    </row>
    <row r="642" spans="1:14" x14ac:dyDescent="0.25">
      <c r="A642" s="157">
        <v>45694.443749999999</v>
      </c>
      <c r="B642" s="170">
        <v>0.4497843963096656</v>
      </c>
      <c r="C642" s="170">
        <v>26.357297421666601</v>
      </c>
      <c r="D642" s="170">
        <v>4.2114387333333302E-2</v>
      </c>
      <c r="E642" s="171">
        <f t="shared" si="85"/>
        <v>0.44023733950143151</v>
      </c>
      <c r="F642" s="171">
        <f t="shared" si="86"/>
        <v>9.7355929937157054E-4</v>
      </c>
      <c r="G642" s="171">
        <f t="shared" si="87"/>
        <v>38861.371841155109</v>
      </c>
      <c r="H642" s="171">
        <f t="shared" si="81"/>
        <v>2.3715865473305103E-2</v>
      </c>
      <c r="I642" s="171">
        <f t="shared" si="82"/>
        <v>1.6933377617180001</v>
      </c>
      <c r="J642" s="171">
        <f t="shared" si="83"/>
        <v>29.790925073017299</v>
      </c>
      <c r="K642" s="172">
        <f t="shared" si="84"/>
        <v>34.638882850412955</v>
      </c>
      <c r="L642" s="172">
        <f t="shared" si="88"/>
        <v>2.3294860869464724</v>
      </c>
      <c r="M642" s="171">
        <f t="shared" si="89"/>
        <v>0.21009073655722152</v>
      </c>
      <c r="N642" s="44"/>
    </row>
    <row r="643" spans="1:14" x14ac:dyDescent="0.25">
      <c r="A643" s="157">
        <v>45694.444444444445</v>
      </c>
      <c r="B643" s="170">
        <v>0.46908845135980659</v>
      </c>
      <c r="C643" s="170">
        <v>26.3575835233333</v>
      </c>
      <c r="D643" s="170">
        <v>4.2133344333333302E-2</v>
      </c>
      <c r="E643" s="171">
        <f t="shared" si="85"/>
        <v>0.45913121096452725</v>
      </c>
      <c r="F643" s="171">
        <f t="shared" si="86"/>
        <v>1.0153429683112697E-3</v>
      </c>
      <c r="G643" s="171">
        <f t="shared" si="87"/>
        <v>40529.242197487292</v>
      </c>
      <c r="H643" s="171">
        <f t="shared" ref="H643:H706" si="90">KHprocess*EXP(delta*(1/(C643+273.15)-1/(Tnul+273.15)))</f>
        <v>2.3715663140609185E-2</v>
      </c>
      <c r="I643" s="171">
        <f t="shared" ref="I643:I706" si="91">1/(H643*constR*(C643+273.15)*10^3)</f>
        <v>1.693350591050744</v>
      </c>
      <c r="J643" s="171">
        <f t="shared" ref="J643:J706" si="92">(($R$2/0.815)^(-0.49))*34500*(F643)^0.86</f>
        <v>30.887253706187401</v>
      </c>
      <c r="K643" s="172">
        <f t="shared" ref="K643:K706" si="93">J643*(1.024)^(C643-20)</f>
        <v>35.913863692871473</v>
      </c>
      <c r="L643" s="172">
        <f t="shared" si="88"/>
        <v>2.4255829283695856</v>
      </c>
      <c r="M643" s="171">
        <f t="shared" si="89"/>
        <v>0.21875747910981114</v>
      </c>
      <c r="N643" s="44"/>
    </row>
    <row r="644" spans="1:14" x14ac:dyDescent="0.25">
      <c r="A644" s="157">
        <v>45694.445138888892</v>
      </c>
      <c r="B644" s="170">
        <v>0.46561371987093869</v>
      </c>
      <c r="C644" s="170">
        <v>26.358012674999902</v>
      </c>
      <c r="D644" s="170">
        <v>4.2235234000000003E-2</v>
      </c>
      <c r="E644" s="171">
        <f t="shared" ref="E644:E707" si="94">B644*((20+273.15)/(C644+273.15))</f>
        <v>0.4557295838635137</v>
      </c>
      <c r="F644" s="171">
        <f t="shared" ref="F644:F707" si="95">B644/$R$1</f>
        <v>1.0078219044825512E-3</v>
      </c>
      <c r="G644" s="171">
        <f t="shared" ref="G644:G707" si="96">B644*(24*60*60)</f>
        <v>40229.025396849102</v>
      </c>
      <c r="H644" s="171">
        <f t="shared" si="90"/>
        <v>2.3715359646116083E-2</v>
      </c>
      <c r="I644" s="171">
        <f t="shared" si="91"/>
        <v>1.6933698351458846</v>
      </c>
      <c r="J644" s="171">
        <f t="shared" si="92"/>
        <v>30.690388020826262</v>
      </c>
      <c r="K644" s="172">
        <f t="shared" si="93"/>
        <v>35.685323172022308</v>
      </c>
      <c r="L644" s="172">
        <f t="shared" ref="L644:L707" si="97">I644*D644*(1-EXP((-(K644/I644)*($R$3/G644))))*G644/1000</f>
        <v>2.4143449662020595</v>
      </c>
      <c r="M644" s="171">
        <f t="shared" ref="M644:M707" si="98">L644*1000/24/$R$1</f>
        <v>0.2177439543833026</v>
      </c>
      <c r="N644" s="44"/>
    </row>
    <row r="645" spans="1:14" x14ac:dyDescent="0.25">
      <c r="A645" s="157">
        <v>45694.445833333331</v>
      </c>
      <c r="B645" s="170">
        <v>0.45905033212885843</v>
      </c>
      <c r="C645" s="170">
        <v>26.35844183</v>
      </c>
      <c r="D645" s="170">
        <v>4.2238898499999997E-2</v>
      </c>
      <c r="E645" s="171">
        <f t="shared" si="94"/>
        <v>0.44930488116243705</v>
      </c>
      <c r="F645" s="171">
        <f t="shared" si="95"/>
        <v>9.9361543750835159E-4</v>
      </c>
      <c r="G645" s="171">
        <f t="shared" si="96"/>
        <v>39661.948695933366</v>
      </c>
      <c r="H645" s="171">
        <f t="shared" si="90"/>
        <v>2.3715056154019195E-2</v>
      </c>
      <c r="I645" s="171">
        <f t="shared" si="91"/>
        <v>1.6933890795505817</v>
      </c>
      <c r="J645" s="171">
        <f t="shared" si="92"/>
        <v>30.317967368879021</v>
      </c>
      <c r="K645" s="172">
        <f t="shared" si="93"/>
        <v>35.252648956882048</v>
      </c>
      <c r="L645" s="172">
        <f t="shared" si="97"/>
        <v>2.3822003625264467</v>
      </c>
      <c r="M645" s="171">
        <f t="shared" si="98"/>
        <v>0.21484491004026399</v>
      </c>
      <c r="N645" s="44"/>
    </row>
    <row r="646" spans="1:14" x14ac:dyDescent="0.25">
      <c r="A646" s="157">
        <v>45694.446527777778</v>
      </c>
      <c r="B646" s="170">
        <v>0.47256316809265858</v>
      </c>
      <c r="C646" s="170">
        <v>26.358870983333301</v>
      </c>
      <c r="D646" s="170">
        <v>4.2331087166666601E-2</v>
      </c>
      <c r="E646" s="171">
        <f t="shared" si="94"/>
        <v>0.46253018240007893</v>
      </c>
      <c r="F646" s="171">
        <f t="shared" si="95"/>
        <v>1.0228640002005597E-3</v>
      </c>
      <c r="G646" s="171">
        <f t="shared" si="96"/>
        <v>40829.457723205698</v>
      </c>
      <c r="H646" s="171">
        <f t="shared" si="90"/>
        <v>2.3714752667854628E-2</v>
      </c>
      <c r="I646" s="171">
        <f t="shared" si="91"/>
        <v>1.6934083240406104</v>
      </c>
      <c r="J646" s="171">
        <f t="shared" si="92"/>
        <v>31.083914503513181</v>
      </c>
      <c r="K646" s="172">
        <f t="shared" si="93"/>
        <v>36.143632780692087</v>
      </c>
      <c r="L646" s="172">
        <f t="shared" si="97"/>
        <v>2.454209011894358</v>
      </c>
      <c r="M646" s="171">
        <f t="shared" si="98"/>
        <v>0.221339196599419</v>
      </c>
      <c r="N646" s="44"/>
    </row>
    <row r="647" spans="1:14" x14ac:dyDescent="0.25">
      <c r="A647" s="157">
        <v>45694.447222222225</v>
      </c>
      <c r="B647" s="170">
        <v>0.4609807482665445</v>
      </c>
      <c r="C647" s="170">
        <v>26.35928225</v>
      </c>
      <c r="D647" s="170">
        <v>4.2327908333333303E-2</v>
      </c>
      <c r="E647" s="171">
        <f t="shared" si="94"/>
        <v>0.45119304930769816</v>
      </c>
      <c r="F647" s="171">
        <f t="shared" si="95"/>
        <v>9.97793827416763E-4</v>
      </c>
      <c r="G647" s="171">
        <f t="shared" si="96"/>
        <v>39828.736650229446</v>
      </c>
      <c r="H647" s="171">
        <f t="shared" si="90"/>
        <v>2.3714461835139592E-2</v>
      </c>
      <c r="I647" s="171">
        <f t="shared" si="91"/>
        <v>1.693426766590427</v>
      </c>
      <c r="J647" s="171">
        <f t="shared" si="92"/>
        <v>30.427580228823487</v>
      </c>
      <c r="K647" s="172">
        <f t="shared" si="93"/>
        <v>35.380808070789385</v>
      </c>
      <c r="L647" s="172">
        <f t="shared" si="97"/>
        <v>2.3968182977598467</v>
      </c>
      <c r="M647" s="171">
        <f t="shared" si="98"/>
        <v>0.21616326639248257</v>
      </c>
      <c r="N647" s="44"/>
    </row>
    <row r="648" spans="1:14" x14ac:dyDescent="0.25">
      <c r="A648" s="157">
        <v>45694.447916666664</v>
      </c>
      <c r="B648" s="170">
        <v>0.44476536061191341</v>
      </c>
      <c r="C648" s="170">
        <v>26.358996019999999</v>
      </c>
      <c r="D648" s="170">
        <v>4.2362876333333299E-2</v>
      </c>
      <c r="E648" s="171">
        <f t="shared" si="94"/>
        <v>0.43532236826260795</v>
      </c>
      <c r="F648" s="171">
        <f t="shared" si="95"/>
        <v>9.6269558574007229E-4</v>
      </c>
      <c r="G648" s="171">
        <f t="shared" si="96"/>
        <v>38427.727156869318</v>
      </c>
      <c r="H648" s="171">
        <f t="shared" si="90"/>
        <v>2.3714664246044282E-2</v>
      </c>
      <c r="I648" s="171">
        <f t="shared" si="91"/>
        <v>1.6934139310803853</v>
      </c>
      <c r="J648" s="171">
        <f t="shared" si="92"/>
        <v>29.504811219487699</v>
      </c>
      <c r="K648" s="172">
        <f t="shared" si="93"/>
        <v>34.307590964391487</v>
      </c>
      <c r="L648" s="172">
        <f t="shared" si="97"/>
        <v>2.318450735336762</v>
      </c>
      <c r="M648" s="171">
        <f t="shared" si="98"/>
        <v>0.20909548478866902</v>
      </c>
      <c r="N648" s="44"/>
    </row>
    <row r="649" spans="1:14" x14ac:dyDescent="0.25">
      <c r="A649" s="157">
        <v>45694.448611111111</v>
      </c>
      <c r="B649" s="170">
        <v>0.44283494812655405</v>
      </c>
      <c r="C649" s="170">
        <v>26.358352100000001</v>
      </c>
      <c r="D649" s="170">
        <v>4.2474141166666597E-2</v>
      </c>
      <c r="E649" s="171">
        <f t="shared" si="94"/>
        <v>0.43343387298914432</v>
      </c>
      <c r="F649" s="171">
        <f t="shared" si="95"/>
        <v>9.5851720373713002E-4</v>
      </c>
      <c r="G649" s="171">
        <f t="shared" si="96"/>
        <v>38260.93951813427</v>
      </c>
      <c r="H649" s="171">
        <f t="shared" si="90"/>
        <v>2.3715119609360895E-2</v>
      </c>
      <c r="I649" s="171">
        <f t="shared" si="91"/>
        <v>1.6933850558153041</v>
      </c>
      <c r="J649" s="171">
        <f t="shared" si="92"/>
        <v>29.394646483266122</v>
      </c>
      <c r="K649" s="172">
        <f t="shared" si="93"/>
        <v>34.178971692817491</v>
      </c>
      <c r="L649" s="172">
        <f t="shared" si="97"/>
        <v>2.314902679201905</v>
      </c>
      <c r="M649" s="171">
        <f t="shared" si="98"/>
        <v>0.20877549415601596</v>
      </c>
      <c r="N649" s="44"/>
    </row>
    <row r="650" spans="1:14" x14ac:dyDescent="0.25">
      <c r="A650" s="157">
        <v>45694.449305555558</v>
      </c>
      <c r="B650" s="170">
        <v>0.43434115155144409</v>
      </c>
      <c r="C650" s="170">
        <v>26.357708179999999</v>
      </c>
      <c r="D650" s="170">
        <v>4.2464604999999898E-2</v>
      </c>
      <c r="E650" s="171">
        <f t="shared" si="94"/>
        <v>0.42512130773203344</v>
      </c>
      <c r="F650" s="171">
        <f t="shared" si="95"/>
        <v>9.4013236266546341E-4</v>
      </c>
      <c r="G650" s="171">
        <f t="shared" si="96"/>
        <v>37527.075494044773</v>
      </c>
      <c r="H650" s="171">
        <f t="shared" si="90"/>
        <v>2.3715574983379371E-2</v>
      </c>
      <c r="I650" s="171">
        <f t="shared" si="91"/>
        <v>1.6933561809106044</v>
      </c>
      <c r="J650" s="171">
        <f t="shared" si="92"/>
        <v>28.90911918037337</v>
      </c>
      <c r="K650" s="172">
        <f t="shared" si="93"/>
        <v>33.613905757921508</v>
      </c>
      <c r="L650" s="172">
        <f t="shared" si="97"/>
        <v>2.2720901700587524</v>
      </c>
      <c r="M650" s="171">
        <f t="shared" si="98"/>
        <v>0.20491433712651086</v>
      </c>
      <c r="N650" s="44"/>
    </row>
    <row r="651" spans="1:14" x14ac:dyDescent="0.25">
      <c r="A651" s="157">
        <v>45694.45</v>
      </c>
      <c r="B651" s="170">
        <v>0.43588547050862203</v>
      </c>
      <c r="C651" s="170">
        <v>26.357064260000001</v>
      </c>
      <c r="D651" s="170">
        <v>4.2420097333333302E-2</v>
      </c>
      <c r="E651" s="171">
        <f t="shared" si="94"/>
        <v>0.42663376236320677</v>
      </c>
      <c r="F651" s="171">
        <f t="shared" si="95"/>
        <v>9.4347504439095677E-4</v>
      </c>
      <c r="G651" s="171">
        <f t="shared" si="96"/>
        <v>37660.504651944946</v>
      </c>
      <c r="H651" s="171">
        <f t="shared" si="90"/>
        <v>2.3716030368099928E-2</v>
      </c>
      <c r="I651" s="171">
        <f t="shared" si="91"/>
        <v>1.6933273063662884</v>
      </c>
      <c r="J651" s="171">
        <f t="shared" si="92"/>
        <v>28.997494577141332</v>
      </c>
      <c r="K651" s="172">
        <f t="shared" si="93"/>
        <v>33.716148821325298</v>
      </c>
      <c r="L651" s="172">
        <f t="shared" si="97"/>
        <v>2.27734940150583</v>
      </c>
      <c r="M651" s="171">
        <f t="shared" si="98"/>
        <v>0.20538865453696159</v>
      </c>
      <c r="N651" s="44"/>
    </row>
    <row r="652" spans="1:14" x14ac:dyDescent="0.25">
      <c r="A652" s="157">
        <v>45694.450694444444</v>
      </c>
      <c r="B652" s="170">
        <v>0.44167669327045639</v>
      </c>
      <c r="C652" s="170">
        <v>26.356441803333301</v>
      </c>
      <c r="D652" s="170">
        <v>4.2407381166666598E-2</v>
      </c>
      <c r="E652" s="171">
        <f t="shared" si="94"/>
        <v>0.43230296434576815</v>
      </c>
      <c r="F652" s="171">
        <f t="shared" si="95"/>
        <v>9.5601015859406147E-4</v>
      </c>
      <c r="G652" s="171">
        <f t="shared" si="96"/>
        <v>38160.866298567431</v>
      </c>
      <c r="H652" s="171">
        <f t="shared" si="90"/>
        <v>2.3716470583974573E-2</v>
      </c>
      <c r="I652" s="171">
        <f t="shared" si="91"/>
        <v>1.6932993946194457</v>
      </c>
      <c r="J652" s="171">
        <f t="shared" si="92"/>
        <v>29.328514960842291</v>
      </c>
      <c r="K652" s="172">
        <f t="shared" si="93"/>
        <v>34.100531505485137</v>
      </c>
      <c r="L652" s="172">
        <f t="shared" si="97"/>
        <v>2.3054001145962717</v>
      </c>
      <c r="M652" s="171">
        <f t="shared" si="98"/>
        <v>0.20791848075363198</v>
      </c>
      <c r="N652" s="44"/>
    </row>
    <row r="653" spans="1:14" x14ac:dyDescent="0.25">
      <c r="A653" s="157">
        <v>45694.451388888891</v>
      </c>
      <c r="B653" s="170">
        <v>0.43086643484175602</v>
      </c>
      <c r="C653" s="170">
        <v>26.356656439999998</v>
      </c>
      <c r="D653" s="170">
        <v>4.2362876166666598E-2</v>
      </c>
      <c r="E653" s="171">
        <f t="shared" si="94"/>
        <v>0.4217218304100166</v>
      </c>
      <c r="F653" s="171">
        <f t="shared" si="95"/>
        <v>9.3261133082631173E-4</v>
      </c>
      <c r="G653" s="171">
        <f t="shared" si="96"/>
        <v>37226.859970327721</v>
      </c>
      <c r="H653" s="171">
        <f t="shared" si="90"/>
        <v>2.3716318786787375E-2</v>
      </c>
      <c r="I653" s="171">
        <f t="shared" si="91"/>
        <v>1.6933090191619187</v>
      </c>
      <c r="J653" s="171">
        <f t="shared" si="92"/>
        <v>28.710113435768672</v>
      </c>
      <c r="K653" s="172">
        <f t="shared" si="93"/>
        <v>33.381680345995633</v>
      </c>
      <c r="L653" s="172">
        <f t="shared" si="97"/>
        <v>2.2493287051328088</v>
      </c>
      <c r="M653" s="171">
        <f t="shared" si="98"/>
        <v>0.20286153545570065</v>
      </c>
      <c r="N653" s="44"/>
    </row>
    <row r="654" spans="1:14" x14ac:dyDescent="0.25">
      <c r="A654" s="157">
        <v>45694.45208333333</v>
      </c>
      <c r="B654" s="170">
        <v>0.43665765392037459</v>
      </c>
      <c r="C654" s="170">
        <v>26.35730036</v>
      </c>
      <c r="D654" s="170">
        <v>4.2267509000000002E-2</v>
      </c>
      <c r="E654" s="171">
        <f t="shared" si="94"/>
        <v>0.42738921920399836</v>
      </c>
      <c r="F654" s="171">
        <f t="shared" si="95"/>
        <v>9.451464370570879E-4</v>
      </c>
      <c r="G654" s="171">
        <f t="shared" si="96"/>
        <v>37727.221298720367</v>
      </c>
      <c r="H654" s="171">
        <f t="shared" si="90"/>
        <v>2.3715863395288569E-2</v>
      </c>
      <c r="I654" s="171">
        <f t="shared" si="91"/>
        <v>1.6933378934779935</v>
      </c>
      <c r="J654" s="171">
        <f t="shared" si="92"/>
        <v>29.041667199196294</v>
      </c>
      <c r="K654" s="172">
        <f t="shared" si="93"/>
        <v>33.767698570325507</v>
      </c>
      <c r="L654" s="172">
        <f t="shared" si="97"/>
        <v>2.2729959984140837</v>
      </c>
      <c r="M654" s="171">
        <f t="shared" si="98"/>
        <v>0.20499603160300178</v>
      </c>
      <c r="N654" s="44"/>
    </row>
    <row r="655" spans="1:14" x14ac:dyDescent="0.25">
      <c r="A655" s="157">
        <v>45694.452777777777</v>
      </c>
      <c r="B655" s="170">
        <v>0.43897414154873649</v>
      </c>
      <c r="C655" s="170">
        <v>26.357944286666601</v>
      </c>
      <c r="D655" s="170">
        <v>4.2455067666666603E-2</v>
      </c>
      <c r="E655" s="171">
        <f t="shared" si="94"/>
        <v>0.42965561364824495</v>
      </c>
      <c r="F655" s="171">
        <f t="shared" si="95"/>
        <v>9.5016047954271968E-4</v>
      </c>
      <c r="G655" s="171">
        <f t="shared" si="96"/>
        <v>37927.365829810835</v>
      </c>
      <c r="H655" s="171">
        <f t="shared" si="90"/>
        <v>2.3715408009777488E-2</v>
      </c>
      <c r="I655" s="171">
        <f t="shared" si="91"/>
        <v>1.6933667684533942</v>
      </c>
      <c r="J655" s="171">
        <f t="shared" si="92"/>
        <v>29.174115966733609</v>
      </c>
      <c r="K655" s="172">
        <f t="shared" si="93"/>
        <v>33.922219140745177</v>
      </c>
      <c r="L655" s="172">
        <f t="shared" si="97"/>
        <v>2.2946423967524643</v>
      </c>
      <c r="M655" s="171">
        <f t="shared" si="98"/>
        <v>0.20694826810538097</v>
      </c>
      <c r="N655" s="44"/>
    </row>
    <row r="656" spans="1:14" x14ac:dyDescent="0.25">
      <c r="A656" s="157">
        <v>45694.453472222223</v>
      </c>
      <c r="B656" s="170">
        <v>0.44437926708373199</v>
      </c>
      <c r="C656" s="170">
        <v>26.358588209999901</v>
      </c>
      <c r="D656" s="170">
        <v>4.2575867166666601E-2</v>
      </c>
      <c r="E656" s="171">
        <f t="shared" si="94"/>
        <v>0.43494506426058682</v>
      </c>
      <c r="F656" s="171">
        <f t="shared" si="95"/>
        <v>9.6185988546262338E-4</v>
      </c>
      <c r="G656" s="171">
        <f t="shared" si="96"/>
        <v>38394.368676034443</v>
      </c>
      <c r="H656" s="171">
        <f t="shared" si="90"/>
        <v>2.3714952637325926E-2</v>
      </c>
      <c r="I656" s="171">
        <f t="shared" si="91"/>
        <v>1.6933956436397066</v>
      </c>
      <c r="J656" s="171">
        <f t="shared" si="92"/>
        <v>29.482783007077696</v>
      </c>
      <c r="K656" s="172">
        <f t="shared" si="93"/>
        <v>34.281645441508047</v>
      </c>
      <c r="L656" s="172">
        <f t="shared" si="97"/>
        <v>2.3281588111195513</v>
      </c>
      <c r="M656" s="171">
        <f t="shared" si="98"/>
        <v>0.20997103274887727</v>
      </c>
      <c r="N656" s="44"/>
    </row>
    <row r="657" spans="1:14" x14ac:dyDescent="0.25">
      <c r="A657" s="157">
        <v>45694.45416666667</v>
      </c>
      <c r="B657" s="170">
        <v>0.44592359340733873</v>
      </c>
      <c r="C657" s="170">
        <v>26.3592213983333</v>
      </c>
      <c r="D657" s="170">
        <v>4.2512288666666599E-2</v>
      </c>
      <c r="E657" s="171">
        <f t="shared" si="94"/>
        <v>0.43645568172175409</v>
      </c>
      <c r="F657" s="171">
        <f t="shared" si="95"/>
        <v>9.6520258313276784E-4</v>
      </c>
      <c r="G657" s="171">
        <f t="shared" si="96"/>
        <v>38527.798470394067</v>
      </c>
      <c r="H657" s="171">
        <f t="shared" si="90"/>
        <v>2.371450486693304E-2</v>
      </c>
      <c r="I657" s="171">
        <f t="shared" si="91"/>
        <v>1.6934240377923133</v>
      </c>
      <c r="J657" s="171">
        <f t="shared" si="92"/>
        <v>29.570877080109685</v>
      </c>
      <c r="K657" s="172">
        <f t="shared" si="93"/>
        <v>34.384594787487629</v>
      </c>
      <c r="L657" s="172">
        <f t="shared" si="97"/>
        <v>2.3324048109112225</v>
      </c>
      <c r="M657" s="171">
        <f t="shared" si="98"/>
        <v>0.21035396923802516</v>
      </c>
      <c r="N657" s="44"/>
    </row>
    <row r="658" spans="1:14" x14ac:dyDescent="0.25">
      <c r="A658" s="157">
        <v>45694.454861111109</v>
      </c>
      <c r="B658" s="170">
        <v>0.4196700865140372</v>
      </c>
      <c r="C658" s="170">
        <v>26.359436039999999</v>
      </c>
      <c r="D658" s="170">
        <v>4.2356519166666599E-2</v>
      </c>
      <c r="E658" s="171">
        <f t="shared" si="94"/>
        <v>0.41075929856567067</v>
      </c>
      <c r="F658" s="171">
        <f t="shared" si="95"/>
        <v>9.0837681063644417E-4</v>
      </c>
      <c r="G658" s="171">
        <f t="shared" si="96"/>
        <v>36259.495474812815</v>
      </c>
      <c r="H658" s="171">
        <f t="shared" si="90"/>
        <v>2.3714353081608904E-2</v>
      </c>
      <c r="I658" s="171">
        <f t="shared" si="91"/>
        <v>1.6934336630775457</v>
      </c>
      <c r="J658" s="171">
        <f t="shared" si="92"/>
        <v>28.067330621688217</v>
      </c>
      <c r="K658" s="172">
        <f t="shared" si="93"/>
        <v>32.636458512986358</v>
      </c>
      <c r="L658" s="172">
        <f t="shared" si="97"/>
        <v>2.1934930772909706</v>
      </c>
      <c r="M658" s="171">
        <f t="shared" si="98"/>
        <v>0.19782585473403413</v>
      </c>
      <c r="N658" s="44"/>
    </row>
    <row r="659" spans="1:14" x14ac:dyDescent="0.25">
      <c r="A659" s="157">
        <v>45694.455555555556</v>
      </c>
      <c r="B659" s="170">
        <v>0.42082831561853001</v>
      </c>
      <c r="C659" s="170">
        <v>26.359436039999999</v>
      </c>
      <c r="D659" s="170">
        <v>4.2353339333333302E-2</v>
      </c>
      <c r="E659" s="171">
        <f t="shared" si="94"/>
        <v>0.41189293517649422</v>
      </c>
      <c r="F659" s="171">
        <f t="shared" si="95"/>
        <v>9.108838000401083E-4</v>
      </c>
      <c r="G659" s="171">
        <f t="shared" si="96"/>
        <v>36359.566469440993</v>
      </c>
      <c r="H659" s="171">
        <f t="shared" si="90"/>
        <v>2.3714353081608904E-2</v>
      </c>
      <c r="I659" s="171">
        <f t="shared" si="91"/>
        <v>1.6934336630775457</v>
      </c>
      <c r="J659" s="171">
        <f t="shared" si="92"/>
        <v>28.133934911157183</v>
      </c>
      <c r="K659" s="172">
        <f t="shared" si="93"/>
        <v>32.713905426600626</v>
      </c>
      <c r="L659" s="172">
        <f t="shared" si="97"/>
        <v>2.1990894652975035</v>
      </c>
      <c r="M659" s="171">
        <f t="shared" si="98"/>
        <v>0.19833057948209809</v>
      </c>
      <c r="N659" s="44"/>
    </row>
    <row r="660" spans="1:14" x14ac:dyDescent="0.25">
      <c r="A660" s="157">
        <v>45694.456250000003</v>
      </c>
      <c r="B660" s="170">
        <v>0.42816385732982293</v>
      </c>
      <c r="C660" s="170">
        <v>26.359436039999999</v>
      </c>
      <c r="D660" s="170">
        <v>4.2369234166666603E-2</v>
      </c>
      <c r="E660" s="171">
        <f t="shared" si="94"/>
        <v>0.41907272250172006</v>
      </c>
      <c r="F660" s="171">
        <f t="shared" si="95"/>
        <v>9.2676159595199772E-4</v>
      </c>
      <c r="G660" s="171">
        <f t="shared" si="96"/>
        <v>36993.3572732967</v>
      </c>
      <c r="H660" s="171">
        <f t="shared" si="90"/>
        <v>2.3714353081608904E-2</v>
      </c>
      <c r="I660" s="171">
        <f t="shared" si="91"/>
        <v>1.6934336630775457</v>
      </c>
      <c r="J660" s="171">
        <f t="shared" si="92"/>
        <v>28.555174719002846</v>
      </c>
      <c r="K660" s="172">
        <f t="shared" si="93"/>
        <v>33.20371957024242</v>
      </c>
      <c r="L660" s="172">
        <f t="shared" si="97"/>
        <v>2.2363948258124995</v>
      </c>
      <c r="M660" s="171">
        <f t="shared" si="98"/>
        <v>0.20169506004802487</v>
      </c>
      <c r="N660" s="44"/>
    </row>
    <row r="661" spans="1:14" x14ac:dyDescent="0.25">
      <c r="A661" s="157">
        <v>45694.456944444442</v>
      </c>
      <c r="B661" s="170">
        <v>0.44630967958453582</v>
      </c>
      <c r="C661" s="170">
        <v>26.359436039999999</v>
      </c>
      <c r="D661" s="170">
        <v>4.2448710000000001E-2</v>
      </c>
      <c r="E661" s="171">
        <f t="shared" si="94"/>
        <v>0.43683325740940376</v>
      </c>
      <c r="F661" s="171">
        <f t="shared" si="95"/>
        <v>9.6603826749899529E-4</v>
      </c>
      <c r="G661" s="171">
        <f t="shared" si="96"/>
        <v>38561.156316103894</v>
      </c>
      <c r="H661" s="171">
        <f t="shared" si="90"/>
        <v>2.3714353081608904E-2</v>
      </c>
      <c r="I661" s="171">
        <f t="shared" si="91"/>
        <v>1.6934336630775457</v>
      </c>
      <c r="J661" s="171">
        <f t="shared" si="92"/>
        <v>29.592894181679913</v>
      </c>
      <c r="K661" s="172">
        <f t="shared" si="93"/>
        <v>34.410371127110047</v>
      </c>
      <c r="L661" s="172">
        <f t="shared" si="97"/>
        <v>2.3308475622109288</v>
      </c>
      <c r="M661" s="171">
        <f t="shared" si="98"/>
        <v>0.2102135247304229</v>
      </c>
      <c r="N661" s="44"/>
    </row>
    <row r="662" spans="1:14" x14ac:dyDescent="0.25">
      <c r="A662" s="157">
        <v>45694.457638888889</v>
      </c>
      <c r="B662" s="170">
        <v>0.46406939723054491</v>
      </c>
      <c r="C662" s="170">
        <v>26.359436039999999</v>
      </c>
      <c r="D662" s="170">
        <v>4.2569509166666603E-2</v>
      </c>
      <c r="E662" s="171">
        <f t="shared" si="94"/>
        <v>0.45421588580590028</v>
      </c>
      <c r="F662" s="171">
        <f t="shared" si="95"/>
        <v>1.0044792147847292E-3</v>
      </c>
      <c r="G662" s="171">
        <f t="shared" si="96"/>
        <v>40095.595920719083</v>
      </c>
      <c r="H662" s="171">
        <f t="shared" si="90"/>
        <v>2.3714353081608904E-2</v>
      </c>
      <c r="I662" s="171">
        <f t="shared" si="91"/>
        <v>1.6934336630775457</v>
      </c>
      <c r="J662" s="171">
        <f t="shared" si="92"/>
        <v>30.602826348637414</v>
      </c>
      <c r="K662" s="172">
        <f t="shared" si="93"/>
        <v>35.58471184771885</v>
      </c>
      <c r="L662" s="172">
        <f t="shared" si="97"/>
        <v>2.4258655596570637</v>
      </c>
      <c r="M662" s="171">
        <f t="shared" si="98"/>
        <v>0.21878296894454041</v>
      </c>
      <c r="N662" s="44"/>
    </row>
    <row r="663" spans="1:14" x14ac:dyDescent="0.25">
      <c r="A663" s="157">
        <v>45694.458333333336</v>
      </c>
      <c r="B663" s="170">
        <v>0.45866424227617331</v>
      </c>
      <c r="C663" s="170">
        <v>26.359436039999999</v>
      </c>
      <c r="D663" s="170">
        <v>4.2563151666666597E-2</v>
      </c>
      <c r="E663" s="171">
        <f t="shared" si="94"/>
        <v>0.44892549764376433</v>
      </c>
      <c r="F663" s="171">
        <f t="shared" si="95"/>
        <v>9.9277974518652235E-4</v>
      </c>
      <c r="G663" s="171">
        <f t="shared" si="96"/>
        <v>39628.590532661372</v>
      </c>
      <c r="H663" s="171">
        <f t="shared" si="90"/>
        <v>2.3714353081608904E-2</v>
      </c>
      <c r="I663" s="171">
        <f t="shared" si="91"/>
        <v>1.6934336630775457</v>
      </c>
      <c r="J663" s="171">
        <f t="shared" si="92"/>
        <v>30.296036684218834</v>
      </c>
      <c r="K663" s="172">
        <f t="shared" si="93"/>
        <v>35.227979378572925</v>
      </c>
      <c r="L663" s="172">
        <f t="shared" si="97"/>
        <v>2.3986282922887097</v>
      </c>
      <c r="M663" s="171">
        <f t="shared" si="98"/>
        <v>0.21632650543729345</v>
      </c>
      <c r="N663" s="44"/>
    </row>
    <row r="664" spans="1:14" x14ac:dyDescent="0.25">
      <c r="A664" s="157">
        <v>45694.459027777775</v>
      </c>
      <c r="B664" s="170">
        <v>0.45094262907420757</v>
      </c>
      <c r="C664" s="170">
        <v>26.359450344999999</v>
      </c>
      <c r="D664" s="170">
        <v>4.2544077999999999E-2</v>
      </c>
      <c r="E664" s="171">
        <f t="shared" si="94"/>
        <v>0.44136781514183288</v>
      </c>
      <c r="F664" s="171">
        <f t="shared" si="95"/>
        <v>9.7606629669741895E-4</v>
      </c>
      <c r="G664" s="171">
        <f t="shared" si="96"/>
        <v>38961.443152011532</v>
      </c>
      <c r="H664" s="171">
        <f t="shared" si="90"/>
        <v>2.3714342965772458E-2</v>
      </c>
      <c r="I664" s="171">
        <f t="shared" si="91"/>
        <v>1.6934343045653479</v>
      </c>
      <c r="J664" s="171">
        <f t="shared" si="92"/>
        <v>29.856887357312566</v>
      </c>
      <c r="K664" s="172">
        <f t="shared" si="93"/>
        <v>34.717351973560824</v>
      </c>
      <c r="L664" s="172">
        <f t="shared" si="97"/>
        <v>2.3591472348129594</v>
      </c>
      <c r="M664" s="171">
        <f t="shared" si="98"/>
        <v>0.2127658040054978</v>
      </c>
      <c r="N664" s="44"/>
    </row>
    <row r="665" spans="1:14" x14ac:dyDescent="0.25">
      <c r="A665" s="157">
        <v>45694.459722222222</v>
      </c>
      <c r="B665" s="170">
        <v>0.43241075747442748</v>
      </c>
      <c r="C665" s="170">
        <v>26.360022545</v>
      </c>
      <c r="D665" s="170">
        <v>4.2435992166666603E-2</v>
      </c>
      <c r="E665" s="171">
        <f t="shared" si="94"/>
        <v>0.42322862011932549</v>
      </c>
      <c r="F665" s="171">
        <f t="shared" si="95"/>
        <v>9.3595402050741881E-4</v>
      </c>
      <c r="G665" s="171">
        <f t="shared" si="96"/>
        <v>37360.289445790535</v>
      </c>
      <c r="H665" s="171">
        <f t="shared" si="90"/>
        <v>2.3713938336646177E-2</v>
      </c>
      <c r="I665" s="171">
        <f t="shared" si="91"/>
        <v>1.6934599642232318</v>
      </c>
      <c r="J665" s="171">
        <f t="shared" si="92"/>
        <v>28.798588299935926</v>
      </c>
      <c r="K665" s="172">
        <f t="shared" si="93"/>
        <v>33.487224656246894</v>
      </c>
      <c r="L665" s="172">
        <f t="shared" si="97"/>
        <v>2.261089447538537</v>
      </c>
      <c r="M665" s="171">
        <f t="shared" si="98"/>
        <v>0.20392220847209028</v>
      </c>
      <c r="N665" s="44"/>
    </row>
    <row r="666" spans="1:14" x14ac:dyDescent="0.25">
      <c r="A666" s="157">
        <v>45694.460416666669</v>
      </c>
      <c r="B666" s="170">
        <v>0.42353089310729924</v>
      </c>
      <c r="C666" s="170">
        <v>26.360880853333299</v>
      </c>
      <c r="D666" s="170">
        <v>4.2375591833333302E-2</v>
      </c>
      <c r="E666" s="171">
        <f t="shared" si="94"/>
        <v>0.41453612957454933</v>
      </c>
      <c r="F666" s="171">
        <f t="shared" si="95"/>
        <v>9.1673353486428403E-4</v>
      </c>
      <c r="G666" s="171">
        <f t="shared" si="96"/>
        <v>36593.069164470653</v>
      </c>
      <c r="H666" s="171">
        <f t="shared" si="90"/>
        <v>2.3713331402907874E-2</v>
      </c>
      <c r="I666" s="171">
        <f t="shared" si="91"/>
        <v>1.6934984546173539</v>
      </c>
      <c r="J666" s="171">
        <f t="shared" si="92"/>
        <v>28.289247739249276</v>
      </c>
      <c r="K666" s="172">
        <f t="shared" si="93"/>
        <v>32.89562907162388</v>
      </c>
      <c r="L666" s="172">
        <f t="shared" si="97"/>
        <v>2.2137727731957715</v>
      </c>
      <c r="M666" s="171">
        <f t="shared" si="98"/>
        <v>0.19965483163742528</v>
      </c>
      <c r="N666" s="44"/>
    </row>
    <row r="667" spans="1:14" x14ac:dyDescent="0.25">
      <c r="A667" s="157">
        <v>45694.461111111108</v>
      </c>
      <c r="B667" s="170">
        <v>0.43974627709416186</v>
      </c>
      <c r="C667" s="170">
        <v>26.3617391583333</v>
      </c>
      <c r="D667" s="170">
        <v>4.24010231666666E-2</v>
      </c>
      <c r="E667" s="171">
        <f t="shared" si="94"/>
        <v>0.43040590493184627</v>
      </c>
      <c r="F667" s="171">
        <f t="shared" si="95"/>
        <v>9.5183176860208192E-4</v>
      </c>
      <c r="G667" s="171">
        <f t="shared" si="96"/>
        <v>37994.078340935586</v>
      </c>
      <c r="H667" s="171">
        <f t="shared" si="90"/>
        <v>2.3712724490538826E-2</v>
      </c>
      <c r="I667" s="171">
        <f t="shared" si="91"/>
        <v>1.6935369455023153</v>
      </c>
      <c r="J667" s="171">
        <f t="shared" si="92"/>
        <v>29.218242247384651</v>
      </c>
      <c r="K667" s="172">
        <f t="shared" si="93"/>
        <v>33.976584792416077</v>
      </c>
      <c r="L667" s="172">
        <f t="shared" si="97"/>
        <v>2.2957787844148974</v>
      </c>
      <c r="M667" s="171">
        <f t="shared" si="98"/>
        <v>0.20705075617017474</v>
      </c>
      <c r="N667" s="44"/>
    </row>
    <row r="668" spans="1:14" x14ac:dyDescent="0.25">
      <c r="A668" s="157">
        <v>45694.461805555555</v>
      </c>
      <c r="B668" s="170">
        <v>0.47410748694173621</v>
      </c>
      <c r="C668" s="170">
        <v>26.362597465</v>
      </c>
      <c r="D668" s="170">
        <v>4.2423276000000003E-2</v>
      </c>
      <c r="E668" s="171">
        <f t="shared" si="94"/>
        <v>0.46403594030201423</v>
      </c>
      <c r="F668" s="171">
        <f t="shared" si="95"/>
        <v>1.0262066816920698E-3</v>
      </c>
      <c r="G668" s="171">
        <f t="shared" si="96"/>
        <v>40962.886871766008</v>
      </c>
      <c r="H668" s="171">
        <f t="shared" si="90"/>
        <v>2.3712117596002703E-2</v>
      </c>
      <c r="I668" s="171">
        <f t="shared" si="91"/>
        <v>1.6935754371023486</v>
      </c>
      <c r="J668" s="171">
        <f t="shared" si="92"/>
        <v>31.171254269423621</v>
      </c>
      <c r="K668" s="172">
        <f t="shared" si="93"/>
        <v>36.248392835253355</v>
      </c>
      <c r="L668" s="172">
        <f t="shared" si="97"/>
        <v>2.4674302332101345</v>
      </c>
      <c r="M668" s="171">
        <f t="shared" si="98"/>
        <v>0.22253158668922571</v>
      </c>
      <c r="N668" s="44"/>
    </row>
    <row r="669" spans="1:14" x14ac:dyDescent="0.25">
      <c r="A669" s="157">
        <v>45694.462500000001</v>
      </c>
      <c r="B669" s="170">
        <v>0.47835439080816233</v>
      </c>
      <c r="C669" s="170">
        <v>26.36344862</v>
      </c>
      <c r="D669" s="170">
        <v>4.2566329833333298E-2</v>
      </c>
      <c r="E669" s="171">
        <f t="shared" si="94"/>
        <v>0.46819129595521264</v>
      </c>
      <c r="F669" s="171">
        <f t="shared" si="95"/>
        <v>1.0353991143033816E-3</v>
      </c>
      <c r="G669" s="171">
        <f t="shared" si="96"/>
        <v>41329.819365825228</v>
      </c>
      <c r="H669" s="171">
        <f t="shared" si="90"/>
        <v>2.3711515777066466E-2</v>
      </c>
      <c r="I669" s="171">
        <f t="shared" si="91"/>
        <v>1.6936136086112605</v>
      </c>
      <c r="J669" s="171">
        <f t="shared" si="92"/>
        <v>31.411235272597271</v>
      </c>
      <c r="K669" s="172">
        <f t="shared" si="93"/>
        <v>36.528199039092442</v>
      </c>
      <c r="L669" s="172">
        <f t="shared" si="97"/>
        <v>2.4968855342552243</v>
      </c>
      <c r="M669" s="171">
        <f t="shared" si="98"/>
        <v>0.22518808930873235</v>
      </c>
      <c r="N669" s="44"/>
    </row>
    <row r="670" spans="1:14" x14ac:dyDescent="0.25">
      <c r="A670" s="157">
        <v>45694.463194444441</v>
      </c>
      <c r="B670" s="170">
        <v>0.45789210302436828</v>
      </c>
      <c r="C670" s="170">
        <v>26.364020825000001</v>
      </c>
      <c r="D670" s="170">
        <v>4.26458031666666E-2</v>
      </c>
      <c r="E670" s="171">
        <f t="shared" si="94"/>
        <v>0.44816289278164395</v>
      </c>
      <c r="F670" s="171">
        <f t="shared" si="95"/>
        <v>9.911084481046932E-4</v>
      </c>
      <c r="G670" s="171">
        <f t="shared" si="96"/>
        <v>39561.87770130542</v>
      </c>
      <c r="H670" s="171">
        <f t="shared" si="90"/>
        <v>2.3711111203445764E-2</v>
      </c>
      <c r="I670" s="171">
        <f t="shared" si="91"/>
        <v>1.6936392704819394</v>
      </c>
      <c r="J670" s="171">
        <f t="shared" si="92"/>
        <v>30.252169857030005</v>
      </c>
      <c r="K670" s="172">
        <f t="shared" si="93"/>
        <v>35.180796579031309</v>
      </c>
      <c r="L670" s="172">
        <f t="shared" si="97"/>
        <v>2.3997186935820767</v>
      </c>
      <c r="M670" s="171">
        <f t="shared" si="98"/>
        <v>0.21642484610227966</v>
      </c>
      <c r="N670" s="44"/>
    </row>
    <row r="671" spans="1:14" x14ac:dyDescent="0.25">
      <c r="A671" s="157">
        <v>45694.463888888888</v>
      </c>
      <c r="B671" s="170">
        <v>0.45943642565703702</v>
      </c>
      <c r="C671" s="170">
        <v>26.364449978333301</v>
      </c>
      <c r="D671" s="170">
        <v>4.2725276333333298E-2</v>
      </c>
      <c r="E671" s="171">
        <f t="shared" si="94"/>
        <v>0.44967375761370892</v>
      </c>
      <c r="F671" s="171">
        <f t="shared" si="95"/>
        <v>9.9445113778579442E-4</v>
      </c>
      <c r="G671" s="171">
        <f t="shared" si="96"/>
        <v>39695.307176768001</v>
      </c>
      <c r="H671" s="171">
        <f t="shared" si="90"/>
        <v>2.3710807779069393E-2</v>
      </c>
      <c r="I671" s="171">
        <f t="shared" si="91"/>
        <v>1.6936585170530256</v>
      </c>
      <c r="J671" s="171">
        <f t="shared" si="92"/>
        <v>30.339895680119945</v>
      </c>
      <c r="K671" s="172">
        <f t="shared" si="93"/>
        <v>35.28317363978222</v>
      </c>
      <c r="L671" s="172">
        <f t="shared" si="97"/>
        <v>2.4119284033183699</v>
      </c>
      <c r="M671" s="171">
        <f t="shared" si="98"/>
        <v>0.21752601040028588</v>
      </c>
      <c r="N671" s="44"/>
    </row>
    <row r="672" spans="1:14" x14ac:dyDescent="0.25">
      <c r="A672" s="157">
        <v>45694.464583333334</v>
      </c>
      <c r="B672" s="170">
        <v>0.45596169053128666</v>
      </c>
      <c r="C672" s="170">
        <v>26.364879131666601</v>
      </c>
      <c r="D672" s="170">
        <v>4.2753886833333303E-2</v>
      </c>
      <c r="E672" s="171">
        <f t="shared" si="94"/>
        <v>0.44627221848463672</v>
      </c>
      <c r="F672" s="171">
        <f t="shared" si="95"/>
        <v>9.8693006608503611E-4</v>
      </c>
      <c r="G672" s="171">
        <f t="shared" si="96"/>
        <v>39395.090061903167</v>
      </c>
      <c r="H672" s="171">
        <f t="shared" si="90"/>
        <v>2.3710504359445335E-2</v>
      </c>
      <c r="I672" s="171">
        <f t="shared" si="91"/>
        <v>1.6936777637841993</v>
      </c>
      <c r="J672" s="171">
        <f t="shared" si="92"/>
        <v>30.142453772821092</v>
      </c>
      <c r="K672" s="172">
        <f t="shared" si="93"/>
        <v>35.053919308521763</v>
      </c>
      <c r="L672" s="172">
        <f t="shared" si="97"/>
        <v>2.3962054449677312</v>
      </c>
      <c r="M672" s="171">
        <f t="shared" si="98"/>
        <v>0.21610799467602193</v>
      </c>
      <c r="N672" s="44"/>
    </row>
    <row r="673" spans="1:14" x14ac:dyDescent="0.25">
      <c r="A673" s="157">
        <v>45694.465277777781</v>
      </c>
      <c r="B673" s="170">
        <v>0.46445546136251414</v>
      </c>
      <c r="C673" s="170">
        <v>26.365308284999902</v>
      </c>
      <c r="D673" s="170">
        <v>4.2858793666666603E-2</v>
      </c>
      <c r="E673" s="171">
        <f t="shared" si="94"/>
        <v>0.45458484001380117</v>
      </c>
      <c r="F673" s="171">
        <f t="shared" si="95"/>
        <v>1.0053148514340133E-3</v>
      </c>
      <c r="G673" s="171">
        <f t="shared" si="96"/>
        <v>40128.951861721223</v>
      </c>
      <c r="H673" s="171">
        <f t="shared" si="90"/>
        <v>2.3710200944573507E-2</v>
      </c>
      <c r="I673" s="171">
        <f t="shared" si="91"/>
        <v>1.6936970106754614</v>
      </c>
      <c r="J673" s="171">
        <f t="shared" si="92"/>
        <v>30.62471964874592</v>
      </c>
      <c r="K673" s="172">
        <f t="shared" si="93"/>
        <v>35.615128942012817</v>
      </c>
      <c r="L673" s="172">
        <f t="shared" si="97"/>
        <v>2.4446491312502276</v>
      </c>
      <c r="M673" s="171">
        <f t="shared" si="98"/>
        <v>0.22047701400164391</v>
      </c>
      <c r="N673" s="44"/>
    </row>
    <row r="674" spans="1:14" x14ac:dyDescent="0.25">
      <c r="A674" s="157">
        <v>45694.46597222222</v>
      </c>
      <c r="B674" s="170">
        <v>0.47256316809265858</v>
      </c>
      <c r="C674" s="170">
        <v>26.365743056666599</v>
      </c>
      <c r="D674" s="170">
        <v>4.2887405000000003E-2</v>
      </c>
      <c r="E674" s="171">
        <f t="shared" si="94"/>
        <v>0.46251957013208972</v>
      </c>
      <c r="F674" s="171">
        <f t="shared" si="95"/>
        <v>1.0228640002005597E-3</v>
      </c>
      <c r="G674" s="171">
        <f t="shared" si="96"/>
        <v>40829.457723205698</v>
      </c>
      <c r="H674" s="171">
        <f t="shared" si="90"/>
        <v>2.370989356234051E-2</v>
      </c>
      <c r="I674" s="171">
        <f t="shared" si="91"/>
        <v>1.6937165097038973</v>
      </c>
      <c r="J674" s="171">
        <f t="shared" si="92"/>
        <v>31.083914503513181</v>
      </c>
      <c r="K674" s="172">
        <f t="shared" si="93"/>
        <v>36.149524011841244</v>
      </c>
      <c r="L674" s="172">
        <f t="shared" si="97"/>
        <v>2.4868983115495484</v>
      </c>
      <c r="M674" s="171">
        <f t="shared" si="98"/>
        <v>0.22428736576024066</v>
      </c>
      <c r="N674" s="44"/>
    </row>
    <row r="675" spans="1:14" x14ac:dyDescent="0.25">
      <c r="A675" s="157">
        <v>45694.466666666667</v>
      </c>
      <c r="B675" s="170">
        <v>0.4609807482665445</v>
      </c>
      <c r="C675" s="170">
        <v>26.3663969133333</v>
      </c>
      <c r="D675" s="170">
        <v>4.2871510166666599E-2</v>
      </c>
      <c r="E675" s="171">
        <f t="shared" si="94"/>
        <v>0.45118233174205824</v>
      </c>
      <c r="F675" s="171">
        <f t="shared" si="95"/>
        <v>9.97793827416763E-4</v>
      </c>
      <c r="G675" s="171">
        <f t="shared" si="96"/>
        <v>39828.736650229446</v>
      </c>
      <c r="H675" s="171">
        <f t="shared" si="90"/>
        <v>2.370943129686846E-2</v>
      </c>
      <c r="I675" s="171">
        <f t="shared" si="91"/>
        <v>1.6937458347616616</v>
      </c>
      <c r="J675" s="171">
        <f t="shared" si="92"/>
        <v>30.427580228823487</v>
      </c>
      <c r="K675" s="172">
        <f t="shared" si="93"/>
        <v>35.386778558760568</v>
      </c>
      <c r="L675" s="172">
        <f t="shared" si="97"/>
        <v>2.4280404600843575</v>
      </c>
      <c r="M675" s="171">
        <f t="shared" si="98"/>
        <v>0.21897911797297598</v>
      </c>
      <c r="N675" s="44"/>
    </row>
    <row r="676" spans="1:14" x14ac:dyDescent="0.25">
      <c r="A676" s="157">
        <v>45694.467361111114</v>
      </c>
      <c r="B676" s="170">
        <v>0.44476536061191341</v>
      </c>
      <c r="C676" s="170">
        <v>26.3671631216666</v>
      </c>
      <c r="D676" s="170">
        <v>4.2709382499999997E-2</v>
      </c>
      <c r="E676" s="171">
        <f t="shared" si="94"/>
        <v>0.4353104980846112</v>
      </c>
      <c r="F676" s="171">
        <f t="shared" si="95"/>
        <v>9.6269558574007229E-4</v>
      </c>
      <c r="G676" s="171">
        <f t="shared" si="96"/>
        <v>38427.727156869318</v>
      </c>
      <c r="H676" s="171">
        <f t="shared" si="90"/>
        <v>2.3708889614728015E-2</v>
      </c>
      <c r="I676" s="171">
        <f t="shared" si="91"/>
        <v>1.6937801991934724</v>
      </c>
      <c r="J676" s="171">
        <f t="shared" si="92"/>
        <v>29.504811219487699</v>
      </c>
      <c r="K676" s="172">
        <f t="shared" si="93"/>
        <v>34.314236826584136</v>
      </c>
      <c r="L676" s="172">
        <f t="shared" si="97"/>
        <v>2.3379016638601389</v>
      </c>
      <c r="M676" s="171">
        <f t="shared" si="98"/>
        <v>0.21084971715910342</v>
      </c>
      <c r="N676" s="44"/>
    </row>
    <row r="677" spans="1:14" x14ac:dyDescent="0.25">
      <c r="A677" s="157">
        <v>45694.468055555553</v>
      </c>
      <c r="B677" s="170">
        <v>0.45248697381387643</v>
      </c>
      <c r="C677" s="170">
        <v>26.367929331666598</v>
      </c>
      <c r="D677" s="170">
        <v>4.2788857166666597E-2</v>
      </c>
      <c r="E677" s="171">
        <f t="shared" si="94"/>
        <v>0.44286683161011625</v>
      </c>
      <c r="F677" s="171">
        <f t="shared" si="95"/>
        <v>9.7940903422916972E-4</v>
      </c>
      <c r="G677" s="171">
        <f t="shared" si="96"/>
        <v>39094.874537518925</v>
      </c>
      <c r="H677" s="171">
        <f t="shared" si="90"/>
        <v>2.3708347946556244E-2</v>
      </c>
      <c r="I677" s="171">
        <f t="shared" si="91"/>
        <v>1.6938145642103508</v>
      </c>
      <c r="J677" s="171">
        <f t="shared" si="92"/>
        <v>29.944802148966648</v>
      </c>
      <c r="K677" s="172">
        <f t="shared" si="93"/>
        <v>34.826581243181515</v>
      </c>
      <c r="L677" s="172">
        <f t="shared" si="97"/>
        <v>2.3809644952948248</v>
      </c>
      <c r="M677" s="171">
        <f t="shared" si="98"/>
        <v>0.21473345015285217</v>
      </c>
      <c r="N677" s="44"/>
    </row>
    <row r="678" spans="1:14" x14ac:dyDescent="0.25">
      <c r="A678" s="157">
        <v>45694.46875</v>
      </c>
      <c r="B678" s="170">
        <v>0.43820196182791638</v>
      </c>
      <c r="C678" s="170">
        <v>26.368695540000001</v>
      </c>
      <c r="D678" s="170">
        <v>4.2712561333333302E-2</v>
      </c>
      <c r="E678" s="171">
        <f t="shared" si="94"/>
        <v>0.42888443032998697</v>
      </c>
      <c r="F678" s="171">
        <f t="shared" si="95"/>
        <v>9.4848909486561987E-4</v>
      </c>
      <c r="G678" s="171">
        <f t="shared" si="96"/>
        <v>37860.649501931977</v>
      </c>
      <c r="H678" s="171">
        <f t="shared" si="90"/>
        <v>2.3707806294709134E-2</v>
      </c>
      <c r="I678" s="171">
        <f t="shared" si="91"/>
        <v>1.6938489296627985</v>
      </c>
      <c r="J678" s="171">
        <f t="shared" si="92"/>
        <v>29.129976292997192</v>
      </c>
      <c r="K678" s="172">
        <f t="shared" si="93"/>
        <v>33.879533294170841</v>
      </c>
      <c r="L678" s="172">
        <f t="shared" si="97"/>
        <v>2.3053282044998959</v>
      </c>
      <c r="M678" s="171">
        <f t="shared" si="98"/>
        <v>0.20791199535532973</v>
      </c>
      <c r="N678" s="44"/>
    </row>
    <row r="679" spans="1:14" x14ac:dyDescent="0.25">
      <c r="A679" s="157">
        <v>45694.469444444447</v>
      </c>
      <c r="B679" s="170">
        <v>0.41465102138918952</v>
      </c>
      <c r="C679" s="170">
        <v>26.369461749999999</v>
      </c>
      <c r="D679" s="170">
        <v>4.2954160999999998E-2</v>
      </c>
      <c r="E679" s="171">
        <f t="shared" si="94"/>
        <v>0.4058332176815248</v>
      </c>
      <c r="F679" s="171">
        <f t="shared" si="95"/>
        <v>8.9751303330993398E-4</v>
      </c>
      <c r="G679" s="171">
        <f t="shared" si="96"/>
        <v>35825.848248025977</v>
      </c>
      <c r="H679" s="171">
        <f t="shared" si="90"/>
        <v>2.3707264656829836E-2</v>
      </c>
      <c r="I679" s="171">
        <f t="shared" si="91"/>
        <v>1.6938832957003209</v>
      </c>
      <c r="J679" s="171">
        <f t="shared" si="92"/>
        <v>27.778409384868024</v>
      </c>
      <c r="K679" s="172">
        <f t="shared" si="93"/>
        <v>32.308184468692843</v>
      </c>
      <c r="L679" s="172">
        <f t="shared" si="97"/>
        <v>2.1996760753898945</v>
      </c>
      <c r="M679" s="171">
        <f t="shared" si="98"/>
        <v>0.19838348443271053</v>
      </c>
      <c r="N679" s="44"/>
    </row>
    <row r="680" spans="1:14" x14ac:dyDescent="0.25">
      <c r="A680" s="157">
        <v>45694.470138888886</v>
      </c>
      <c r="B680" s="170">
        <v>0.41156238348255025</v>
      </c>
      <c r="C680" s="170">
        <v>26.370227960000001</v>
      </c>
      <c r="D680" s="170">
        <v>4.3027277000000003E-2</v>
      </c>
      <c r="E680" s="171">
        <f t="shared" si="94"/>
        <v>0.40280923108145461</v>
      </c>
      <c r="F680" s="171">
        <f t="shared" si="95"/>
        <v>8.9082766987564992E-4</v>
      </c>
      <c r="G680" s="171">
        <f t="shared" si="96"/>
        <v>35558.989932892342</v>
      </c>
      <c r="H680" s="171">
        <f t="shared" si="90"/>
        <v>2.3706723034096093E-2</v>
      </c>
      <c r="I680" s="171">
        <f t="shared" si="91"/>
        <v>1.6939176622481693</v>
      </c>
      <c r="J680" s="171">
        <f t="shared" si="92"/>
        <v>27.600369578123079</v>
      </c>
      <c r="K680" s="172">
        <f t="shared" si="93"/>
        <v>32.101695373556169</v>
      </c>
      <c r="L680" s="172">
        <f t="shared" si="97"/>
        <v>2.1878365775814093</v>
      </c>
      <c r="M680" s="171">
        <f t="shared" si="98"/>
        <v>0.19731570865633197</v>
      </c>
      <c r="N680" s="44"/>
    </row>
    <row r="681" spans="1:14" x14ac:dyDescent="0.25">
      <c r="A681" s="157">
        <v>45694.470833333333</v>
      </c>
      <c r="B681" s="170">
        <v>0.38839751818682039</v>
      </c>
      <c r="C681" s="170">
        <v>26.370981398333299</v>
      </c>
      <c r="D681" s="170">
        <v>4.3008203666666599E-2</v>
      </c>
      <c r="E681" s="171">
        <f t="shared" si="94"/>
        <v>0.38013608237028823</v>
      </c>
      <c r="F681" s="171">
        <f t="shared" si="95"/>
        <v>8.4068726880264151E-4</v>
      </c>
      <c r="G681" s="171">
        <f t="shared" si="96"/>
        <v>33557.545571341281</v>
      </c>
      <c r="H681" s="171">
        <f t="shared" si="90"/>
        <v>2.3706190454236779E-2</v>
      </c>
      <c r="I681" s="171">
        <f t="shared" si="91"/>
        <v>1.69395145645058</v>
      </c>
      <c r="J681" s="171">
        <f t="shared" si="92"/>
        <v>26.258986612517464</v>
      </c>
      <c r="K681" s="172">
        <f t="shared" si="93"/>
        <v>30.542092908134137</v>
      </c>
      <c r="L681" s="172">
        <f t="shared" si="97"/>
        <v>2.069542154287809</v>
      </c>
      <c r="M681" s="171">
        <f t="shared" si="98"/>
        <v>0.18664701968685143</v>
      </c>
      <c r="N681" s="44"/>
    </row>
    <row r="682" spans="1:14" x14ac:dyDescent="0.25">
      <c r="A682" s="157">
        <v>45694.47152777778</v>
      </c>
      <c r="B682" s="170">
        <v>0.39959386649909473</v>
      </c>
      <c r="C682" s="170">
        <v>26.371236799999998</v>
      </c>
      <c r="D682" s="170">
        <v>4.3192586499999998E-2</v>
      </c>
      <c r="E682" s="171">
        <f t="shared" si="94"/>
        <v>0.39109394450861062</v>
      </c>
      <c r="F682" s="171">
        <f t="shared" si="95"/>
        <v>8.6492178895907954E-4</v>
      </c>
      <c r="G682" s="171">
        <f t="shared" si="96"/>
        <v>34524.910065521784</v>
      </c>
      <c r="H682" s="171">
        <f t="shared" si="90"/>
        <v>2.3706009922833251E-2</v>
      </c>
      <c r="I682" s="171">
        <f t="shared" si="91"/>
        <v>1.6939629121724584</v>
      </c>
      <c r="J682" s="171">
        <f t="shared" si="92"/>
        <v>26.908680223667918</v>
      </c>
      <c r="K682" s="172">
        <f t="shared" si="93"/>
        <v>31.297947696778522</v>
      </c>
      <c r="L682" s="172">
        <f t="shared" si="97"/>
        <v>2.1354469381510546</v>
      </c>
      <c r="M682" s="171">
        <f t="shared" si="98"/>
        <v>0.19259081332531156</v>
      </c>
      <c r="N682" s="44"/>
    </row>
    <row r="683" spans="1:14" x14ac:dyDescent="0.25">
      <c r="A683" s="157">
        <v>45694.472222222219</v>
      </c>
      <c r="B683" s="170">
        <v>0.41735359888567808</v>
      </c>
      <c r="C683" s="170">
        <v>26.371236799999998</v>
      </c>
      <c r="D683" s="170">
        <v>4.3462798499999997E-2</v>
      </c>
      <c r="E683" s="171">
        <f t="shared" si="94"/>
        <v>0.40847590247843329</v>
      </c>
      <c r="F683" s="171">
        <f t="shared" si="95"/>
        <v>9.0336276815081835E-4</v>
      </c>
      <c r="G683" s="171">
        <f t="shared" si="96"/>
        <v>36059.350943722588</v>
      </c>
      <c r="H683" s="171">
        <f t="shared" si="90"/>
        <v>2.3706009922833251E-2</v>
      </c>
      <c r="I683" s="171">
        <f t="shared" si="91"/>
        <v>1.6939629121724584</v>
      </c>
      <c r="J683" s="171">
        <f t="shared" si="92"/>
        <v>27.934043049427444</v>
      </c>
      <c r="K683" s="172">
        <f t="shared" si="93"/>
        <v>32.490564793718711</v>
      </c>
      <c r="L683" s="172">
        <f t="shared" si="97"/>
        <v>2.239631086235041</v>
      </c>
      <c r="M683" s="171">
        <f t="shared" si="98"/>
        <v>0.20198693057675335</v>
      </c>
      <c r="N683" s="44"/>
    </row>
    <row r="684" spans="1:14" x14ac:dyDescent="0.25">
      <c r="A684" s="157">
        <v>45694.472916666666</v>
      </c>
      <c r="B684" s="170">
        <v>0.43472724141185137</v>
      </c>
      <c r="C684" s="170">
        <v>26.371236799999998</v>
      </c>
      <c r="D684" s="170">
        <v>4.3653534166666598E-2</v>
      </c>
      <c r="E684" s="171">
        <f t="shared" si="94"/>
        <v>0.42547998326068687</v>
      </c>
      <c r="F684" s="171">
        <f t="shared" si="95"/>
        <v>9.4096805500400735E-4</v>
      </c>
      <c r="G684" s="171">
        <f t="shared" si="96"/>
        <v>37560.433657983958</v>
      </c>
      <c r="H684" s="171">
        <f t="shared" si="90"/>
        <v>2.3706009922833251E-2</v>
      </c>
      <c r="I684" s="171">
        <f t="shared" si="91"/>
        <v>1.6939629121724584</v>
      </c>
      <c r="J684" s="171">
        <f t="shared" si="92"/>
        <v>28.931217727073104</v>
      </c>
      <c r="K684" s="172">
        <f t="shared" si="93"/>
        <v>33.65039577190452</v>
      </c>
      <c r="L684" s="172">
        <f t="shared" si="97"/>
        <v>2.3384872739533979</v>
      </c>
      <c r="M684" s="171">
        <f t="shared" si="98"/>
        <v>0.21090253192220398</v>
      </c>
      <c r="N684" s="44"/>
    </row>
    <row r="685" spans="1:14" x14ac:dyDescent="0.25">
      <c r="A685" s="157">
        <v>45694.473611111112</v>
      </c>
      <c r="B685" s="170">
        <v>0.43241075747442748</v>
      </c>
      <c r="C685" s="170">
        <v>26.371236799999998</v>
      </c>
      <c r="D685" s="170">
        <v>4.3609029333333299E-2</v>
      </c>
      <c r="E685" s="171">
        <f t="shared" si="94"/>
        <v>0.42321277418559461</v>
      </c>
      <c r="F685" s="171">
        <f t="shared" si="95"/>
        <v>9.3595402050741881E-4</v>
      </c>
      <c r="G685" s="171">
        <f t="shared" si="96"/>
        <v>37360.289445790535</v>
      </c>
      <c r="H685" s="171">
        <f t="shared" si="90"/>
        <v>2.3706009922833251E-2</v>
      </c>
      <c r="I685" s="171">
        <f t="shared" si="91"/>
        <v>1.6939629121724584</v>
      </c>
      <c r="J685" s="171">
        <f t="shared" si="92"/>
        <v>28.798588299935926</v>
      </c>
      <c r="K685" s="172">
        <f t="shared" si="93"/>
        <v>33.49613220940018</v>
      </c>
      <c r="L685" s="172">
        <f t="shared" si="97"/>
        <v>2.3242567990351306</v>
      </c>
      <c r="M685" s="171">
        <f t="shared" si="98"/>
        <v>0.20961911968210054</v>
      </c>
      <c r="N685" s="44"/>
    </row>
    <row r="686" spans="1:14" x14ac:dyDescent="0.25">
      <c r="A686" s="157">
        <v>45694.474305555559</v>
      </c>
      <c r="B686" s="170">
        <v>0.4196700865140372</v>
      </c>
      <c r="C686" s="170">
        <v>26.371236799999998</v>
      </c>
      <c r="D686" s="170">
        <v>4.3453262499999999E-2</v>
      </c>
      <c r="E686" s="171">
        <f t="shared" si="94"/>
        <v>0.41074311516594941</v>
      </c>
      <c r="F686" s="171">
        <f t="shared" si="95"/>
        <v>9.0837681063644417E-4</v>
      </c>
      <c r="G686" s="171">
        <f t="shared" si="96"/>
        <v>36259.495474812815</v>
      </c>
      <c r="H686" s="171">
        <f t="shared" si="90"/>
        <v>2.3706009922833251E-2</v>
      </c>
      <c r="I686" s="171">
        <f t="shared" si="91"/>
        <v>1.6939629121724584</v>
      </c>
      <c r="J686" s="171">
        <f t="shared" si="92"/>
        <v>28.067330621688217</v>
      </c>
      <c r="K686" s="172">
        <f t="shared" si="93"/>
        <v>32.645593856109478</v>
      </c>
      <c r="L686" s="172">
        <f t="shared" si="97"/>
        <v>2.2509675160394407</v>
      </c>
      <c r="M686" s="171">
        <f t="shared" si="98"/>
        <v>0.20300933586214293</v>
      </c>
      <c r="N686" s="44"/>
    </row>
    <row r="687" spans="1:14" x14ac:dyDescent="0.25">
      <c r="A687" s="157">
        <v>45694.474999999999</v>
      </c>
      <c r="B687" s="170">
        <v>0.42854994719795242</v>
      </c>
      <c r="C687" s="170">
        <v>26.371236799999998</v>
      </c>
      <c r="D687" s="170">
        <v>4.3462799333333302E-2</v>
      </c>
      <c r="E687" s="171">
        <f t="shared" si="94"/>
        <v>0.41943408875867644</v>
      </c>
      <c r="F687" s="171">
        <f t="shared" si="95"/>
        <v>9.2759728830725627E-4</v>
      </c>
      <c r="G687" s="171">
        <f t="shared" si="96"/>
        <v>37026.715437903091</v>
      </c>
      <c r="H687" s="171">
        <f t="shared" si="90"/>
        <v>2.3706009922833251E-2</v>
      </c>
      <c r="I687" s="171">
        <f t="shared" si="91"/>
        <v>1.6939629121724584</v>
      </c>
      <c r="J687" s="171">
        <f t="shared" si="92"/>
        <v>28.577317607284094</v>
      </c>
      <c r="K687" s="172">
        <f t="shared" si="93"/>
        <v>33.238768469971745</v>
      </c>
      <c r="L687" s="172">
        <f t="shared" si="97"/>
        <v>2.2967772901934413</v>
      </c>
      <c r="M687" s="171">
        <f t="shared" si="98"/>
        <v>0.20714080900012999</v>
      </c>
      <c r="N687" s="44"/>
    </row>
    <row r="688" spans="1:14" x14ac:dyDescent="0.25">
      <c r="A688" s="157">
        <v>45694.475694444445</v>
      </c>
      <c r="B688" s="170">
        <v>0.44476536061191341</v>
      </c>
      <c r="C688" s="170">
        <v>26.371261508333301</v>
      </c>
      <c r="D688" s="170">
        <v>4.35867765E-2</v>
      </c>
      <c r="E688" s="171">
        <f t="shared" si="94"/>
        <v>0.435304541676935</v>
      </c>
      <c r="F688" s="171">
        <f t="shared" si="95"/>
        <v>9.6269558574007229E-4</v>
      </c>
      <c r="G688" s="171">
        <f t="shared" si="96"/>
        <v>38427.727156869318</v>
      </c>
      <c r="H688" s="171">
        <f t="shared" si="90"/>
        <v>2.3705992457765997E-2</v>
      </c>
      <c r="I688" s="171">
        <f t="shared" si="91"/>
        <v>1.6939640204368089</v>
      </c>
      <c r="J688" s="171">
        <f t="shared" si="92"/>
        <v>29.504811219487699</v>
      </c>
      <c r="K688" s="172">
        <f t="shared" si="93"/>
        <v>34.317572315226677</v>
      </c>
      <c r="L688" s="172">
        <f t="shared" si="97"/>
        <v>2.386179553773514</v>
      </c>
      <c r="M688" s="171">
        <f t="shared" si="98"/>
        <v>0.21520378370973248</v>
      </c>
      <c r="N688" s="44"/>
    </row>
    <row r="689" spans="1:14" x14ac:dyDescent="0.25">
      <c r="A689" s="157">
        <v>45694.476388888892</v>
      </c>
      <c r="B689" s="170">
        <v>0.4486261672206171</v>
      </c>
      <c r="C689" s="170">
        <v>26.372249816666599</v>
      </c>
      <c r="D689" s="170">
        <v>4.3348355166666602E-2</v>
      </c>
      <c r="E689" s="171">
        <f t="shared" si="94"/>
        <v>0.43908177439646717</v>
      </c>
      <c r="F689" s="171">
        <f t="shared" si="95"/>
        <v>9.7105231000133572E-4</v>
      </c>
      <c r="G689" s="171">
        <f t="shared" si="96"/>
        <v>38761.300847861319</v>
      </c>
      <c r="H689" s="171">
        <f t="shared" si="90"/>
        <v>2.3705293885658601E-2</v>
      </c>
      <c r="I689" s="171">
        <f t="shared" si="91"/>
        <v>1.6940083503247503</v>
      </c>
      <c r="J689" s="171">
        <f t="shared" si="92"/>
        <v>29.724939213659923</v>
      </c>
      <c r="K689" s="172">
        <f t="shared" si="93"/>
        <v>34.574417501084135</v>
      </c>
      <c r="L689" s="172">
        <f t="shared" si="97"/>
        <v>2.3927799837232224</v>
      </c>
      <c r="M689" s="171">
        <f t="shared" si="98"/>
        <v>0.21579906058109868</v>
      </c>
      <c r="N689" s="44"/>
    </row>
    <row r="690" spans="1:14" x14ac:dyDescent="0.25">
      <c r="A690" s="157">
        <v>45694.477083333331</v>
      </c>
      <c r="B690" s="170">
        <v>0.45403129645427021</v>
      </c>
      <c r="C690" s="170">
        <v>26.3737322783333</v>
      </c>
      <c r="D690" s="170">
        <v>4.3300670833333298E-2</v>
      </c>
      <c r="E690" s="171">
        <f t="shared" si="94"/>
        <v>0.44436971168577188</v>
      </c>
      <c r="F690" s="171">
        <f t="shared" si="95"/>
        <v>9.8275172392699173E-4</v>
      </c>
      <c r="G690" s="171">
        <f t="shared" si="96"/>
        <v>39228.304013648944</v>
      </c>
      <c r="H690" s="171">
        <f t="shared" si="90"/>
        <v>2.3704246075327572E-2</v>
      </c>
      <c r="I690" s="171">
        <f t="shared" si="91"/>
        <v>1.6940748467113254</v>
      </c>
      <c r="J690" s="171">
        <f t="shared" si="92"/>
        <v>30.032673685797011</v>
      </c>
      <c r="K690" s="172">
        <f t="shared" si="93"/>
        <v>34.933585548367169</v>
      </c>
      <c r="L690" s="172">
        <f t="shared" si="97"/>
        <v>2.4176232585141615</v>
      </c>
      <c r="M690" s="171">
        <f t="shared" si="98"/>
        <v>0.21803961566686161</v>
      </c>
      <c r="N690" s="44"/>
    </row>
    <row r="691" spans="1:14" x14ac:dyDescent="0.25">
      <c r="A691" s="157">
        <v>45694.477777777778</v>
      </c>
      <c r="B691" s="170">
        <v>0.45789210302436828</v>
      </c>
      <c r="C691" s="170">
        <v>26.375214740000001</v>
      </c>
      <c r="D691" s="170">
        <v>4.3240271500000003E-2</v>
      </c>
      <c r="E691" s="171">
        <f t="shared" si="94"/>
        <v>0.44814614395022323</v>
      </c>
      <c r="F691" s="171">
        <f t="shared" si="95"/>
        <v>9.911084481046932E-4</v>
      </c>
      <c r="G691" s="171">
        <f t="shared" si="96"/>
        <v>39561.87770130542</v>
      </c>
      <c r="H691" s="171">
        <f t="shared" si="90"/>
        <v>2.3703198321682727E-2</v>
      </c>
      <c r="I691" s="171">
        <f t="shared" si="91"/>
        <v>1.6941413450083682</v>
      </c>
      <c r="J691" s="171">
        <f t="shared" si="92"/>
        <v>30.252169857030005</v>
      </c>
      <c r="K691" s="172">
        <f t="shared" si="93"/>
        <v>35.190137644337213</v>
      </c>
      <c r="L691" s="172">
        <f t="shared" si="97"/>
        <v>2.4338649909897314</v>
      </c>
      <c r="M691" s="171">
        <f t="shared" si="98"/>
        <v>0.21950441837930476</v>
      </c>
      <c r="N691" s="44"/>
    </row>
    <row r="692" spans="1:14" x14ac:dyDescent="0.25">
      <c r="A692" s="157">
        <v>45694.478472222225</v>
      </c>
      <c r="B692" s="170">
        <v>0.45557561908694155</v>
      </c>
      <c r="C692" s="170">
        <v>26.376697201666602</v>
      </c>
      <c r="D692" s="170">
        <v>4.3229675333333301E-2</v>
      </c>
      <c r="E692" s="171">
        <f t="shared" si="94"/>
        <v>0.44587675817564421</v>
      </c>
      <c r="F692" s="171">
        <f t="shared" si="95"/>
        <v>9.8609441360809858E-4</v>
      </c>
      <c r="G692" s="171">
        <f t="shared" si="96"/>
        <v>39361.73348911175</v>
      </c>
      <c r="H692" s="171">
        <f t="shared" si="90"/>
        <v>2.3702150624720458E-2</v>
      </c>
      <c r="I692" s="171">
        <f t="shared" si="91"/>
        <v>1.6942078452159119</v>
      </c>
      <c r="J692" s="171">
        <f t="shared" si="92"/>
        <v>30.120503388514752</v>
      </c>
      <c r="K692" s="172">
        <f t="shared" si="93"/>
        <v>35.038211548113317</v>
      </c>
      <c r="L692" s="172">
        <f t="shared" si="97"/>
        <v>2.4216505394298302</v>
      </c>
      <c r="M692" s="171">
        <f t="shared" si="98"/>
        <v>0.21840282642765424</v>
      </c>
      <c r="N692" s="44"/>
    </row>
    <row r="693" spans="1:14" x14ac:dyDescent="0.25">
      <c r="A693" s="157">
        <v>45694.479166666664</v>
      </c>
      <c r="B693" s="170">
        <v>0.45827819290793947</v>
      </c>
      <c r="C693" s="170">
        <v>26.3781773866666</v>
      </c>
      <c r="D693" s="170">
        <v>4.3356834333333302E-2</v>
      </c>
      <c r="E693" s="171">
        <f t="shared" si="94"/>
        <v>0.44851957977073698</v>
      </c>
      <c r="F693" s="171">
        <f t="shared" si="95"/>
        <v>9.9194414049337543E-4</v>
      </c>
      <c r="G693" s="171">
        <f t="shared" si="96"/>
        <v>39595.235867245974</v>
      </c>
      <c r="H693" s="171">
        <f t="shared" si="90"/>
        <v>2.3701104593290431E-2</v>
      </c>
      <c r="I693" s="171">
        <f t="shared" si="91"/>
        <v>1.6942742452029653</v>
      </c>
      <c r="J693" s="171">
        <f t="shared" si="92"/>
        <v>30.274105714928059</v>
      </c>
      <c r="K693" s="172">
        <f t="shared" si="93"/>
        <v>35.218128492911397</v>
      </c>
      <c r="L693" s="172">
        <f t="shared" si="97"/>
        <v>2.4425676378818233</v>
      </c>
      <c r="M693" s="171">
        <f t="shared" si="98"/>
        <v>0.2202892891307561</v>
      </c>
      <c r="N693" s="44"/>
    </row>
    <row r="694" spans="1:14" x14ac:dyDescent="0.25">
      <c r="A694" s="157">
        <v>45694.479861111111</v>
      </c>
      <c r="B694" s="170">
        <v>0.44244886195707928</v>
      </c>
      <c r="C694" s="170">
        <v>26.379409434999999</v>
      </c>
      <c r="D694" s="170">
        <v>4.3272061499999903E-2</v>
      </c>
      <c r="E694" s="171">
        <f t="shared" si="94"/>
        <v>0.43302553871880967</v>
      </c>
      <c r="F694" s="171">
        <f t="shared" si="95"/>
        <v>9.5768151938761749E-4</v>
      </c>
      <c r="G694" s="171">
        <f t="shared" si="96"/>
        <v>38227.581673091649</v>
      </c>
      <c r="H694" s="171">
        <f t="shared" si="90"/>
        <v>2.3700233960563994E-2</v>
      </c>
      <c r="I694" s="171">
        <f t="shared" si="91"/>
        <v>1.6943295154180871</v>
      </c>
      <c r="J694" s="171">
        <f t="shared" si="92"/>
        <v>29.372605266673258</v>
      </c>
      <c r="K694" s="172">
        <f t="shared" si="93"/>
        <v>34.170403681476202</v>
      </c>
      <c r="L694" s="172">
        <f t="shared" si="97"/>
        <v>2.3577009110332297</v>
      </c>
      <c r="M694" s="171">
        <f t="shared" si="98"/>
        <v>0.21263536354917295</v>
      </c>
      <c r="N694" s="44"/>
    </row>
    <row r="695" spans="1:14" x14ac:dyDescent="0.25">
      <c r="A695" s="157">
        <v>45694.480555555558</v>
      </c>
      <c r="B695" s="170">
        <v>0.39187223491967516</v>
      </c>
      <c r="C695" s="170">
        <v>26.3804821266666</v>
      </c>
      <c r="D695" s="170">
        <v>4.3299611500000001E-2</v>
      </c>
      <c r="E695" s="171">
        <f t="shared" si="94"/>
        <v>0.38352472459922454</v>
      </c>
      <c r="F695" s="171">
        <f t="shared" si="95"/>
        <v>8.4820830069193753E-4</v>
      </c>
      <c r="G695" s="171">
        <f t="shared" si="96"/>
        <v>33857.761097059934</v>
      </c>
      <c r="H695" s="171">
        <f t="shared" si="90"/>
        <v>2.3699475969849334E-2</v>
      </c>
      <c r="I695" s="171">
        <f t="shared" si="91"/>
        <v>1.6943776378996362</v>
      </c>
      <c r="J695" s="171">
        <f t="shared" si="92"/>
        <v>26.460892152453564</v>
      </c>
      <c r="K695" s="172">
        <f t="shared" si="93"/>
        <v>30.783866854791828</v>
      </c>
      <c r="L695" s="172">
        <f t="shared" si="97"/>
        <v>2.1018234527652875</v>
      </c>
      <c r="M695" s="171">
        <f t="shared" si="98"/>
        <v>0.18955839220466156</v>
      </c>
      <c r="N695" s="44"/>
    </row>
    <row r="696" spans="1:14" x14ac:dyDescent="0.25">
      <c r="A696" s="157">
        <v>45694.481249999997</v>
      </c>
      <c r="B696" s="170">
        <v>0.40268250808894696</v>
      </c>
      <c r="C696" s="170">
        <v>26.381554820000002</v>
      </c>
      <c r="D696" s="170">
        <v>4.3435247833333301E-2</v>
      </c>
      <c r="E696" s="171">
        <f t="shared" si="94"/>
        <v>0.39410331014110811</v>
      </c>
      <c r="F696" s="171">
        <f t="shared" si="95"/>
        <v>8.7160716036568605E-4</v>
      </c>
      <c r="G696" s="171">
        <f t="shared" si="96"/>
        <v>34791.768698885018</v>
      </c>
      <c r="H696" s="171">
        <f t="shared" si="90"/>
        <v>2.3698718007628149E-2</v>
      </c>
      <c r="I696" s="171">
        <f t="shared" si="91"/>
        <v>1.6944257614563187</v>
      </c>
      <c r="J696" s="171">
        <f t="shared" si="92"/>
        <v>27.087454568276243</v>
      </c>
      <c r="K696" s="172">
        <f t="shared" si="93"/>
        <v>31.513593876928041</v>
      </c>
      <c r="L696" s="172">
        <f t="shared" si="97"/>
        <v>2.1638157933529025</v>
      </c>
      <c r="M696" s="171">
        <f t="shared" si="98"/>
        <v>0.19514933201234691</v>
      </c>
      <c r="N696" s="44"/>
    </row>
    <row r="697" spans="1:14" x14ac:dyDescent="0.25">
      <c r="A697" s="157">
        <v>45694.481944444444</v>
      </c>
      <c r="B697" s="170">
        <v>0.41580927993621958</v>
      </c>
      <c r="C697" s="170">
        <v>26.382627513333301</v>
      </c>
      <c r="D697" s="170">
        <v>4.3643997499999997E-2</v>
      </c>
      <c r="E697" s="171">
        <f t="shared" si="94"/>
        <v>0.40694895719791591</v>
      </c>
      <c r="F697" s="171">
        <f t="shared" si="95"/>
        <v>9.0002008644203373E-4</v>
      </c>
      <c r="G697" s="171">
        <f t="shared" si="96"/>
        <v>35925.921786489373</v>
      </c>
      <c r="H697" s="171">
        <f t="shared" si="90"/>
        <v>2.3697960075076952E-2</v>
      </c>
      <c r="I697" s="171">
        <f t="shared" si="91"/>
        <v>1.6944738860133697</v>
      </c>
      <c r="J697" s="171">
        <f t="shared" si="92"/>
        <v>27.845127499023498</v>
      </c>
      <c r="K697" s="172">
        <f t="shared" si="93"/>
        <v>32.395896100905489</v>
      </c>
      <c r="L697" s="172">
        <f t="shared" si="97"/>
        <v>2.2416981371881306</v>
      </c>
      <c r="M697" s="171">
        <f t="shared" si="98"/>
        <v>0.20217335292100747</v>
      </c>
      <c r="N697" s="44"/>
    </row>
    <row r="698" spans="1:14" x14ac:dyDescent="0.25">
      <c r="A698" s="157">
        <v>45694.482638888891</v>
      </c>
      <c r="B698" s="170">
        <v>0.41542318639259929</v>
      </c>
      <c r="C698" s="170">
        <v>26.3836870933333</v>
      </c>
      <c r="D698" s="170">
        <v>4.3772216333333301E-2</v>
      </c>
      <c r="E698" s="171">
        <f t="shared" si="94"/>
        <v>0.40656965255812438</v>
      </c>
      <c r="F698" s="171">
        <f t="shared" si="95"/>
        <v>8.9918438613116733E-4</v>
      </c>
      <c r="G698" s="171">
        <f t="shared" si="96"/>
        <v>35892.563304320582</v>
      </c>
      <c r="H698" s="171">
        <f t="shared" si="90"/>
        <v>2.3697211437135813E-2</v>
      </c>
      <c r="I698" s="171">
        <f t="shared" si="91"/>
        <v>1.6945214232451993</v>
      </c>
      <c r="J698" s="171">
        <f t="shared" si="92"/>
        <v>27.822890598113041</v>
      </c>
      <c r="K698" s="172">
        <f t="shared" si="93"/>
        <v>32.370838446420748</v>
      </c>
      <c r="L698" s="172">
        <f t="shared" si="97"/>
        <v>2.246357444361518</v>
      </c>
      <c r="M698" s="171">
        <f t="shared" si="98"/>
        <v>0.20259356460691899</v>
      </c>
      <c r="N698" s="44"/>
    </row>
    <row r="699" spans="1:14" x14ac:dyDescent="0.25">
      <c r="A699" s="157">
        <v>45694.48333333333</v>
      </c>
      <c r="B699" s="170">
        <v>0.42816385732982293</v>
      </c>
      <c r="C699" s="170">
        <v>26.383317471666601</v>
      </c>
      <c r="D699" s="170">
        <v>4.3827318499999997E-2</v>
      </c>
      <c r="E699" s="171">
        <f t="shared" si="94"/>
        <v>0.4190393103368556</v>
      </c>
      <c r="F699" s="171">
        <f t="shared" si="95"/>
        <v>9.2676159595199772E-4</v>
      </c>
      <c r="G699" s="171">
        <f t="shared" si="96"/>
        <v>36993.3572732967</v>
      </c>
      <c r="H699" s="171">
        <f t="shared" si="90"/>
        <v>2.3697472587138693E-2</v>
      </c>
      <c r="I699" s="171">
        <f t="shared" si="91"/>
        <v>1.6945048403460092</v>
      </c>
      <c r="J699" s="171">
        <f t="shared" si="92"/>
        <v>28.555174719002846</v>
      </c>
      <c r="K699" s="172">
        <f t="shared" si="93"/>
        <v>33.222530972736024</v>
      </c>
      <c r="L699" s="172">
        <f t="shared" si="97"/>
        <v>2.3147681254924488</v>
      </c>
      <c r="M699" s="171">
        <f t="shared" si="98"/>
        <v>0.2087633590812093</v>
      </c>
      <c r="N699" s="44"/>
    </row>
    <row r="700" spans="1:14" x14ac:dyDescent="0.25">
      <c r="A700" s="157">
        <v>45694.484027777777</v>
      </c>
      <c r="B700" s="170">
        <v>0.43086643484175602</v>
      </c>
      <c r="C700" s="170">
        <v>26.3820300116666</v>
      </c>
      <c r="D700" s="170">
        <v>4.3800827333333299E-2</v>
      </c>
      <c r="E700" s="171">
        <f t="shared" si="94"/>
        <v>0.42168610605330303</v>
      </c>
      <c r="F700" s="171">
        <f t="shared" si="95"/>
        <v>9.3261133082631173E-4</v>
      </c>
      <c r="G700" s="171">
        <f t="shared" si="96"/>
        <v>37226.859970327721</v>
      </c>
      <c r="H700" s="171">
        <f t="shared" si="90"/>
        <v>2.3698382247958998E-2</v>
      </c>
      <c r="I700" s="171">
        <f t="shared" si="91"/>
        <v>1.6944470799966367</v>
      </c>
      <c r="J700" s="171">
        <f t="shared" si="92"/>
        <v>28.710113435768672</v>
      </c>
      <c r="K700" s="172">
        <f t="shared" si="93"/>
        <v>33.401774584994193</v>
      </c>
      <c r="L700" s="172">
        <f t="shared" si="97"/>
        <v>2.3271858218402031</v>
      </c>
      <c r="M700" s="171">
        <f t="shared" si="98"/>
        <v>0.20988328119049449</v>
      </c>
      <c r="N700" s="44"/>
    </row>
    <row r="701" spans="1:14" x14ac:dyDescent="0.25">
      <c r="A701" s="157">
        <v>45694.484722222223</v>
      </c>
      <c r="B701" s="170">
        <v>0.43086643484175602</v>
      </c>
      <c r="C701" s="170">
        <v>26.380742548333298</v>
      </c>
      <c r="D701" s="170">
        <v>4.3719232666666601E-2</v>
      </c>
      <c r="E701" s="171">
        <f t="shared" si="94"/>
        <v>0.42168791857309679</v>
      </c>
      <c r="F701" s="171">
        <f t="shared" si="95"/>
        <v>9.3261133082631173E-4</v>
      </c>
      <c r="G701" s="171">
        <f t="shared" si="96"/>
        <v>37226.859970327721</v>
      </c>
      <c r="H701" s="171">
        <f t="shared" si="90"/>
        <v>2.3699291953873595E-2</v>
      </c>
      <c r="I701" s="171">
        <f t="shared" si="91"/>
        <v>1.694389320938779</v>
      </c>
      <c r="J701" s="171">
        <f t="shared" si="92"/>
        <v>28.710113435768672</v>
      </c>
      <c r="K701" s="172">
        <f t="shared" si="93"/>
        <v>33.400754705488396</v>
      </c>
      <c r="L701" s="172">
        <f t="shared" si="97"/>
        <v>2.3227742829802192</v>
      </c>
      <c r="M701" s="171">
        <f t="shared" si="98"/>
        <v>0.20948541513169366</v>
      </c>
      <c r="N701" s="44"/>
    </row>
    <row r="702" spans="1:14" x14ac:dyDescent="0.25">
      <c r="A702" s="157">
        <v>45694.48541666667</v>
      </c>
      <c r="B702" s="170">
        <v>0.41542319006809009</v>
      </c>
      <c r="C702" s="170">
        <v>26.379455088333302</v>
      </c>
      <c r="D702" s="170">
        <v>4.3664130500000002E-2</v>
      </c>
      <c r="E702" s="171">
        <f t="shared" si="94"/>
        <v>0.40657540051460533</v>
      </c>
      <c r="F702" s="171">
        <f t="shared" si="95"/>
        <v>8.9918439408677507E-4</v>
      </c>
      <c r="G702" s="171">
        <f t="shared" si="96"/>
        <v>35892.563621882982</v>
      </c>
      <c r="H702" s="171">
        <f t="shared" si="90"/>
        <v>2.3700201700174263E-2</v>
      </c>
      <c r="I702" s="171">
        <f t="shared" si="91"/>
        <v>1.6943315634714982</v>
      </c>
      <c r="J702" s="171">
        <f t="shared" si="92"/>
        <v>27.82289080981521</v>
      </c>
      <c r="K702" s="172">
        <f t="shared" si="93"/>
        <v>32.36758984456808</v>
      </c>
      <c r="L702" s="172">
        <f t="shared" si="97"/>
        <v>2.2405685070037036</v>
      </c>
      <c r="M702" s="171">
        <f t="shared" si="98"/>
        <v>0.20207147429687078</v>
      </c>
      <c r="N702" s="44"/>
    </row>
    <row r="703" spans="1:14" x14ac:dyDescent="0.25">
      <c r="A703" s="157">
        <v>45694.486111111109</v>
      </c>
      <c r="B703" s="170">
        <v>0.41696750534205779</v>
      </c>
      <c r="C703" s="170">
        <v>26.378178358333301</v>
      </c>
      <c r="D703" s="170">
        <v>4.3686382999999898E-2</v>
      </c>
      <c r="E703" s="171">
        <f t="shared" si="94"/>
        <v>0.40808856402415844</v>
      </c>
      <c r="F703" s="171">
        <f t="shared" si="95"/>
        <v>9.0252706783995195E-4</v>
      </c>
      <c r="G703" s="171">
        <f t="shared" si="96"/>
        <v>36025.992461553789</v>
      </c>
      <c r="H703" s="171">
        <f t="shared" si="90"/>
        <v>2.3701103906642203E-2</v>
      </c>
      <c r="I703" s="171">
        <f t="shared" si="91"/>
        <v>1.6942742887918276</v>
      </c>
      <c r="J703" s="171">
        <f t="shared" si="92"/>
        <v>27.911817691776744</v>
      </c>
      <c r="K703" s="172">
        <f t="shared" si="93"/>
        <v>32.470059193452698</v>
      </c>
      <c r="L703" s="172">
        <f t="shared" si="97"/>
        <v>2.2495686567368591</v>
      </c>
      <c r="M703" s="171">
        <f t="shared" si="98"/>
        <v>0.2028831761126316</v>
      </c>
      <c r="N703" s="44"/>
    </row>
    <row r="704" spans="1:14" x14ac:dyDescent="0.25">
      <c r="A704" s="157">
        <v>45694.486805555556</v>
      </c>
      <c r="B704" s="170">
        <v>0.43974628077737488</v>
      </c>
      <c r="C704" s="170">
        <v>26.37807119</v>
      </c>
      <c r="D704" s="170">
        <v>4.3693800499999998E-2</v>
      </c>
      <c r="E704" s="171">
        <f t="shared" si="94"/>
        <v>0.43038244027590578</v>
      </c>
      <c r="F704" s="171">
        <f t="shared" si="95"/>
        <v>9.5183177657440449E-4</v>
      </c>
      <c r="G704" s="171">
        <f t="shared" si="96"/>
        <v>37994.078659165192</v>
      </c>
      <c r="H704" s="171">
        <f t="shared" si="90"/>
        <v>2.3701179639494842E-2</v>
      </c>
      <c r="I704" s="171">
        <f t="shared" si="91"/>
        <v>1.6942694812368615</v>
      </c>
      <c r="J704" s="171">
        <f t="shared" si="92"/>
        <v>29.218242457848344</v>
      </c>
      <c r="K704" s="172">
        <f t="shared" si="93"/>
        <v>33.989748044901155</v>
      </c>
      <c r="L704" s="172">
        <f t="shared" si="97"/>
        <v>2.3667617419163314</v>
      </c>
      <c r="M704" s="171">
        <f t="shared" si="98"/>
        <v>0.21345253805161718</v>
      </c>
      <c r="N704" s="44"/>
    </row>
    <row r="705" spans="1:14" x14ac:dyDescent="0.25">
      <c r="A705" s="157">
        <v>45694.487500000003</v>
      </c>
      <c r="B705" s="170">
        <v>0.41079020007851985</v>
      </c>
      <c r="C705" s="170">
        <v>26.378715110000002</v>
      </c>
      <c r="D705" s="170">
        <v>4.3630221999999899E-2</v>
      </c>
      <c r="E705" s="171">
        <f t="shared" si="94"/>
        <v>0.40204207836565337</v>
      </c>
      <c r="F705" s="171">
        <f t="shared" si="95"/>
        <v>8.8915627722623339E-4</v>
      </c>
      <c r="G705" s="171">
        <f t="shared" si="96"/>
        <v>35492.273286784119</v>
      </c>
      <c r="H705" s="171">
        <f t="shared" si="90"/>
        <v>2.3700724603763833E-2</v>
      </c>
      <c r="I705" s="171">
        <f t="shared" si="91"/>
        <v>1.6942983675393706</v>
      </c>
      <c r="J705" s="171">
        <f t="shared" si="92"/>
        <v>27.555829065226074</v>
      </c>
      <c r="K705" s="172">
        <f t="shared" si="93"/>
        <v>32.056342612846294</v>
      </c>
      <c r="L705" s="172">
        <f t="shared" si="97"/>
        <v>2.2150121943816092</v>
      </c>
      <c r="M705" s="171">
        <f t="shared" si="98"/>
        <v>0.19976661204740342</v>
      </c>
      <c r="N705" s="44"/>
    </row>
    <row r="706" spans="1:14" x14ac:dyDescent="0.25">
      <c r="A706" s="157">
        <v>45694.488194444442</v>
      </c>
      <c r="B706" s="170">
        <v>0.40461290218140794</v>
      </c>
      <c r="C706" s="170">
        <v>26.37935903</v>
      </c>
      <c r="D706" s="170">
        <v>4.3674726999999899E-2</v>
      </c>
      <c r="E706" s="171">
        <f t="shared" si="94"/>
        <v>0.39599547990419154</v>
      </c>
      <c r="F706" s="171">
        <f t="shared" si="95"/>
        <v>8.7578550255716008E-4</v>
      </c>
      <c r="G706" s="171">
        <f t="shared" si="96"/>
        <v>34958.554748473645</v>
      </c>
      <c r="H706" s="171">
        <f t="shared" si="90"/>
        <v>2.3700269578725428E-2</v>
      </c>
      <c r="I706" s="171">
        <f t="shared" si="91"/>
        <v>1.6943272542023395</v>
      </c>
      <c r="J706" s="171">
        <f t="shared" si="92"/>
        <v>27.19909059396382</v>
      </c>
      <c r="K706" s="172">
        <f t="shared" si="93"/>
        <v>31.641823593402581</v>
      </c>
      <c r="L706" s="172">
        <f t="shared" si="97"/>
        <v>2.1855529615021219</v>
      </c>
      <c r="M706" s="171">
        <f t="shared" si="98"/>
        <v>0.19710975482522744</v>
      </c>
      <c r="N706" s="44"/>
    </row>
    <row r="707" spans="1:14" x14ac:dyDescent="0.25">
      <c r="A707" s="157">
        <v>45694.488888888889</v>
      </c>
      <c r="B707" s="170">
        <v>0.40306858689971803</v>
      </c>
      <c r="C707" s="170">
        <v>26.380002950000002</v>
      </c>
      <c r="D707" s="170">
        <v>4.3691681000000003E-2</v>
      </c>
      <c r="E707" s="171">
        <f t="shared" si="94"/>
        <v>0.3944832073112105</v>
      </c>
      <c r="F707" s="171">
        <f t="shared" si="95"/>
        <v>8.7244282878726849E-4</v>
      </c>
      <c r="G707" s="171">
        <f t="shared" si="96"/>
        <v>34825.12590813564</v>
      </c>
      <c r="H707" s="171">
        <f t="shared" ref="H707:H770" si="99">KHprocess*EXP(delta*(1/(C707+273.15)-1/(Tnul+273.15)))</f>
        <v>2.3699814564379234E-2</v>
      </c>
      <c r="I707" s="171">
        <f t="shared" ref="I707:I770" si="100">1/(H707*constR*(C707+273.15)*10^3)</f>
        <v>1.6943561412257782</v>
      </c>
      <c r="J707" s="171">
        <f t="shared" ref="J707:J770" si="101">(($R$2/0.815)^(-0.49))*34500*(F707)^0.86</f>
        <v>27.109787755749615</v>
      </c>
      <c r="K707" s="172">
        <f t="shared" ref="K707:K770" si="102">J707*(1.024)^(C707-20)</f>
        <v>31.538415556147093</v>
      </c>
      <c r="L707" s="172">
        <f t="shared" si="97"/>
        <v>2.1784911113954442</v>
      </c>
      <c r="M707" s="171">
        <f t="shared" si="98"/>
        <v>0.19647286358184021</v>
      </c>
      <c r="N707" s="44"/>
    </row>
    <row r="708" spans="1:14" x14ac:dyDescent="0.25">
      <c r="A708" s="157">
        <v>45694.489583333336</v>
      </c>
      <c r="B708" s="170">
        <v>0.38028981147212043</v>
      </c>
      <c r="C708" s="170">
        <v>26.3806492516666</v>
      </c>
      <c r="D708" s="170">
        <v>4.3583598000000001E-2</v>
      </c>
      <c r="E708" s="171">
        <f t="shared" ref="E708:E771" si="103">B708*((20+273.15)/(C708+273.15))</f>
        <v>0.37218881777732399</v>
      </c>
      <c r="F708" s="171">
        <f t="shared" ref="F708:F771" si="104">B708/$R$1</f>
        <v>8.231381200695247E-4</v>
      </c>
      <c r="G708" s="171">
        <f t="shared" ref="G708:G771" si="105">B708*(24*60*60)</f>
        <v>32857.039711191203</v>
      </c>
      <c r="H708" s="171">
        <f t="shared" si="99"/>
        <v>2.3699357877823072E-2</v>
      </c>
      <c r="I708" s="171">
        <f t="shared" si="100"/>
        <v>1.6943851354561057</v>
      </c>
      <c r="J708" s="171">
        <f t="shared" si="101"/>
        <v>25.786883109341485</v>
      </c>
      <c r="K708" s="172">
        <f t="shared" si="102"/>
        <v>29.999862365751436</v>
      </c>
      <c r="L708" s="172">
        <f t="shared" ref="L708:L771" si="106">I708*D708*(1-EXP((-(K708/I708)*($R$3/G708))))*G708/1000</f>
        <v>2.0560166563003559</v>
      </c>
      <c r="M708" s="171">
        <f t="shared" ref="M708:M771" si="107">L708*1000/24/$R$1</f>
        <v>0.18542718761727597</v>
      </c>
      <c r="N708" s="44"/>
    </row>
    <row r="709" spans="1:14" x14ac:dyDescent="0.25">
      <c r="A709" s="157">
        <v>45694.490277777775</v>
      </c>
      <c r="B709" s="170">
        <v>0.38994184081949462</v>
      </c>
      <c r="C709" s="170">
        <v>26.3815552016666</v>
      </c>
      <c r="D709" s="170">
        <v>4.3442665999999998E-2</v>
      </c>
      <c r="E709" s="171">
        <f t="shared" si="103"/>
        <v>0.38163408379218006</v>
      </c>
      <c r="F709" s="171">
        <f t="shared" si="104"/>
        <v>8.4402995848375454E-4</v>
      </c>
      <c r="G709" s="171">
        <f t="shared" si="105"/>
        <v>33690.975046804335</v>
      </c>
      <c r="H709" s="171">
        <f t="shared" si="99"/>
        <v>2.3698717737948814E-2</v>
      </c>
      <c r="I709" s="171">
        <f t="shared" si="100"/>
        <v>1.6944257785789638</v>
      </c>
      <c r="J709" s="171">
        <f t="shared" si="101"/>
        <v>26.348753732431856</v>
      </c>
      <c r="K709" s="172">
        <f t="shared" si="102"/>
        <v>30.654188259373313</v>
      </c>
      <c r="L709" s="172">
        <f t="shared" si="106"/>
        <v>2.0989306742600311</v>
      </c>
      <c r="M709" s="171">
        <f t="shared" si="107"/>
        <v>0.18929749948232602</v>
      </c>
      <c r="N709" s="44"/>
    </row>
    <row r="710" spans="1:14" x14ac:dyDescent="0.25">
      <c r="A710" s="157">
        <v>45694.490972222222</v>
      </c>
      <c r="B710" s="170">
        <v>0.3690934668430591</v>
      </c>
      <c r="C710" s="170">
        <v>26.382627894999999</v>
      </c>
      <c r="D710" s="170">
        <v>4.3350474999999999E-2</v>
      </c>
      <c r="E710" s="171">
        <f t="shared" si="103"/>
        <v>0.36122859324351064</v>
      </c>
      <c r="F710" s="171">
        <f t="shared" si="104"/>
        <v>7.9890360788540933E-4</v>
      </c>
      <c r="G710" s="171">
        <f t="shared" si="105"/>
        <v>31889.675535240305</v>
      </c>
      <c r="H710" s="171">
        <f t="shared" si="99"/>
        <v>2.3697959805408141E-2</v>
      </c>
      <c r="I710" s="171">
        <f t="shared" si="100"/>
        <v>1.6944739031363725</v>
      </c>
      <c r="J710" s="171">
        <f t="shared" si="101"/>
        <v>25.132603861518096</v>
      </c>
      <c r="K710" s="172">
        <f t="shared" si="102"/>
        <v>29.240061150426776</v>
      </c>
      <c r="L710" s="172">
        <f t="shared" si="106"/>
        <v>1.987717704657012</v>
      </c>
      <c r="M710" s="171">
        <f t="shared" si="107"/>
        <v>0.17926746975622401</v>
      </c>
      <c r="N710" s="44"/>
    </row>
    <row r="711" spans="1:14" x14ac:dyDescent="0.25">
      <c r="A711" s="157">
        <v>45694.491666666669</v>
      </c>
      <c r="B711" s="170">
        <v>0.35712494985960624</v>
      </c>
      <c r="C711" s="170">
        <v>26.383700586666599</v>
      </c>
      <c r="D711" s="170">
        <v>4.3505184166666599E-2</v>
      </c>
      <c r="E711" s="171">
        <f t="shared" si="103"/>
        <v>0.34951385719301525</v>
      </c>
      <c r="F711" s="171">
        <f t="shared" si="104"/>
        <v>7.729977269688447E-4</v>
      </c>
      <c r="G711" s="171">
        <f t="shared" si="105"/>
        <v>30855.59566786998</v>
      </c>
      <c r="H711" s="171">
        <f t="shared" si="99"/>
        <v>2.3697201903713657E-2</v>
      </c>
      <c r="I711" s="171">
        <f t="shared" si="100"/>
        <v>1.6945220286193856</v>
      </c>
      <c r="J711" s="171">
        <f t="shared" si="101"/>
        <v>24.430119062667419</v>
      </c>
      <c r="K711" s="172">
        <f t="shared" si="102"/>
        <v>28.423491358351757</v>
      </c>
      <c r="L711" s="172">
        <f t="shared" si="106"/>
        <v>1.9331737888931597</v>
      </c>
      <c r="M711" s="171">
        <f t="shared" si="107"/>
        <v>0.17434828543408726</v>
      </c>
      <c r="N711" s="44"/>
    </row>
    <row r="712" spans="1:14" x14ac:dyDescent="0.25">
      <c r="A712" s="157">
        <v>45694.492361111108</v>
      </c>
      <c r="B712" s="170">
        <v>0.3571249535350971</v>
      </c>
      <c r="C712" s="170">
        <v>26.384773280000001</v>
      </c>
      <c r="D712" s="170">
        <v>4.3690624166666601E-2</v>
      </c>
      <c r="E712" s="171">
        <f t="shared" si="103"/>
        <v>0.34951260911183152</v>
      </c>
      <c r="F712" s="171">
        <f t="shared" si="104"/>
        <v>7.7299773492445255E-4</v>
      </c>
      <c r="G712" s="171">
        <f t="shared" si="105"/>
        <v>30855.595985432388</v>
      </c>
      <c r="H712" s="171">
        <f t="shared" si="99"/>
        <v>2.3696444030508679E-2</v>
      </c>
      <c r="I712" s="171">
        <f t="shared" si="100"/>
        <v>1.6945701551775749</v>
      </c>
      <c r="J712" s="171">
        <f t="shared" si="101"/>
        <v>24.430119278899031</v>
      </c>
      <c r="K712" s="172">
        <f t="shared" si="102"/>
        <v>28.424214728670584</v>
      </c>
      <c r="L712" s="172">
        <f t="shared" si="106"/>
        <v>1.9414671368826033</v>
      </c>
      <c r="M712" s="171">
        <f t="shared" si="107"/>
        <v>0.17509624250384229</v>
      </c>
      <c r="N712" s="44"/>
    </row>
    <row r="713" spans="1:14" x14ac:dyDescent="0.25">
      <c r="A713" s="157">
        <v>45694.493055555555</v>
      </c>
      <c r="B713" s="170">
        <v>0.33048536600100131</v>
      </c>
      <c r="C713" s="170">
        <v>26.385842398333299</v>
      </c>
      <c r="D713" s="170">
        <v>4.3601612833333303E-2</v>
      </c>
      <c r="E713" s="171">
        <f t="shared" si="103"/>
        <v>0.32343970680596124</v>
      </c>
      <c r="F713" s="171">
        <f t="shared" si="104"/>
        <v>7.1533629004545739E-4</v>
      </c>
      <c r="G713" s="171">
        <f t="shared" si="105"/>
        <v>28553.935622486515</v>
      </c>
      <c r="H713" s="171">
        <f t="shared" si="99"/>
        <v>2.3695688712610234E-2</v>
      </c>
      <c r="I713" s="171">
        <f t="shared" si="100"/>
        <v>1.6946181223382211</v>
      </c>
      <c r="J713" s="171">
        <f t="shared" si="101"/>
        <v>22.854469187940019</v>
      </c>
      <c r="K713" s="172">
        <f t="shared" si="102"/>
        <v>26.591634863766895</v>
      </c>
      <c r="L713" s="172">
        <f t="shared" si="106"/>
        <v>1.7995199638902444</v>
      </c>
      <c r="M713" s="171">
        <f t="shared" si="107"/>
        <v>0.16229436903772043</v>
      </c>
      <c r="N713" s="44"/>
    </row>
    <row r="714" spans="1:14" x14ac:dyDescent="0.25">
      <c r="A714" s="157">
        <v>45694.493750000001</v>
      </c>
      <c r="B714" s="170">
        <v>0.32546630455164433</v>
      </c>
      <c r="C714" s="170">
        <v>26.386521814999998</v>
      </c>
      <c r="D714" s="170">
        <v>4.3561345666666598E-2</v>
      </c>
      <c r="E714" s="171">
        <f t="shared" si="103"/>
        <v>0.31852692486775291</v>
      </c>
      <c r="F714" s="171">
        <f t="shared" si="104"/>
        <v>7.0447252067455484E-4</v>
      </c>
      <c r="G714" s="171">
        <f t="shared" si="105"/>
        <v>28120.288713262071</v>
      </c>
      <c r="H714" s="171">
        <f t="shared" si="99"/>
        <v>2.3695208729075094E-2</v>
      </c>
      <c r="I714" s="171">
        <f t="shared" si="100"/>
        <v>1.6946486056247796</v>
      </c>
      <c r="J714" s="171">
        <f t="shared" si="101"/>
        <v>22.555653083299916</v>
      </c>
      <c r="K714" s="172">
        <f t="shared" si="102"/>
        <v>26.244379194979924</v>
      </c>
      <c r="L714" s="172">
        <f t="shared" si="106"/>
        <v>1.7718374017904792</v>
      </c>
      <c r="M714" s="171">
        <f t="shared" si="107"/>
        <v>0.15979774547172432</v>
      </c>
      <c r="N714" s="44"/>
    </row>
    <row r="715" spans="1:14" x14ac:dyDescent="0.25">
      <c r="A715" s="157">
        <v>45694.494444444441</v>
      </c>
      <c r="B715" s="170">
        <v>0.32778278850450987</v>
      </c>
      <c r="C715" s="170">
        <v>26.386950970000001</v>
      </c>
      <c r="D715" s="170">
        <v>4.3669429000000003E-2</v>
      </c>
      <c r="E715" s="171">
        <f t="shared" si="103"/>
        <v>0.32079355865420717</v>
      </c>
      <c r="F715" s="171">
        <f t="shared" si="104"/>
        <v>7.0948655520456684E-4</v>
      </c>
      <c r="G715" s="171">
        <f t="shared" si="105"/>
        <v>28320.432926789654</v>
      </c>
      <c r="H715" s="171">
        <f t="shared" si="99"/>
        <v>2.3694905552574204E-2</v>
      </c>
      <c r="I715" s="171">
        <f t="shared" si="100"/>
        <v>1.6946678606651675</v>
      </c>
      <c r="J715" s="171">
        <f t="shared" si="101"/>
        <v>22.693647423994367</v>
      </c>
      <c r="K715" s="172">
        <f t="shared" si="102"/>
        <v>26.405209727394155</v>
      </c>
      <c r="L715" s="172">
        <f t="shared" si="106"/>
        <v>1.7883097277840136</v>
      </c>
      <c r="M715" s="171">
        <f t="shared" si="107"/>
        <v>0.16128334485786558</v>
      </c>
      <c r="N715" s="44"/>
    </row>
    <row r="716" spans="1:14" x14ac:dyDescent="0.25">
      <c r="A716" s="157">
        <v>45694.495138888888</v>
      </c>
      <c r="B716" s="170">
        <v>0.31581427886431918</v>
      </c>
      <c r="C716" s="170">
        <v>26.387380123333301</v>
      </c>
      <c r="D716" s="170">
        <v>4.3810363499999998E-2</v>
      </c>
      <c r="E716" s="171">
        <f t="shared" si="103"/>
        <v>0.3090798077053199</v>
      </c>
      <c r="F716" s="171">
        <f t="shared" si="104"/>
        <v>6.8358069018250906E-4</v>
      </c>
      <c r="G716" s="171">
        <f t="shared" si="105"/>
        <v>27286.353693877176</v>
      </c>
      <c r="H716" s="171">
        <f t="shared" si="99"/>
        <v>2.3694602381998563E-2</v>
      </c>
      <c r="I716" s="171">
        <f t="shared" si="100"/>
        <v>1.6946871157908996</v>
      </c>
      <c r="J716" s="171">
        <f t="shared" si="101"/>
        <v>21.979182404846426</v>
      </c>
      <c r="K716" s="172">
        <f t="shared" si="102"/>
        <v>25.574153735312052</v>
      </c>
      <c r="L716" s="172">
        <f t="shared" si="106"/>
        <v>1.7315556673826171</v>
      </c>
      <c r="M716" s="171">
        <f t="shared" si="107"/>
        <v>0.1561648329169027</v>
      </c>
      <c r="N716" s="44"/>
    </row>
    <row r="717" spans="1:14" x14ac:dyDescent="0.25">
      <c r="A717" s="157">
        <v>45694.495833333334</v>
      </c>
      <c r="B717" s="170">
        <v>0.29882670780565496</v>
      </c>
      <c r="C717" s="170">
        <v>26.387809274999999</v>
      </c>
      <c r="D717" s="170">
        <v>4.3906791333333299E-2</v>
      </c>
      <c r="E717" s="171">
        <f t="shared" si="103"/>
        <v>0.29245406316236655</v>
      </c>
      <c r="F717" s="171">
        <f t="shared" si="104"/>
        <v>6.4681105585639596E-4</v>
      </c>
      <c r="G717" s="171">
        <f t="shared" si="105"/>
        <v>25818.627554408587</v>
      </c>
      <c r="H717" s="171">
        <f t="shared" si="99"/>
        <v>2.3694299217347906E-2</v>
      </c>
      <c r="I717" s="171">
        <f t="shared" si="100"/>
        <v>1.6947063710019827</v>
      </c>
      <c r="J717" s="171">
        <f t="shared" si="101"/>
        <v>20.958534450978018</v>
      </c>
      <c r="K717" s="172">
        <f t="shared" si="102"/>
        <v>24.386814197145029</v>
      </c>
      <c r="L717" s="172">
        <f t="shared" si="106"/>
        <v>1.6461925951855589</v>
      </c>
      <c r="M717" s="171">
        <f t="shared" si="107"/>
        <v>0.14846614314444076</v>
      </c>
      <c r="N717" s="44"/>
    </row>
    <row r="718" spans="1:14" x14ac:dyDescent="0.25">
      <c r="A718" s="157">
        <v>45694.496527777781</v>
      </c>
      <c r="B718" s="173">
        <v>0.27488968488066562</v>
      </c>
      <c r="C718" s="170">
        <v>26.3882420083333</v>
      </c>
      <c r="D718" s="170">
        <v>4.38389746666666E-2</v>
      </c>
      <c r="E718" s="171">
        <f t="shared" si="103"/>
        <v>0.2690271218208099</v>
      </c>
      <c r="F718" s="171">
        <f t="shared" si="104"/>
        <v>5.949993179235187E-4</v>
      </c>
      <c r="G718" s="171">
        <f t="shared" si="105"/>
        <v>23750.46877368951</v>
      </c>
      <c r="H718" s="171">
        <f t="shared" si="99"/>
        <v>2.3693993527315722E-2</v>
      </c>
      <c r="I718" s="171">
        <f t="shared" si="100"/>
        <v>1.6947257870777024</v>
      </c>
      <c r="J718" s="171">
        <f t="shared" si="101"/>
        <v>19.506370974867878</v>
      </c>
      <c r="K718" s="172">
        <f t="shared" si="102"/>
        <v>22.697346888493659</v>
      </c>
      <c r="L718" s="172">
        <f t="shared" si="106"/>
        <v>1.5177118486730432</v>
      </c>
      <c r="M718" s="171">
        <f t="shared" si="107"/>
        <v>0.1368787742309743</v>
      </c>
      <c r="N718" s="44"/>
    </row>
    <row r="719" spans="1:14" x14ac:dyDescent="0.25">
      <c r="A719" s="157">
        <v>45694.49722222222</v>
      </c>
      <c r="B719" s="173">
        <v>0.27566185171409946</v>
      </c>
      <c r="C719" s="170">
        <v>26.389064668333301</v>
      </c>
      <c r="D719" s="170">
        <v>4.39862698333333E-2</v>
      </c>
      <c r="E719" s="171">
        <f t="shared" si="103"/>
        <v>0.26978207974130519</v>
      </c>
      <c r="F719" s="171">
        <f t="shared" si="104"/>
        <v>5.9667067470584294E-4</v>
      </c>
      <c r="G719" s="171">
        <f t="shared" si="105"/>
        <v>23817.183988098193</v>
      </c>
      <c r="H719" s="171">
        <f t="shared" si="99"/>
        <v>2.3693412399904416E-2</v>
      </c>
      <c r="I719" s="171">
        <f t="shared" si="100"/>
        <v>1.6947626990091476</v>
      </c>
      <c r="J719" s="171">
        <f t="shared" si="101"/>
        <v>19.55348414392904</v>
      </c>
      <c r="K719" s="172">
        <f t="shared" si="102"/>
        <v>22.75261104226076</v>
      </c>
      <c r="L719" s="172">
        <f t="shared" si="106"/>
        <v>1.5269290874102461</v>
      </c>
      <c r="M719" s="171">
        <f t="shared" si="107"/>
        <v>0.13771005478086634</v>
      </c>
      <c r="N719" s="44"/>
    </row>
    <row r="720" spans="1:14" x14ac:dyDescent="0.25">
      <c r="A720" s="157">
        <v>45694.497916666667</v>
      </c>
      <c r="B720" s="173">
        <v>0.27257321380746086</v>
      </c>
      <c r="C720" s="170">
        <v>26.390137743333302</v>
      </c>
      <c r="D720" s="170">
        <v>4.4258599000000003E-2</v>
      </c>
      <c r="E720" s="171">
        <f t="shared" si="103"/>
        <v>0.2667583657724199</v>
      </c>
      <c r="F720" s="171">
        <f t="shared" si="104"/>
        <v>5.899853112715603E-4</v>
      </c>
      <c r="G720" s="171">
        <f t="shared" si="105"/>
        <v>23550.325672964616</v>
      </c>
      <c r="H720" s="171">
        <f t="shared" si="99"/>
        <v>2.3692654405437392E-2</v>
      </c>
      <c r="I720" s="171">
        <f t="shared" si="100"/>
        <v>1.6948108476955481</v>
      </c>
      <c r="J720" s="171">
        <f t="shared" si="101"/>
        <v>19.364921838578084</v>
      </c>
      <c r="K720" s="172">
        <f t="shared" si="102"/>
        <v>22.533771706353235</v>
      </c>
      <c r="L720" s="172">
        <f t="shared" si="106"/>
        <v>1.5199764959449911</v>
      </c>
      <c r="M720" s="171">
        <f t="shared" si="107"/>
        <v>0.13708301731105618</v>
      </c>
      <c r="N720" s="44"/>
    </row>
    <row r="721" spans="1:14" x14ac:dyDescent="0.25">
      <c r="A721" s="157">
        <v>45694.498611111114</v>
      </c>
      <c r="B721" s="173">
        <v>0.25519956759807455</v>
      </c>
      <c r="C721" s="170">
        <v>26.3912108166666</v>
      </c>
      <c r="D721" s="170">
        <v>4.4502318499999999E-2</v>
      </c>
      <c r="E721" s="171">
        <f t="shared" si="103"/>
        <v>0.24975445961979462</v>
      </c>
      <c r="F721" s="171">
        <f t="shared" si="104"/>
        <v>5.5238001644604883E-4</v>
      </c>
      <c r="G721" s="171">
        <f t="shared" si="105"/>
        <v>22049.24264047364</v>
      </c>
      <c r="H721" s="171">
        <f t="shared" si="99"/>
        <v>2.3691896441827794E-2</v>
      </c>
      <c r="I721" s="171">
        <f t="shared" si="100"/>
        <v>1.6948589973083408</v>
      </c>
      <c r="J721" s="171">
        <f t="shared" si="101"/>
        <v>18.298561984230862</v>
      </c>
      <c r="K721" s="172">
        <f t="shared" si="102"/>
        <v>21.293456056424755</v>
      </c>
      <c r="L721" s="172">
        <f t="shared" si="106"/>
        <v>1.4351654969859715</v>
      </c>
      <c r="M721" s="171">
        <f t="shared" si="107"/>
        <v>0.12943411769353999</v>
      </c>
      <c r="N721" s="44"/>
    </row>
    <row r="722" spans="1:14" x14ac:dyDescent="0.25">
      <c r="A722" s="157">
        <v>45694.499305555553</v>
      </c>
      <c r="B722" s="173">
        <v>0.25326915878048512</v>
      </c>
      <c r="C722" s="170">
        <v>26.392283891666601</v>
      </c>
      <c r="D722" s="170">
        <v>4.4617822499999897E-2</v>
      </c>
      <c r="E722" s="171">
        <f t="shared" si="103"/>
        <v>0.24786435134263451</v>
      </c>
      <c r="F722" s="171">
        <f t="shared" si="104"/>
        <v>5.4820164238200241E-4</v>
      </c>
      <c r="G722" s="171">
        <f t="shared" si="105"/>
        <v>21882.455318633914</v>
      </c>
      <c r="H722" s="171">
        <f t="shared" si="99"/>
        <v>2.3691138506719795E-2</v>
      </c>
      <c r="I722" s="171">
        <f t="shared" si="100"/>
        <v>1.6949071479971041</v>
      </c>
      <c r="J722" s="171">
        <f t="shared" si="101"/>
        <v>18.179461004685717</v>
      </c>
      <c r="K722" s="172">
        <f t="shared" si="102"/>
        <v>21.155400414901614</v>
      </c>
      <c r="L722" s="172">
        <f t="shared" si="106"/>
        <v>1.4285243002415748</v>
      </c>
      <c r="M722" s="171">
        <f t="shared" si="107"/>
        <v>0.12883516416320118</v>
      </c>
      <c r="N722" s="44"/>
    </row>
    <row r="723" spans="1:14" x14ac:dyDescent="0.25">
      <c r="A723" s="157">
        <v>45694.5</v>
      </c>
      <c r="B723" s="173">
        <v>0.23937023850812278</v>
      </c>
      <c r="C723" s="170">
        <v>26.393353388333299</v>
      </c>
      <c r="D723" s="170">
        <v>4.4475829166666599E-2</v>
      </c>
      <c r="E723" s="171">
        <f t="shared" si="103"/>
        <v>0.23426120000628012</v>
      </c>
      <c r="F723" s="171">
        <f t="shared" si="104"/>
        <v>5.181173993682311E-4</v>
      </c>
      <c r="G723" s="171">
        <f t="shared" si="105"/>
        <v>20681.588607101807</v>
      </c>
      <c r="H723" s="171">
        <f t="shared" si="99"/>
        <v>2.3690383128591945E-2</v>
      </c>
      <c r="I723" s="171">
        <f t="shared" si="100"/>
        <v>1.6949551391162032</v>
      </c>
      <c r="J723" s="171">
        <f t="shared" si="101"/>
        <v>17.318112209587763</v>
      </c>
      <c r="K723" s="172">
        <f t="shared" si="102"/>
        <v>20.153561822874693</v>
      </c>
      <c r="L723" s="172">
        <f t="shared" si="106"/>
        <v>1.3492085156679552</v>
      </c>
      <c r="M723" s="171">
        <f t="shared" si="107"/>
        <v>0.1216818646886684</v>
      </c>
      <c r="N723" s="44"/>
    </row>
    <row r="724" spans="1:14" x14ac:dyDescent="0.25">
      <c r="A724" s="157">
        <v>45694.500694444447</v>
      </c>
      <c r="B724" s="173">
        <v>0.25597171971409943</v>
      </c>
      <c r="C724" s="170">
        <v>26.394032955</v>
      </c>
      <c r="D724" s="170">
        <v>4.4504438666666597E-2</v>
      </c>
      <c r="E724" s="171">
        <f t="shared" si="103"/>
        <v>0.25050777641583366</v>
      </c>
      <c r="F724" s="171">
        <f t="shared" si="104"/>
        <v>5.5405134137250964E-4</v>
      </c>
      <c r="G724" s="171">
        <f t="shared" si="105"/>
        <v>22115.95658329819</v>
      </c>
      <c r="H724" s="171">
        <f t="shared" si="99"/>
        <v>2.3689903170653247E-2</v>
      </c>
      <c r="I724" s="171">
        <f t="shared" si="100"/>
        <v>1.6949856335707509</v>
      </c>
      <c r="J724" s="171">
        <f t="shared" si="101"/>
        <v>18.346166314307407</v>
      </c>
      <c r="K724" s="172">
        <f t="shared" si="102"/>
        <v>21.350280659702356</v>
      </c>
      <c r="L724" s="172">
        <f t="shared" si="106"/>
        <v>1.4394882287204995</v>
      </c>
      <c r="M724" s="171">
        <f t="shared" si="107"/>
        <v>0.12982397445170452</v>
      </c>
      <c r="N724" s="44"/>
    </row>
    <row r="725" spans="1:14" x14ac:dyDescent="0.25">
      <c r="A725" s="157">
        <v>45694.501388888886</v>
      </c>
      <c r="B725" s="173">
        <v>0.25635780037033679</v>
      </c>
      <c r="C725" s="170">
        <v>26.3944621083333</v>
      </c>
      <c r="D725" s="170">
        <v>4.4845644833333302E-2</v>
      </c>
      <c r="E725" s="171">
        <f t="shared" si="103"/>
        <v>0.25088525639771303</v>
      </c>
      <c r="F725" s="171">
        <f t="shared" si="104"/>
        <v>5.5488701378860774E-4</v>
      </c>
      <c r="G725" s="171">
        <f t="shared" si="105"/>
        <v>22149.313951997097</v>
      </c>
      <c r="H725" s="171">
        <f t="shared" si="99"/>
        <v>2.368960007841401E-2</v>
      </c>
      <c r="I725" s="171">
        <f t="shared" si="100"/>
        <v>1.6950048913390188</v>
      </c>
      <c r="J725" s="171">
        <f t="shared" si="101"/>
        <v>18.369961220925962</v>
      </c>
      <c r="K725" s="172">
        <f t="shared" si="102"/>
        <v>21.378189477656694</v>
      </c>
      <c r="L725" s="172">
        <f t="shared" si="106"/>
        <v>1.4526314531255575</v>
      </c>
      <c r="M725" s="171">
        <f t="shared" si="107"/>
        <v>0.13100933018809141</v>
      </c>
      <c r="N725" s="44"/>
    </row>
    <row r="726" spans="1:14" x14ac:dyDescent="0.25">
      <c r="A726" s="157">
        <v>45694.502083333333</v>
      </c>
      <c r="B726" s="173">
        <v>0.24361712943311262</v>
      </c>
      <c r="C726" s="170">
        <v>26.394891261666601</v>
      </c>
      <c r="D726" s="170">
        <v>4.5156122666666597E-2</v>
      </c>
      <c r="E726" s="171">
        <f t="shared" si="103"/>
        <v>0.23841622266537471</v>
      </c>
      <c r="F726" s="171">
        <f t="shared" si="104"/>
        <v>5.2730980396777625E-4</v>
      </c>
      <c r="G726" s="171">
        <f t="shared" si="105"/>
        <v>21048.519983020931</v>
      </c>
      <c r="H726" s="171">
        <f t="shared" si="99"/>
        <v>2.3689296990921069E-2</v>
      </c>
      <c r="I726" s="171">
        <f t="shared" si="100"/>
        <v>1.6950241492674232</v>
      </c>
      <c r="J726" s="171">
        <f t="shared" si="101"/>
        <v>17.58202707955774</v>
      </c>
      <c r="K726" s="172">
        <f t="shared" si="102"/>
        <v>20.461433066803369</v>
      </c>
      <c r="L726" s="172">
        <f t="shared" si="106"/>
        <v>1.393132295255155</v>
      </c>
      <c r="M726" s="171">
        <f t="shared" si="107"/>
        <v>0.1256432445215688</v>
      </c>
      <c r="N726" s="44"/>
    </row>
    <row r="727" spans="1:14" x14ac:dyDescent="0.25">
      <c r="A727" s="157">
        <v>45694.50277777778</v>
      </c>
      <c r="B727" s="173">
        <v>0.23319293875782182</v>
      </c>
      <c r="C727" s="170">
        <v>26.395320415</v>
      </c>
      <c r="D727" s="170">
        <v>4.5262092833333302E-2</v>
      </c>
      <c r="E727" s="171">
        <f t="shared" si="103"/>
        <v>0.22821424785453684</v>
      </c>
      <c r="F727" s="171">
        <f t="shared" si="104"/>
        <v>5.0474662068792601E-4</v>
      </c>
      <c r="G727" s="171">
        <f t="shared" si="105"/>
        <v>20147.869908675806</v>
      </c>
      <c r="H727" s="171">
        <f t="shared" si="99"/>
        <v>2.3688993908174191E-2</v>
      </c>
      <c r="I727" s="171">
        <f t="shared" si="100"/>
        <v>1.6950434073559739</v>
      </c>
      <c r="J727" s="171">
        <f t="shared" si="101"/>
        <v>16.933060429313141</v>
      </c>
      <c r="K727" s="172">
        <f t="shared" si="102"/>
        <v>19.70638581485305</v>
      </c>
      <c r="L727" s="172">
        <f t="shared" si="106"/>
        <v>1.3392185225469198</v>
      </c>
      <c r="M727" s="171">
        <f t="shared" si="107"/>
        <v>0.12078089128309161</v>
      </c>
      <c r="N727" s="44"/>
    </row>
    <row r="728" spans="1:14" x14ac:dyDescent="0.25">
      <c r="A728" s="157">
        <v>45694.503472222219</v>
      </c>
      <c r="B728" s="173">
        <v>0.22045226782059768</v>
      </c>
      <c r="C728" s="170">
        <v>26.3957565983333</v>
      </c>
      <c r="D728" s="170">
        <v>4.5314016833333297E-2</v>
      </c>
      <c r="E728" s="171">
        <f t="shared" si="103"/>
        <v>0.21574527726749237</v>
      </c>
      <c r="F728" s="171">
        <f t="shared" si="104"/>
        <v>4.7716941086709452E-4</v>
      </c>
      <c r="G728" s="171">
        <f t="shared" si="105"/>
        <v>19047.07593969964</v>
      </c>
      <c r="H728" s="171">
        <f t="shared" si="99"/>
        <v>2.3688685865464538E-2</v>
      </c>
      <c r="I728" s="171">
        <f t="shared" si="100"/>
        <v>1.6950629810771265</v>
      </c>
      <c r="J728" s="171">
        <f t="shared" si="101"/>
        <v>16.134323073116683</v>
      </c>
      <c r="K728" s="172">
        <f t="shared" si="102"/>
        <v>18.777024141071148</v>
      </c>
      <c r="L728" s="172">
        <f t="shared" si="106"/>
        <v>1.2705985295467159</v>
      </c>
      <c r="M728" s="171">
        <f t="shared" si="107"/>
        <v>0.11459221947571392</v>
      </c>
      <c r="N728" s="44"/>
    </row>
    <row r="729" spans="1:14" x14ac:dyDescent="0.25">
      <c r="A729" s="157">
        <v>45694.504166666666</v>
      </c>
      <c r="B729" s="173">
        <v>0.22354090940272761</v>
      </c>
      <c r="C729" s="170">
        <v>26.3969587266666</v>
      </c>
      <c r="D729" s="170">
        <v>4.5423159499999997E-2</v>
      </c>
      <c r="E729" s="171">
        <f t="shared" si="103"/>
        <v>0.21876709371369701</v>
      </c>
      <c r="F729" s="171">
        <f t="shared" si="104"/>
        <v>4.8385478225698616E-4</v>
      </c>
      <c r="G729" s="171">
        <f t="shared" si="105"/>
        <v>19313.934572395665</v>
      </c>
      <c r="H729" s="171">
        <f t="shared" si="99"/>
        <v>2.3687836920141661E-2</v>
      </c>
      <c r="I729" s="171">
        <f t="shared" si="100"/>
        <v>1.6951169274259776</v>
      </c>
      <c r="J729" s="171">
        <f t="shared" si="101"/>
        <v>16.328536056774922</v>
      </c>
      <c r="K729" s="172">
        <f t="shared" si="102"/>
        <v>19.003589785556951</v>
      </c>
      <c r="L729" s="172">
        <f t="shared" si="106"/>
        <v>1.2907696222883618</v>
      </c>
      <c r="M729" s="171">
        <f t="shared" si="107"/>
        <v>0.11641140172153333</v>
      </c>
      <c r="N729" s="44"/>
    </row>
    <row r="730" spans="1:14" x14ac:dyDescent="0.25">
      <c r="A730" s="157">
        <v>45694.504861111112</v>
      </c>
      <c r="B730" s="173">
        <v>0.23164861612515034</v>
      </c>
      <c r="C730" s="170">
        <v>26.398652755000001</v>
      </c>
      <c r="D730" s="170">
        <v>4.5396668666666598E-2</v>
      </c>
      <c r="E730" s="171">
        <f t="shared" si="103"/>
        <v>0.2267003746888136</v>
      </c>
      <c r="F730" s="171">
        <f t="shared" si="104"/>
        <v>5.0140393100681893E-4</v>
      </c>
      <c r="G730" s="171">
        <f t="shared" si="105"/>
        <v>20014.440433212989</v>
      </c>
      <c r="H730" s="171">
        <f t="shared" si="99"/>
        <v>2.3686640657310697E-2</v>
      </c>
      <c r="I730" s="171">
        <f t="shared" si="100"/>
        <v>1.695192950264039</v>
      </c>
      <c r="J730" s="171">
        <f t="shared" si="101"/>
        <v>16.836575753903819</v>
      </c>
      <c r="K730" s="172">
        <f t="shared" si="102"/>
        <v>19.595647328296792</v>
      </c>
      <c r="L730" s="172">
        <f t="shared" si="106"/>
        <v>1.334804080710513</v>
      </c>
      <c r="M730" s="171">
        <f t="shared" si="107"/>
        <v>0.12038276341184281</v>
      </c>
      <c r="N730" s="44"/>
    </row>
    <row r="731" spans="1:14" x14ac:dyDescent="0.25">
      <c r="A731" s="157">
        <v>45694.505555555559</v>
      </c>
      <c r="B731" s="173">
        <v>0.23164861612515034</v>
      </c>
      <c r="C731" s="170">
        <v>26.400346781666599</v>
      </c>
      <c r="D731" s="170">
        <v>4.5475082E-2</v>
      </c>
      <c r="E731" s="171">
        <f t="shared" si="103"/>
        <v>0.22669909264563062</v>
      </c>
      <c r="F731" s="171">
        <f t="shared" si="104"/>
        <v>5.0140393100681893E-4</v>
      </c>
      <c r="G731" s="171">
        <f t="shared" si="105"/>
        <v>20014.440433212989</v>
      </c>
      <c r="H731" s="171">
        <f t="shared" si="99"/>
        <v>2.3685444469598579E-2</v>
      </c>
      <c r="I731" s="171">
        <f t="shared" si="100"/>
        <v>1.695268975522648</v>
      </c>
      <c r="J731" s="171">
        <f t="shared" si="101"/>
        <v>16.836575753903819</v>
      </c>
      <c r="K731" s="172">
        <f t="shared" si="102"/>
        <v>19.59643462723648</v>
      </c>
      <c r="L731" s="172">
        <f t="shared" si="106"/>
        <v>1.3371677079387594</v>
      </c>
      <c r="M731" s="171">
        <f t="shared" si="107"/>
        <v>0.12059593325566012</v>
      </c>
      <c r="N731" s="44"/>
    </row>
    <row r="732" spans="1:14" x14ac:dyDescent="0.25">
      <c r="A732" s="157">
        <v>45694.506249999999</v>
      </c>
      <c r="B732" s="173">
        <v>0.23743983521149203</v>
      </c>
      <c r="C732" s="170">
        <v>26.402040806666601</v>
      </c>
      <c r="D732" s="170">
        <v>4.5517202666666597E-2</v>
      </c>
      <c r="E732" s="171">
        <f t="shared" si="103"/>
        <v>0.2323652594881597</v>
      </c>
      <c r="F732" s="171">
        <f t="shared" si="104"/>
        <v>5.1393903725431176E-4</v>
      </c>
      <c r="G732" s="171">
        <f t="shared" si="105"/>
        <v>20514.801762272913</v>
      </c>
      <c r="H732" s="171">
        <f t="shared" si="99"/>
        <v>2.3684248356999612E-2</v>
      </c>
      <c r="I732" s="171">
        <f t="shared" si="100"/>
        <v>1.6953450032018524</v>
      </c>
      <c r="J732" s="171">
        <f t="shared" si="101"/>
        <v>17.197934824653629</v>
      </c>
      <c r="K732" s="172">
        <f t="shared" si="102"/>
        <v>20.017832063219839</v>
      </c>
      <c r="L732" s="172">
        <f t="shared" si="106"/>
        <v>1.3704528887268534</v>
      </c>
      <c r="M732" s="171">
        <f t="shared" si="107"/>
        <v>0.12359784349989658</v>
      </c>
      <c r="N732" s="44"/>
    </row>
    <row r="733" spans="1:14" x14ac:dyDescent="0.25">
      <c r="A733" s="157">
        <v>45694.506944444445</v>
      </c>
      <c r="B733" s="173">
        <v>0.24747794523054548</v>
      </c>
      <c r="C733" s="170">
        <v>26.403734834999899</v>
      </c>
      <c r="D733" s="170">
        <v>4.5711516000000001E-2</v>
      </c>
      <c r="E733" s="171">
        <f t="shared" si="103"/>
        <v>0.24218746491107968</v>
      </c>
      <c r="F733" s="171">
        <f t="shared" si="104"/>
        <v>5.3566654811806381E-4</v>
      </c>
      <c r="G733" s="171">
        <f t="shared" si="105"/>
        <v>21382.094467919131</v>
      </c>
      <c r="H733" s="171">
        <f t="shared" si="99"/>
        <v>2.368305231597825E-2</v>
      </c>
      <c r="I733" s="171">
        <f t="shared" si="100"/>
        <v>1.6954210335260973</v>
      </c>
      <c r="J733" s="171">
        <f t="shared" si="101"/>
        <v>17.821391437589263</v>
      </c>
      <c r="K733" s="172">
        <f t="shared" si="102"/>
        <v>20.744348529924089</v>
      </c>
      <c r="L733" s="172">
        <f t="shared" si="106"/>
        <v>1.4319529988710173</v>
      </c>
      <c r="M733" s="171">
        <f t="shared" si="107"/>
        <v>0.1291443902300701</v>
      </c>
      <c r="N733" s="44"/>
    </row>
    <row r="734" spans="1:14" x14ac:dyDescent="0.25">
      <c r="A734" s="157">
        <v>45694.507638888892</v>
      </c>
      <c r="B734" s="173">
        <v>0.25404131641746874</v>
      </c>
      <c r="C734" s="170">
        <v>26.404969214999898</v>
      </c>
      <c r="D734" s="170">
        <v>4.5770724833333297E-2</v>
      </c>
      <c r="E734" s="171">
        <f t="shared" si="103"/>
        <v>0.24860950263298737</v>
      </c>
      <c r="F734" s="171">
        <f t="shared" si="104"/>
        <v>5.4987297925859031E-4</v>
      </c>
      <c r="G734" s="171">
        <f t="shared" si="105"/>
        <v>21949.1697384693</v>
      </c>
      <c r="H734" s="171">
        <f t="shared" si="99"/>
        <v>2.3682180848710765E-2</v>
      </c>
      <c r="I734" s="171">
        <f t="shared" si="100"/>
        <v>1.6954764357718937</v>
      </c>
      <c r="J734" s="171">
        <f t="shared" si="101"/>
        <v>18.22711623035346</v>
      </c>
      <c r="K734" s="172">
        <f t="shared" si="102"/>
        <v>21.217238985075575</v>
      </c>
      <c r="L734" s="172">
        <f t="shared" si="106"/>
        <v>1.4701843779118298</v>
      </c>
      <c r="M734" s="171">
        <f t="shared" si="107"/>
        <v>0.13259238617530933</v>
      </c>
      <c r="N734" s="44"/>
    </row>
    <row r="735" spans="1:14" x14ac:dyDescent="0.25">
      <c r="A735" s="157">
        <v>45694.508333333331</v>
      </c>
      <c r="B735" s="173">
        <v>0.26716806801865212</v>
      </c>
      <c r="C735" s="170">
        <v>26.405827523333301</v>
      </c>
      <c r="D735" s="170">
        <v>4.5986098833333301E-2</v>
      </c>
      <c r="E735" s="171">
        <f t="shared" si="103"/>
        <v>0.26145483393597896</v>
      </c>
      <c r="F735" s="171">
        <f t="shared" si="104"/>
        <v>5.7828586151223405E-4</v>
      </c>
      <c r="G735" s="171">
        <f t="shared" si="105"/>
        <v>23083.321076811542</v>
      </c>
      <c r="H735" s="171">
        <f t="shared" si="99"/>
        <v>2.3681574909646817E-2</v>
      </c>
      <c r="I735" s="171">
        <f t="shared" si="100"/>
        <v>1.6955149597055945</v>
      </c>
      <c r="J735" s="171">
        <f t="shared" si="101"/>
        <v>19.034213267681153</v>
      </c>
      <c r="K735" s="172">
        <f t="shared" si="102"/>
        <v>22.157189741436326</v>
      </c>
      <c r="L735" s="172">
        <f t="shared" si="106"/>
        <v>1.5499933553150091</v>
      </c>
      <c r="M735" s="171">
        <f t="shared" si="107"/>
        <v>0.13979016552263793</v>
      </c>
      <c r="N735" s="44"/>
    </row>
    <row r="736" spans="1:14" x14ac:dyDescent="0.25">
      <c r="A736" s="157">
        <v>45694.509027777778</v>
      </c>
      <c r="B736" s="173">
        <v>0.2741175327569193</v>
      </c>
      <c r="C736" s="170">
        <v>26.406685828333298</v>
      </c>
      <c r="D736" s="170">
        <v>4.6102924833333302E-2</v>
      </c>
      <c r="E736" s="171">
        <f t="shared" si="103"/>
        <v>0.26825491978416843</v>
      </c>
      <c r="F736" s="171">
        <f t="shared" si="104"/>
        <v>5.9332799298034481E-4</v>
      </c>
      <c r="G736" s="171">
        <f t="shared" si="105"/>
        <v>23683.754830197828</v>
      </c>
      <c r="H736" s="171">
        <f t="shared" si="99"/>
        <v>2.3680968991912025E-2</v>
      </c>
      <c r="I736" s="171">
        <f t="shared" si="100"/>
        <v>1.6955534841303088</v>
      </c>
      <c r="J736" s="171">
        <f t="shared" si="101"/>
        <v>19.459240172401429</v>
      </c>
      <c r="K736" s="172">
        <f t="shared" si="102"/>
        <v>22.652412657712034</v>
      </c>
      <c r="L736" s="172">
        <f t="shared" si="106"/>
        <v>1.5925588015285665</v>
      </c>
      <c r="M736" s="171">
        <f t="shared" si="107"/>
        <v>0.14362904054189815</v>
      </c>
      <c r="N736" s="44"/>
    </row>
    <row r="737" spans="1:14" x14ac:dyDescent="0.25">
      <c r="A737" s="157">
        <v>45694.509722222225</v>
      </c>
      <c r="B737" s="173">
        <v>0.26871240355415138</v>
      </c>
      <c r="C737" s="170">
        <v>26.407544134999998</v>
      </c>
      <c r="D737" s="170">
        <v>4.5753638833333297E-2</v>
      </c>
      <c r="E737" s="171">
        <f t="shared" si="103"/>
        <v>0.26296463782731255</v>
      </c>
      <c r="F737" s="171">
        <f t="shared" si="104"/>
        <v>5.8162857912153984E-4</v>
      </c>
      <c r="G737" s="171">
        <f t="shared" si="105"/>
        <v>23216.751667078679</v>
      </c>
      <c r="H737" s="171">
        <f t="shared" si="99"/>
        <v>2.368036309197576E-2</v>
      </c>
      <c r="I737" s="171">
        <f t="shared" si="100"/>
        <v>1.6955920092704728</v>
      </c>
      <c r="J737" s="171">
        <f t="shared" si="101"/>
        <v>19.128796710697518</v>
      </c>
      <c r="K737" s="172">
        <f t="shared" si="102"/>
        <v>22.268198220348847</v>
      </c>
      <c r="L737" s="172">
        <f t="shared" si="106"/>
        <v>1.5507420339560374</v>
      </c>
      <c r="M737" s="171">
        <f t="shared" si="107"/>
        <v>0.13985768704509718</v>
      </c>
      <c r="N737" s="44"/>
    </row>
    <row r="738" spans="1:14" x14ac:dyDescent="0.25">
      <c r="A738" s="157">
        <v>45694.510416666664</v>
      </c>
      <c r="B738" s="170">
        <v>0.28222523579612763</v>
      </c>
      <c r="C738" s="170">
        <v>26.408402444999901</v>
      </c>
      <c r="D738" s="170">
        <v>4.5467930333333302E-2</v>
      </c>
      <c r="E738" s="171">
        <f t="shared" si="103"/>
        <v>0.27618763886559705</v>
      </c>
      <c r="F738" s="171">
        <f t="shared" si="104"/>
        <v>6.1087713375785203E-4</v>
      </c>
      <c r="G738" s="171">
        <f t="shared" si="105"/>
        <v>24384.260372785426</v>
      </c>
      <c r="H738" s="171">
        <f t="shared" si="99"/>
        <v>2.3679757208661119E-2</v>
      </c>
      <c r="I738" s="171">
        <f t="shared" si="100"/>
        <v>1.6956305352008949</v>
      </c>
      <c r="J738" s="171">
        <f t="shared" si="101"/>
        <v>19.953204074959707</v>
      </c>
      <c r="K738" s="172">
        <f t="shared" si="102"/>
        <v>23.228379440675756</v>
      </c>
      <c r="L738" s="172">
        <f t="shared" si="106"/>
        <v>1.6150356759079776</v>
      </c>
      <c r="M738" s="171">
        <f t="shared" si="107"/>
        <v>0.14565617567712641</v>
      </c>
      <c r="N738" s="44"/>
    </row>
    <row r="739" spans="1:14" x14ac:dyDescent="0.25">
      <c r="A739" s="157">
        <v>45694.511111111111</v>
      </c>
      <c r="B739" s="170">
        <v>0.30886482334566789</v>
      </c>
      <c r="C739" s="170">
        <v>26.4093786633333</v>
      </c>
      <c r="D739" s="170">
        <v>4.5337593666666599E-2</v>
      </c>
      <c r="E739" s="171">
        <f t="shared" si="103"/>
        <v>0.30225634519539507</v>
      </c>
      <c r="F739" s="171">
        <f t="shared" si="104"/>
        <v>6.6853857867027683E-4</v>
      </c>
      <c r="G739" s="171">
        <f t="shared" si="105"/>
        <v>26685.920737065706</v>
      </c>
      <c r="H739" s="171">
        <f t="shared" si="99"/>
        <v>2.3679068116602559E-2</v>
      </c>
      <c r="I739" s="171">
        <f t="shared" si="100"/>
        <v>1.6956743543198274</v>
      </c>
      <c r="J739" s="171">
        <f t="shared" si="101"/>
        <v>21.562597910441369</v>
      </c>
      <c r="K739" s="172">
        <f t="shared" si="102"/>
        <v>25.102524913071559</v>
      </c>
      <c r="L739" s="172">
        <f t="shared" si="106"/>
        <v>1.7552613987494627</v>
      </c>
      <c r="M739" s="171">
        <f t="shared" si="107"/>
        <v>0.15830279570251288</v>
      </c>
      <c r="N739" s="44"/>
    </row>
    <row r="740" spans="1:14" x14ac:dyDescent="0.25">
      <c r="A740" s="157">
        <v>45694.511805555558</v>
      </c>
      <c r="B740" s="170">
        <v>0.32546630455164433</v>
      </c>
      <c r="C740" s="170">
        <v>26.410451354999999</v>
      </c>
      <c r="D740" s="170">
        <v>4.5047907333333297E-2</v>
      </c>
      <c r="E740" s="171">
        <f t="shared" si="103"/>
        <v>0.31850148024462183</v>
      </c>
      <c r="F740" s="171">
        <f t="shared" si="104"/>
        <v>7.0447252067455484E-4</v>
      </c>
      <c r="G740" s="171">
        <f t="shared" si="105"/>
        <v>28120.288713262071</v>
      </c>
      <c r="H740" s="171">
        <f t="shared" si="99"/>
        <v>2.3678310954342318E-2</v>
      </c>
      <c r="I740" s="171">
        <f t="shared" si="100"/>
        <v>1.6957225047540672</v>
      </c>
      <c r="J740" s="171">
        <f t="shared" si="101"/>
        <v>22.555653083299916</v>
      </c>
      <c r="K740" s="172">
        <f t="shared" si="102"/>
        <v>26.259277778567235</v>
      </c>
      <c r="L740" s="172">
        <f t="shared" si="106"/>
        <v>1.8334238607523901</v>
      </c>
      <c r="M740" s="171">
        <f t="shared" si="107"/>
        <v>0.16535207979368599</v>
      </c>
      <c r="N740" s="44"/>
    </row>
    <row r="741" spans="1:14" x14ac:dyDescent="0.25">
      <c r="A741" s="157">
        <v>45694.512499999997</v>
      </c>
      <c r="B741" s="170">
        <v>0.34129562076193309</v>
      </c>
      <c r="C741" s="170">
        <v>26.411524046666599</v>
      </c>
      <c r="D741" s="170">
        <v>4.4898097666666602E-2</v>
      </c>
      <c r="E741" s="171">
        <f t="shared" si="103"/>
        <v>0.33399086062459232</v>
      </c>
      <c r="F741" s="171">
        <f t="shared" si="104"/>
        <v>7.387351098743141E-4</v>
      </c>
      <c r="G741" s="171">
        <f t="shared" si="105"/>
        <v>29487.941633831018</v>
      </c>
      <c r="H741" s="171">
        <f t="shared" si="99"/>
        <v>2.3677553821715536E-2</v>
      </c>
      <c r="I741" s="171">
        <f t="shared" si="100"/>
        <v>1.6957706561889829</v>
      </c>
      <c r="J741" s="171">
        <f t="shared" si="101"/>
        <v>23.495929675788791</v>
      </c>
      <c r="K741" s="172">
        <f t="shared" si="102"/>
        <v>27.354643130565389</v>
      </c>
      <c r="L741" s="172">
        <f t="shared" si="106"/>
        <v>1.9120399431112489</v>
      </c>
      <c r="M741" s="171">
        <f t="shared" si="107"/>
        <v>0.17244227481162058</v>
      </c>
      <c r="N741" s="44"/>
    </row>
    <row r="742" spans="1:14" x14ac:dyDescent="0.25">
      <c r="A742" s="157">
        <v>45694.513194444444</v>
      </c>
      <c r="B742" s="170">
        <v>0.3733403467338533</v>
      </c>
      <c r="C742" s="170">
        <v>26.412596741666601</v>
      </c>
      <c r="D742" s="170">
        <v>4.4714117833333303E-2</v>
      </c>
      <c r="E742" s="171">
        <f t="shared" si="103"/>
        <v>0.36534842412055463</v>
      </c>
      <c r="F742" s="171">
        <f t="shared" si="104"/>
        <v>8.0809598860141405E-4</v>
      </c>
      <c r="G742" s="171">
        <f t="shared" si="105"/>
        <v>32256.605957804924</v>
      </c>
      <c r="H742" s="171">
        <f t="shared" si="99"/>
        <v>2.367679671636809E-2</v>
      </c>
      <c r="I742" s="171">
        <f t="shared" si="100"/>
        <v>1.6958188087742301</v>
      </c>
      <c r="J742" s="171">
        <f t="shared" si="101"/>
        <v>25.381100856465835</v>
      </c>
      <c r="K742" s="172">
        <f t="shared" si="102"/>
        <v>29.550165887149596</v>
      </c>
      <c r="L742" s="172">
        <f t="shared" si="106"/>
        <v>2.0743018858221207</v>
      </c>
      <c r="M742" s="171">
        <f t="shared" si="107"/>
        <v>0.18707628840387092</v>
      </c>
      <c r="N742" s="44"/>
    </row>
    <row r="743" spans="1:14" x14ac:dyDescent="0.25">
      <c r="A743" s="157">
        <v>45694.513888888891</v>
      </c>
      <c r="B743" s="170">
        <v>0.40499899571730597</v>
      </c>
      <c r="C743" s="170">
        <v>26.4136694333333</v>
      </c>
      <c r="D743" s="170">
        <v>4.4440728666666603E-2</v>
      </c>
      <c r="E743" s="171">
        <f t="shared" si="103"/>
        <v>0.39632795198134035</v>
      </c>
      <c r="F743" s="171">
        <f t="shared" si="104"/>
        <v>8.7662120285131166E-4</v>
      </c>
      <c r="G743" s="171">
        <f t="shared" si="105"/>
        <v>34991.913229975238</v>
      </c>
      <c r="H743" s="171">
        <f t="shared" si="99"/>
        <v>2.3676039643003997E-2</v>
      </c>
      <c r="I743" s="171">
        <f t="shared" si="100"/>
        <v>1.6958669622105533</v>
      </c>
      <c r="J743" s="171">
        <f t="shared" si="101"/>
        <v>27.221409691930422</v>
      </c>
      <c r="K743" s="172">
        <f t="shared" si="102"/>
        <v>31.693567634073379</v>
      </c>
      <c r="L743" s="172">
        <f t="shared" si="106"/>
        <v>2.2278559212597218</v>
      </c>
      <c r="M743" s="171">
        <f t="shared" si="107"/>
        <v>0.20092495682356801</v>
      </c>
      <c r="N743" s="44"/>
    </row>
    <row r="744" spans="1:14" x14ac:dyDescent="0.25">
      <c r="A744" s="157">
        <v>45694.51458333333</v>
      </c>
      <c r="B744" s="170">
        <v>0.40577116072071584</v>
      </c>
      <c r="C744" s="170">
        <v>26.414506299999999</v>
      </c>
      <c r="D744" s="170">
        <v>4.4127999166666598E-2</v>
      </c>
      <c r="E744" s="171">
        <f t="shared" si="103"/>
        <v>0.39708247560594884</v>
      </c>
      <c r="F744" s="171">
        <f t="shared" si="104"/>
        <v>8.7829255567254511E-4</v>
      </c>
      <c r="G744" s="171">
        <f t="shared" si="105"/>
        <v>35058.62828626985</v>
      </c>
      <c r="H744" s="171">
        <f t="shared" si="99"/>
        <v>2.3675449028373537E-2</v>
      </c>
      <c r="I744" s="171">
        <f t="shared" si="100"/>
        <v>1.6959045300899371</v>
      </c>
      <c r="J744" s="171">
        <f t="shared" si="101"/>
        <v>27.266037679960199</v>
      </c>
      <c r="K744" s="172">
        <f t="shared" si="102"/>
        <v>31.746157554304652</v>
      </c>
      <c r="L744" s="172">
        <f t="shared" si="106"/>
        <v>2.2162412191576326</v>
      </c>
      <c r="M744" s="171">
        <f t="shared" si="107"/>
        <v>0.19987745483023384</v>
      </c>
      <c r="N744" s="44"/>
    </row>
    <row r="745" spans="1:14" x14ac:dyDescent="0.25">
      <c r="A745" s="157">
        <v>45694.515277777777</v>
      </c>
      <c r="B745" s="170">
        <v>0.39920777663868739</v>
      </c>
      <c r="C745" s="170">
        <v>26.415150220000001</v>
      </c>
      <c r="D745" s="170">
        <v>4.4000439166666599E-2</v>
      </c>
      <c r="E745" s="171">
        <f t="shared" si="103"/>
        <v>0.39065879203801335</v>
      </c>
      <c r="F745" s="171">
        <f t="shared" si="104"/>
        <v>8.6408609662053549E-4</v>
      </c>
      <c r="G745" s="171">
        <f t="shared" si="105"/>
        <v>34491.551901582592</v>
      </c>
      <c r="H745" s="171">
        <f t="shared" si="99"/>
        <v>2.3674994597202147E-2</v>
      </c>
      <c r="I745" s="171">
        <f t="shared" si="100"/>
        <v>1.6959334367925796</v>
      </c>
      <c r="J745" s="171">
        <f t="shared" si="101"/>
        <v>26.886319296107096</v>
      </c>
      <c r="K745" s="172">
        <f t="shared" si="102"/>
        <v>31.304525189255674</v>
      </c>
      <c r="L745" s="172">
        <f t="shared" si="106"/>
        <v>2.1758240728130351</v>
      </c>
      <c r="M745" s="171">
        <f t="shared" si="107"/>
        <v>0.19623232979915539</v>
      </c>
      <c r="N745" s="44"/>
    </row>
    <row r="746" spans="1:14" x14ac:dyDescent="0.25">
      <c r="A746" s="157">
        <v>45694.515972222223</v>
      </c>
      <c r="B746" s="170">
        <v>0.39959386649909473</v>
      </c>
      <c r="C746" s="170">
        <v>26.415794139999999</v>
      </c>
      <c r="D746" s="170">
        <v>4.4044549333333301E-2</v>
      </c>
      <c r="E746" s="171">
        <f t="shared" si="103"/>
        <v>0.39103577329481287</v>
      </c>
      <c r="F746" s="171">
        <f t="shared" si="104"/>
        <v>8.6492178895907954E-4</v>
      </c>
      <c r="G746" s="171">
        <f t="shared" si="105"/>
        <v>34524.910065521784</v>
      </c>
      <c r="H746" s="171">
        <f t="shared" si="99"/>
        <v>2.3674540176706758E-2</v>
      </c>
      <c r="I746" s="171">
        <f t="shared" si="100"/>
        <v>1.6959623438558262</v>
      </c>
      <c r="J746" s="171">
        <f t="shared" si="101"/>
        <v>26.908680223667918</v>
      </c>
      <c r="K746" s="172">
        <f t="shared" si="102"/>
        <v>31.331039138696056</v>
      </c>
      <c r="L746" s="172">
        <f t="shared" si="106"/>
        <v>2.1800468475574313</v>
      </c>
      <c r="M746" s="171">
        <f t="shared" si="107"/>
        <v>0.1966131716772575</v>
      </c>
      <c r="N746" s="44"/>
    </row>
    <row r="747" spans="1:14" x14ac:dyDescent="0.25">
      <c r="A747" s="157">
        <v>45694.51666666667</v>
      </c>
      <c r="B747" s="170">
        <v>0.39418874095637696</v>
      </c>
      <c r="C747" s="170">
        <v>26.416438060000001</v>
      </c>
      <c r="D747" s="170">
        <v>4.3876858666666602E-2</v>
      </c>
      <c r="E747" s="171">
        <f t="shared" si="103"/>
        <v>0.3857455800446416</v>
      </c>
      <c r="F747" s="171">
        <f t="shared" si="104"/>
        <v>8.5322238302246091E-4</v>
      </c>
      <c r="G747" s="171">
        <f t="shared" si="105"/>
        <v>34057.907218630971</v>
      </c>
      <c r="H747" s="171">
        <f t="shared" si="99"/>
        <v>2.36740857668871E-2</v>
      </c>
      <c r="I747" s="171">
        <f t="shared" si="100"/>
        <v>1.6959912512796784</v>
      </c>
      <c r="J747" s="171">
        <f t="shared" si="101"/>
        <v>26.595358166784774</v>
      </c>
      <c r="K747" s="172">
        <f t="shared" si="102"/>
        <v>30.966696470191938</v>
      </c>
      <c r="L747" s="172">
        <f t="shared" si="106"/>
        <v>2.1437995954769189</v>
      </c>
      <c r="M747" s="171">
        <f t="shared" si="107"/>
        <v>0.193344119361194</v>
      </c>
      <c r="N747" s="44"/>
    </row>
    <row r="748" spans="1:14" x14ac:dyDescent="0.25">
      <c r="A748" s="157">
        <v>45694.517361111109</v>
      </c>
      <c r="B748" s="170">
        <v>0.37140995998465431</v>
      </c>
      <c r="C748" s="170">
        <v>26.41708199</v>
      </c>
      <c r="D748" s="170">
        <v>4.3791025666666601E-2</v>
      </c>
      <c r="E748" s="171">
        <f t="shared" si="103"/>
        <v>0.3634539183885897</v>
      </c>
      <c r="F748" s="171">
        <f t="shared" si="104"/>
        <v>8.0391766230444655E-4</v>
      </c>
      <c r="G748" s="171">
        <f t="shared" si="105"/>
        <v>32089.820542674133</v>
      </c>
      <c r="H748" s="171">
        <f t="shared" si="99"/>
        <v>2.3673631360686179E-2</v>
      </c>
      <c r="I748" s="171">
        <f t="shared" si="100"/>
        <v>1.6960201595130782</v>
      </c>
      <c r="J748" s="171">
        <f t="shared" si="101"/>
        <v>25.268197779652656</v>
      </c>
      <c r="K748" s="172">
        <f t="shared" si="102"/>
        <v>29.421847072986179</v>
      </c>
      <c r="L748" s="172">
        <f t="shared" si="106"/>
        <v>2.0217020024810757</v>
      </c>
      <c r="M748" s="171">
        <f t="shared" si="107"/>
        <v>0.1823324316811937</v>
      </c>
      <c r="N748" s="44"/>
    </row>
    <row r="749" spans="1:14" x14ac:dyDescent="0.25">
      <c r="A749" s="157">
        <v>45694.518055555556</v>
      </c>
      <c r="B749" s="170">
        <v>0.36407441460559292</v>
      </c>
      <c r="C749" s="170">
        <v>26.418315886666601</v>
      </c>
      <c r="D749" s="170">
        <v>4.3718702999999998E-2</v>
      </c>
      <c r="E749" s="171">
        <f t="shared" si="103"/>
        <v>0.35627404161796372</v>
      </c>
      <c r="F749" s="171">
        <f t="shared" si="104"/>
        <v>7.8803985845366431E-4</v>
      </c>
      <c r="G749" s="171">
        <f t="shared" si="105"/>
        <v>31456.029421923227</v>
      </c>
      <c r="H749" s="171">
        <f t="shared" si="99"/>
        <v>2.3672760658761817E-2</v>
      </c>
      <c r="I749" s="171">
        <f t="shared" si="100"/>
        <v>1.6960755543877495</v>
      </c>
      <c r="J749" s="171">
        <f t="shared" si="101"/>
        <v>24.838407941512873</v>
      </c>
      <c r="K749" s="172">
        <f t="shared" si="102"/>
        <v>28.922253671678</v>
      </c>
      <c r="L749" s="172">
        <f t="shared" si="106"/>
        <v>1.9804231059712425</v>
      </c>
      <c r="M749" s="171">
        <f t="shared" si="107"/>
        <v>0.17860958747936889</v>
      </c>
      <c r="N749" s="44"/>
    </row>
    <row r="750" spans="1:14" x14ac:dyDescent="0.25">
      <c r="A750" s="157">
        <v>45694.518750000003</v>
      </c>
      <c r="B750" s="170">
        <v>0.36137185000421096</v>
      </c>
      <c r="C750" s="170">
        <v>26.420032501666601</v>
      </c>
      <c r="D750" s="170">
        <v>4.34965751666666E-2</v>
      </c>
      <c r="E750" s="171">
        <f t="shared" si="103"/>
        <v>0.35362735365776315</v>
      </c>
      <c r="F750" s="171">
        <f t="shared" si="104"/>
        <v>7.8219015152426611E-4</v>
      </c>
      <c r="G750" s="171">
        <f t="shared" si="105"/>
        <v>31222.527840363826</v>
      </c>
      <c r="H750" s="171">
        <f t="shared" si="99"/>
        <v>2.3671549390769372E-2</v>
      </c>
      <c r="I750" s="171">
        <f t="shared" si="100"/>
        <v>1.6961526227461134</v>
      </c>
      <c r="J750" s="171">
        <f t="shared" si="101"/>
        <v>24.679760023087891</v>
      </c>
      <c r="K750" s="172">
        <f t="shared" si="102"/>
        <v>28.738691397321194</v>
      </c>
      <c r="L750" s="172">
        <f t="shared" si="106"/>
        <v>1.9565058938690043</v>
      </c>
      <c r="M750" s="171">
        <f t="shared" si="107"/>
        <v>0.17645255175586255</v>
      </c>
      <c r="N750" s="44"/>
    </row>
    <row r="751" spans="1:14" x14ac:dyDescent="0.25">
      <c r="A751" s="157">
        <v>45694.519444444442</v>
      </c>
      <c r="B751" s="170">
        <v>0.36330225329311833</v>
      </c>
      <c r="C751" s="170">
        <v>26.421749115000001</v>
      </c>
      <c r="D751" s="170">
        <v>4.3439751999999998E-2</v>
      </c>
      <c r="E751" s="171">
        <f t="shared" si="103"/>
        <v>0.35551434962578354</v>
      </c>
      <c r="F751" s="171">
        <f t="shared" si="104"/>
        <v>7.8636851362146824E-4</v>
      </c>
      <c r="G751" s="171">
        <f t="shared" si="105"/>
        <v>31389.314684525423</v>
      </c>
      <c r="H751" s="171">
        <f t="shared" si="99"/>
        <v>2.3670338199810539E-2</v>
      </c>
      <c r="I751" s="171">
        <f t="shared" si="100"/>
        <v>1.6962296935925829</v>
      </c>
      <c r="J751" s="171">
        <f t="shared" si="101"/>
        <v>24.793096841158274</v>
      </c>
      <c r="K751" s="172">
        <f t="shared" si="102"/>
        <v>28.871843448342819</v>
      </c>
      <c r="L751" s="172">
        <f t="shared" si="106"/>
        <v>1.9639817852366992</v>
      </c>
      <c r="M751" s="171">
        <f t="shared" si="107"/>
        <v>0.1771267843828192</v>
      </c>
      <c r="N751" s="44"/>
    </row>
    <row r="752" spans="1:14" x14ac:dyDescent="0.25">
      <c r="A752" s="157">
        <v>45694.520138888889</v>
      </c>
      <c r="B752" s="170">
        <v>0.35635279222262245</v>
      </c>
      <c r="C752" s="170">
        <v>26.423465728333301</v>
      </c>
      <c r="D752" s="170">
        <v>4.3293122166666601E-2</v>
      </c>
      <c r="E752" s="171">
        <f t="shared" si="103"/>
        <v>0.34871186200047227</v>
      </c>
      <c r="F752" s="171">
        <f t="shared" si="104"/>
        <v>7.7132639009225637E-4</v>
      </c>
      <c r="G752" s="171">
        <f t="shared" si="105"/>
        <v>30788.88124803458</v>
      </c>
      <c r="H752" s="171">
        <f t="shared" si="99"/>
        <v>2.366912708470385E-2</v>
      </c>
      <c r="I752" s="171">
        <f t="shared" si="100"/>
        <v>1.6963067670020213</v>
      </c>
      <c r="J752" s="171">
        <f t="shared" si="101"/>
        <v>24.384685625535244</v>
      </c>
      <c r="K752" s="172">
        <f t="shared" si="102"/>
        <v>28.397400033934638</v>
      </c>
      <c r="L752" s="172">
        <f t="shared" si="106"/>
        <v>1.9217375698853016</v>
      </c>
      <c r="M752" s="171">
        <f t="shared" si="107"/>
        <v>0.17331688040091103</v>
      </c>
      <c r="N752" s="44"/>
    </row>
    <row r="753" spans="1:14" x14ac:dyDescent="0.25">
      <c r="A753" s="157">
        <v>45694.520833333336</v>
      </c>
      <c r="B753" s="170">
        <v>0.34670076286752882</v>
      </c>
      <c r="C753" s="170">
        <v>26.425182343333301</v>
      </c>
      <c r="D753" s="170">
        <v>4.3279212999999997E-2</v>
      </c>
      <c r="E753" s="171">
        <f t="shared" si="103"/>
        <v>0.33926484777412286</v>
      </c>
      <c r="F753" s="171">
        <f t="shared" si="104"/>
        <v>7.5043455166131777E-4</v>
      </c>
      <c r="G753" s="171">
        <f t="shared" si="105"/>
        <v>29954.94591175449</v>
      </c>
      <c r="H753" s="171">
        <f t="shared" si="99"/>
        <v>2.366791604426793E-2</v>
      </c>
      <c r="I753" s="171">
        <f t="shared" si="100"/>
        <v>1.6963838430493157</v>
      </c>
      <c r="J753" s="171">
        <f t="shared" si="101"/>
        <v>23.815589926983254</v>
      </c>
      <c r="K753" s="172">
        <f t="shared" si="102"/>
        <v>27.735783795005638</v>
      </c>
      <c r="L753" s="172">
        <f t="shared" si="106"/>
        <v>1.8715697911420297</v>
      </c>
      <c r="M753" s="171">
        <f t="shared" si="107"/>
        <v>0.16879236933099115</v>
      </c>
      <c r="N753" s="44"/>
    </row>
    <row r="754" spans="1:14" x14ac:dyDescent="0.25">
      <c r="A754" s="157">
        <v>45694.521527777775</v>
      </c>
      <c r="B754" s="170">
        <v>0.3540362953823698</v>
      </c>
      <c r="C754" s="170">
        <v>26.425533253333299</v>
      </c>
      <c r="D754" s="170">
        <v>4.30546971666666E-2</v>
      </c>
      <c r="E754" s="171">
        <f t="shared" si="103"/>
        <v>0.34644264457864204</v>
      </c>
      <c r="F754" s="171">
        <f t="shared" si="104"/>
        <v>7.6631232766746706E-4</v>
      </c>
      <c r="G754" s="171">
        <f t="shared" si="105"/>
        <v>30588.73592103675</v>
      </c>
      <c r="H754" s="171">
        <f t="shared" si="99"/>
        <v>2.3667668493027726E-2</v>
      </c>
      <c r="I754" s="171">
        <f t="shared" si="100"/>
        <v>1.6963995992307459</v>
      </c>
      <c r="J754" s="171">
        <f t="shared" si="101"/>
        <v>24.248301060083612</v>
      </c>
      <c r="K754" s="172">
        <f t="shared" si="102"/>
        <v>28.239956887699861</v>
      </c>
      <c r="L754" s="172">
        <f t="shared" si="106"/>
        <v>1.8994112256618616</v>
      </c>
      <c r="M754" s="171">
        <f t="shared" si="107"/>
        <v>0.17130332121770037</v>
      </c>
      <c r="N754" s="44"/>
    </row>
    <row r="755" spans="1:14" x14ac:dyDescent="0.25">
      <c r="A755" s="157">
        <v>45694.522222222222</v>
      </c>
      <c r="B755" s="170">
        <v>0.35673885998375454</v>
      </c>
      <c r="C755" s="170">
        <v>26.424766771666601</v>
      </c>
      <c r="D755" s="170">
        <v>4.3171525500000002E-2</v>
      </c>
      <c r="E755" s="171">
        <f t="shared" si="103"/>
        <v>0.34908813559703483</v>
      </c>
      <c r="F755" s="171">
        <f t="shared" si="104"/>
        <v>7.7216203459687133E-4</v>
      </c>
      <c r="G755" s="171">
        <f t="shared" si="105"/>
        <v>30822.237502596392</v>
      </c>
      <c r="H755" s="171">
        <f t="shared" si="99"/>
        <v>2.3668209215507999E-2</v>
      </c>
      <c r="I755" s="171">
        <f t="shared" si="100"/>
        <v>1.6963651836381648</v>
      </c>
      <c r="J755" s="171">
        <f t="shared" si="101"/>
        <v>24.407403414444893</v>
      </c>
      <c r="K755" s="172">
        <f t="shared" si="102"/>
        <v>28.424733301286864</v>
      </c>
      <c r="L755" s="172">
        <f t="shared" si="106"/>
        <v>1.9183825131011225</v>
      </c>
      <c r="M755" s="171">
        <f t="shared" si="107"/>
        <v>0.17301429591460338</v>
      </c>
      <c r="N755" s="44"/>
    </row>
    <row r="756" spans="1:14" x14ac:dyDescent="0.25">
      <c r="A756" s="157">
        <v>45694.522916666669</v>
      </c>
      <c r="B756" s="170">
        <v>0.35480845669484434</v>
      </c>
      <c r="C756" s="170">
        <v>26.424000289999999</v>
      </c>
      <c r="D756" s="170">
        <v>4.3273650499999997E-2</v>
      </c>
      <c r="E756" s="171">
        <f t="shared" si="103"/>
        <v>0.34720002062730948</v>
      </c>
      <c r="F756" s="171">
        <f t="shared" si="104"/>
        <v>7.6798367249966313E-4</v>
      </c>
      <c r="G756" s="171">
        <f t="shared" si="105"/>
        <v>30655.450658434551</v>
      </c>
      <c r="H756" s="171">
        <f t="shared" si="99"/>
        <v>2.3668749953108897E-2</v>
      </c>
      <c r="I756" s="171">
        <f t="shared" si="100"/>
        <v>1.6963307685565803</v>
      </c>
      <c r="J756" s="171">
        <f t="shared" si="101"/>
        <v>24.293776170566264</v>
      </c>
      <c r="K756" s="172">
        <f t="shared" si="102"/>
        <v>28.29188930965109</v>
      </c>
      <c r="L756" s="172">
        <f t="shared" si="106"/>
        <v>1.9129641852886834</v>
      </c>
      <c r="M756" s="171">
        <f t="shared" si="107"/>
        <v>0.17252562998635312</v>
      </c>
      <c r="N756" s="44"/>
    </row>
    <row r="757" spans="1:14" x14ac:dyDescent="0.25">
      <c r="A757" s="157">
        <v>45694.523611111108</v>
      </c>
      <c r="B757" s="170">
        <v>0.35210589210890403</v>
      </c>
      <c r="C757" s="170">
        <v>26.423233809999999</v>
      </c>
      <c r="D757" s="170">
        <v>4.3394451333333299E-2</v>
      </c>
      <c r="E757" s="171">
        <f t="shared" si="103"/>
        <v>0.34455629082400235</v>
      </c>
      <c r="F757" s="171">
        <f t="shared" si="104"/>
        <v>7.6213396560368839E-4</v>
      </c>
      <c r="G757" s="171">
        <f t="shared" si="105"/>
        <v>30421.949078209309</v>
      </c>
      <c r="H757" s="171">
        <f t="shared" si="99"/>
        <v>2.3669290704655108E-2</v>
      </c>
      <c r="I757" s="171">
        <f t="shared" si="100"/>
        <v>1.6962963540608167</v>
      </c>
      <c r="J757" s="171">
        <f t="shared" si="101"/>
        <v>24.134552450113727</v>
      </c>
      <c r="K757" s="172">
        <f t="shared" si="102"/>
        <v>28.105950653831048</v>
      </c>
      <c r="L757" s="172">
        <f t="shared" si="106"/>
        <v>1.9043370172310019</v>
      </c>
      <c r="M757" s="171">
        <f t="shared" si="107"/>
        <v>0.17174756648908748</v>
      </c>
      <c r="N757" s="44"/>
    </row>
    <row r="758" spans="1:14" x14ac:dyDescent="0.25">
      <c r="A758" s="157">
        <v>45694.524305555555</v>
      </c>
      <c r="B758" s="170">
        <v>0.34824508550791972</v>
      </c>
      <c r="C758" s="170">
        <v>26.422467326666599</v>
      </c>
      <c r="D758" s="170">
        <v>4.3177488833333298E-2</v>
      </c>
      <c r="E758" s="171">
        <f t="shared" si="103"/>
        <v>0.34077913677335875</v>
      </c>
      <c r="F758" s="171">
        <f t="shared" si="104"/>
        <v>7.537772413591336E-4</v>
      </c>
      <c r="G758" s="171">
        <f t="shared" si="105"/>
        <v>30088.375387884262</v>
      </c>
      <c r="H758" s="171">
        <f t="shared" si="99"/>
        <v>2.3669831473674692E-2</v>
      </c>
      <c r="I758" s="171">
        <f t="shared" si="100"/>
        <v>1.6962619399263734</v>
      </c>
      <c r="J758" s="171">
        <f t="shared" si="101"/>
        <v>23.906792655034959</v>
      </c>
      <c r="K758" s="172">
        <f t="shared" si="102"/>
        <v>27.84020634806841</v>
      </c>
      <c r="L758" s="172">
        <f t="shared" si="106"/>
        <v>1.8749686761612254</v>
      </c>
      <c r="M758" s="171">
        <f t="shared" si="107"/>
        <v>0.16909890658019711</v>
      </c>
      <c r="N758" s="44"/>
    </row>
    <row r="759" spans="1:14" x14ac:dyDescent="0.25">
      <c r="A759" s="157">
        <v>45694.525000000001</v>
      </c>
      <c r="B759" s="170">
        <v>0.34477035957089641</v>
      </c>
      <c r="C759" s="170">
        <v>26.421700846666599</v>
      </c>
      <c r="D759" s="170">
        <v>4.2737995000000001E-2</v>
      </c>
      <c r="E759" s="171">
        <f t="shared" si="103"/>
        <v>0.33737976792387298</v>
      </c>
      <c r="F759" s="171">
        <f t="shared" si="104"/>
        <v>7.4625618954739486E-4</v>
      </c>
      <c r="G759" s="171">
        <f t="shared" si="105"/>
        <v>29788.159066925451</v>
      </c>
      <c r="H759" s="171">
        <f t="shared" si="99"/>
        <v>2.3670372255464568E-2</v>
      </c>
      <c r="I759" s="171">
        <f t="shared" si="100"/>
        <v>1.6962275264525788</v>
      </c>
      <c r="J759" s="171">
        <f t="shared" si="101"/>
        <v>23.701506477919171</v>
      </c>
      <c r="K759" s="172">
        <f t="shared" si="102"/>
        <v>27.600642450618665</v>
      </c>
      <c r="L759" s="172">
        <f t="shared" si="106"/>
        <v>1.8381900352024989</v>
      </c>
      <c r="M759" s="171">
        <f t="shared" si="107"/>
        <v>0.16578192958175494</v>
      </c>
      <c r="N759" s="44"/>
    </row>
    <row r="760" spans="1:14" x14ac:dyDescent="0.25">
      <c r="A760" s="157">
        <v>45694.525694444441</v>
      </c>
      <c r="B760" s="170">
        <v>0.33782089851584224</v>
      </c>
      <c r="C760" s="170">
        <v>26.420934363333298</v>
      </c>
      <c r="D760" s="170">
        <v>4.2537322999999898E-2</v>
      </c>
      <c r="E760" s="171">
        <f t="shared" si="103"/>
        <v>0.33058012323655001</v>
      </c>
      <c r="F760" s="171">
        <f t="shared" si="104"/>
        <v>7.3121406605160656E-4</v>
      </c>
      <c r="G760" s="171">
        <f t="shared" si="105"/>
        <v>29187.725631768768</v>
      </c>
      <c r="H760" s="171">
        <f t="shared" si="99"/>
        <v>2.3670913054728921E-2</v>
      </c>
      <c r="I760" s="171">
        <f t="shared" si="100"/>
        <v>1.6961931133401014</v>
      </c>
      <c r="J760" s="171">
        <f t="shared" si="101"/>
        <v>23.290060623803036</v>
      </c>
      <c r="K760" s="172">
        <f t="shared" si="102"/>
        <v>27.121016600153027</v>
      </c>
      <c r="L760" s="172">
        <f t="shared" si="106"/>
        <v>1.7943454127231238</v>
      </c>
      <c r="M760" s="171">
        <f t="shared" si="107"/>
        <v>0.16182768873765546</v>
      </c>
      <c r="N760" s="44"/>
    </row>
    <row r="761" spans="1:14" x14ac:dyDescent="0.25">
      <c r="A761" s="157">
        <v>45694.526388888888</v>
      </c>
      <c r="B761" s="170">
        <v>0.36870738434135553</v>
      </c>
      <c r="C761" s="170">
        <v>26.4210110116666</v>
      </c>
      <c r="D761" s="170">
        <v>4.26072588333333E-2</v>
      </c>
      <c r="E761" s="171">
        <f t="shared" si="103"/>
        <v>0.36080450292788513</v>
      </c>
      <c r="F761" s="171">
        <f t="shared" si="104"/>
        <v>7.9806793147479548E-4</v>
      </c>
      <c r="G761" s="171">
        <f t="shared" si="105"/>
        <v>31856.318007093116</v>
      </c>
      <c r="H761" s="171">
        <f t="shared" si="99"/>
        <v>2.3670858974121935E-2</v>
      </c>
      <c r="I761" s="171">
        <f t="shared" si="100"/>
        <v>1.6961965546283562</v>
      </c>
      <c r="J761" s="171">
        <f t="shared" si="101"/>
        <v>25.10999329159727</v>
      </c>
      <c r="K761" s="172">
        <f t="shared" si="102"/>
        <v>29.240361107327605</v>
      </c>
      <c r="L761" s="172">
        <f t="shared" si="106"/>
        <v>1.953606841746518</v>
      </c>
      <c r="M761" s="171">
        <f t="shared" si="107"/>
        <v>0.17619109323110732</v>
      </c>
      <c r="N761" s="44"/>
    </row>
    <row r="762" spans="1:14" x14ac:dyDescent="0.25">
      <c r="A762" s="157">
        <v>45694.527083333334</v>
      </c>
      <c r="B762" s="170">
        <v>0.40384076111502143</v>
      </c>
      <c r="C762" s="170">
        <v>26.421777493333298</v>
      </c>
      <c r="D762" s="170">
        <v>4.2656134666666602E-2</v>
      </c>
      <c r="E762" s="171">
        <f t="shared" si="103"/>
        <v>0.39518381908824202</v>
      </c>
      <c r="F762" s="171">
        <f t="shared" si="104"/>
        <v>8.7411420154766544E-4</v>
      </c>
      <c r="G762" s="171">
        <f t="shared" si="105"/>
        <v>34891.841760337855</v>
      </c>
      <c r="H762" s="171">
        <f t="shared" si="99"/>
        <v>2.367031817754579E-2</v>
      </c>
      <c r="I762" s="171">
        <f t="shared" si="100"/>
        <v>1.6962309677171015</v>
      </c>
      <c r="J762" s="171">
        <f t="shared" si="101"/>
        <v>27.154446109564017</v>
      </c>
      <c r="K762" s="172">
        <f t="shared" si="102"/>
        <v>31.621682829051775</v>
      </c>
      <c r="L762" s="172">
        <f t="shared" si="106"/>
        <v>2.1330110879550341</v>
      </c>
      <c r="M762" s="171">
        <f t="shared" si="107"/>
        <v>0.19237112986607452</v>
      </c>
      <c r="N762" s="44"/>
    </row>
    <row r="763" spans="1:14" x14ac:dyDescent="0.25">
      <c r="A763" s="157">
        <v>45694.527777777781</v>
      </c>
      <c r="B763" s="170">
        <v>0.37565683436221242</v>
      </c>
      <c r="C763" s="170">
        <v>26.422543975</v>
      </c>
      <c r="D763" s="170">
        <v>4.2856409333333297E-2</v>
      </c>
      <c r="E763" s="171">
        <f t="shared" si="103"/>
        <v>0.36760311720179756</v>
      </c>
      <c r="F763" s="171">
        <f t="shared" si="104"/>
        <v>8.1311003108703987E-4</v>
      </c>
      <c r="G763" s="171">
        <f t="shared" si="105"/>
        <v>32456.750488895152</v>
      </c>
      <c r="H763" s="171">
        <f t="shared" si="99"/>
        <v>2.3669777396092193E-2</v>
      </c>
      <c r="I763" s="171">
        <f t="shared" si="100"/>
        <v>1.6962653813168267</v>
      </c>
      <c r="J763" s="171">
        <f t="shared" si="101"/>
        <v>25.516478122337737</v>
      </c>
      <c r="K763" s="172">
        <f t="shared" si="102"/>
        <v>29.714789340944222</v>
      </c>
      <c r="L763" s="172">
        <f t="shared" si="106"/>
        <v>2.0003811196545036</v>
      </c>
      <c r="M763" s="171">
        <f t="shared" si="107"/>
        <v>0.1804095526383932</v>
      </c>
      <c r="N763" s="44"/>
    </row>
    <row r="764" spans="1:14" x14ac:dyDescent="0.25">
      <c r="A764" s="157">
        <v>45694.52847222222</v>
      </c>
      <c r="B764" s="170">
        <v>0.37179601857250122</v>
      </c>
      <c r="C764" s="170">
        <v>26.423310456666599</v>
      </c>
      <c r="D764" s="170">
        <v>4.3074965833333298E-2</v>
      </c>
      <c r="E764" s="171">
        <f t="shared" si="103"/>
        <v>0.36382414267273139</v>
      </c>
      <c r="F764" s="171">
        <f t="shared" si="104"/>
        <v>8.0475328695346583E-4</v>
      </c>
      <c r="G764" s="171">
        <f t="shared" si="105"/>
        <v>32123.176004664107</v>
      </c>
      <c r="H764" s="171">
        <f t="shared" si="99"/>
        <v>2.3669236629760722E-2</v>
      </c>
      <c r="I764" s="171">
        <f t="shared" si="100"/>
        <v>1.6962997954275316</v>
      </c>
      <c r="J764" s="171">
        <f t="shared" si="101"/>
        <v>25.290783856545779</v>
      </c>
      <c r="K764" s="172">
        <f t="shared" si="102"/>
        <v>29.452496236067105</v>
      </c>
      <c r="L764" s="172">
        <f t="shared" si="106"/>
        <v>1.9909297433583277</v>
      </c>
      <c r="M764" s="171">
        <f t="shared" si="107"/>
        <v>0.17955715578628495</v>
      </c>
      <c r="N764" s="44"/>
    </row>
    <row r="765" spans="1:14" x14ac:dyDescent="0.25">
      <c r="A765" s="157">
        <v>45694.529166666667</v>
      </c>
      <c r="B765" s="170">
        <v>0.3590553623604073</v>
      </c>
      <c r="C765" s="170">
        <v>26.424076939999999</v>
      </c>
      <c r="D765" s="170">
        <v>4.3265702833333301E-2</v>
      </c>
      <c r="E765" s="171">
        <f t="shared" si="103"/>
        <v>0.3513557666641321</v>
      </c>
      <c r="F765" s="171">
        <f t="shared" si="104"/>
        <v>7.7717610900521065E-4</v>
      </c>
      <c r="G765" s="171">
        <f t="shared" si="105"/>
        <v>31022.383307939192</v>
      </c>
      <c r="H765" s="171">
        <f t="shared" si="99"/>
        <v>2.3668695877374944E-2</v>
      </c>
      <c r="I765" s="171">
        <f t="shared" si="100"/>
        <v>1.6963342101240619</v>
      </c>
      <c r="J765" s="171">
        <f t="shared" si="101"/>
        <v>24.543643652377806</v>
      </c>
      <c r="K765" s="172">
        <f t="shared" si="102"/>
        <v>28.5829303315899</v>
      </c>
      <c r="L765" s="172">
        <f t="shared" si="106"/>
        <v>1.9344300123239901</v>
      </c>
      <c r="M765" s="171">
        <f t="shared" si="107"/>
        <v>0.17446158119805108</v>
      </c>
      <c r="N765" s="44"/>
    </row>
    <row r="766" spans="1:14" x14ac:dyDescent="0.25">
      <c r="A766" s="157">
        <v>45694.529861111114</v>
      </c>
      <c r="B766" s="170">
        <v>0.37140995998465431</v>
      </c>
      <c r="C766" s="170">
        <v>26.424843419999998</v>
      </c>
      <c r="D766" s="170">
        <v>4.3451671999999997E-2</v>
      </c>
      <c r="E766" s="171">
        <f t="shared" si="103"/>
        <v>0.36344450196992917</v>
      </c>
      <c r="F766" s="171">
        <f t="shared" si="104"/>
        <v>8.0391766230444655E-4</v>
      </c>
      <c r="G766" s="171">
        <f t="shared" si="105"/>
        <v>32089.820542674133</v>
      </c>
      <c r="H766" s="171">
        <f t="shared" si="99"/>
        <v>2.3668155142461959E-2</v>
      </c>
      <c r="I766" s="171">
        <f t="shared" si="100"/>
        <v>1.6963686251819126</v>
      </c>
      <c r="J766" s="171">
        <f t="shared" si="101"/>
        <v>25.268197779652656</v>
      </c>
      <c r="K766" s="172">
        <f t="shared" si="102"/>
        <v>29.42726337329178</v>
      </c>
      <c r="L766" s="172">
        <f t="shared" si="106"/>
        <v>2.0064327507335276</v>
      </c>
      <c r="M766" s="171">
        <f t="shared" si="107"/>
        <v>0.18095533466211469</v>
      </c>
      <c r="N766" s="44"/>
    </row>
    <row r="767" spans="1:14" x14ac:dyDescent="0.25">
      <c r="A767" s="157">
        <v>45694.530555555553</v>
      </c>
      <c r="B767" s="170">
        <v>0.36214400208935021</v>
      </c>
      <c r="C767" s="170">
        <v>26.425609901666601</v>
      </c>
      <c r="D767" s="170">
        <v>4.35108803333333E-2</v>
      </c>
      <c r="E767" s="171">
        <f t="shared" si="103"/>
        <v>0.35437636010268009</v>
      </c>
      <c r="F767" s="171">
        <f t="shared" si="104"/>
        <v>7.838614763838749E-4</v>
      </c>
      <c r="G767" s="171">
        <f t="shared" si="105"/>
        <v>31289.24178051986</v>
      </c>
      <c r="H767" s="171">
        <f t="shared" si="99"/>
        <v>2.366761442149377E-2</v>
      </c>
      <c r="I767" s="171">
        <f t="shared" si="100"/>
        <v>1.6964030408255903</v>
      </c>
      <c r="J767" s="171">
        <f t="shared" si="101"/>
        <v>24.725104354559491</v>
      </c>
      <c r="K767" s="172">
        <f t="shared" si="102"/>
        <v>28.795301929127383</v>
      </c>
      <c r="L767" s="172">
        <f t="shared" si="106"/>
        <v>1.9614138849133593</v>
      </c>
      <c r="M767" s="171">
        <f t="shared" si="107"/>
        <v>0.17689519164081524</v>
      </c>
      <c r="N767" s="44"/>
    </row>
    <row r="768" spans="1:14" x14ac:dyDescent="0.25">
      <c r="A768" s="157">
        <v>45694.53125</v>
      </c>
      <c r="B768" s="170">
        <v>0.36253007907781765</v>
      </c>
      <c r="C768" s="170">
        <v>26.424538613333301</v>
      </c>
      <c r="D768" s="170">
        <v>4.3597903E-2</v>
      </c>
      <c r="E768" s="171">
        <f t="shared" si="103"/>
        <v>0.35475542472197324</v>
      </c>
      <c r="F768" s="171">
        <f t="shared" si="104"/>
        <v>7.8469714086107714E-4</v>
      </c>
      <c r="G768" s="171">
        <f t="shared" si="105"/>
        <v>31322.598832323445</v>
      </c>
      <c r="H768" s="171">
        <f t="shared" si="99"/>
        <v>2.3668370175102531E-2</v>
      </c>
      <c r="I768" s="171">
        <f t="shared" si="100"/>
        <v>1.696354939259286</v>
      </c>
      <c r="J768" s="171">
        <f t="shared" si="101"/>
        <v>24.747771498732298</v>
      </c>
      <c r="K768" s="172">
        <f t="shared" si="102"/>
        <v>28.820968223047466</v>
      </c>
      <c r="L768" s="172">
        <f t="shared" si="106"/>
        <v>1.9672795669459082</v>
      </c>
      <c r="M768" s="171">
        <f t="shared" si="107"/>
        <v>0.17742420336813747</v>
      </c>
      <c r="N768" s="44"/>
    </row>
    <row r="769" spans="1:14" x14ac:dyDescent="0.25">
      <c r="A769" s="157">
        <v>45694.531944444447</v>
      </c>
      <c r="B769" s="170">
        <v>0.39187224965252709</v>
      </c>
      <c r="C769" s="170">
        <v>26.421963691666601</v>
      </c>
      <c r="D769" s="170">
        <v>4.3346368833333301E-2</v>
      </c>
      <c r="E769" s="171">
        <f t="shared" si="103"/>
        <v>0.38347163255863098</v>
      </c>
      <c r="F769" s="171">
        <f t="shared" si="104"/>
        <v>8.4820833258122746E-4</v>
      </c>
      <c r="G769" s="171">
        <f t="shared" si="105"/>
        <v>33857.762369978343</v>
      </c>
      <c r="H769" s="171">
        <f t="shared" si="99"/>
        <v>2.3670186806274213E-2</v>
      </c>
      <c r="I769" s="171">
        <f t="shared" si="100"/>
        <v>1.6962393276285954</v>
      </c>
      <c r="J769" s="171">
        <f t="shared" si="101"/>
        <v>26.460893008003318</v>
      </c>
      <c r="K769" s="172">
        <f t="shared" si="102"/>
        <v>30.814167879573432</v>
      </c>
      <c r="L769" s="172">
        <f t="shared" si="106"/>
        <v>2.106323079924223</v>
      </c>
      <c r="M769" s="171">
        <f t="shared" si="107"/>
        <v>0.18996420273486858</v>
      </c>
      <c r="N769" s="44"/>
    </row>
    <row r="770" spans="1:14" x14ac:dyDescent="0.25">
      <c r="A770" s="157">
        <v>45694.532638888886</v>
      </c>
      <c r="B770" s="170">
        <v>0.41387886741997409</v>
      </c>
      <c r="C770" s="170">
        <v>26.419388770000001</v>
      </c>
      <c r="D770" s="170">
        <v>4.3211660999999998E-2</v>
      </c>
      <c r="E770" s="171">
        <f t="shared" si="103"/>
        <v>0.40500997275565326</v>
      </c>
      <c r="F770" s="171">
        <f t="shared" si="104"/>
        <v>8.9584170437223825E-4</v>
      </c>
      <c r="G770" s="171">
        <f t="shared" si="105"/>
        <v>35759.134145085765</v>
      </c>
      <c r="H770" s="171">
        <f t="shared" si="99"/>
        <v>2.3672003608111621E-2</v>
      </c>
      <c r="I770" s="171">
        <f t="shared" si="100"/>
        <v>1.696123721764623</v>
      </c>
      <c r="J770" s="171">
        <f t="shared" si="101"/>
        <v>27.733917209350537</v>
      </c>
      <c r="K770" s="172">
        <f t="shared" si="102"/>
        <v>32.294654358326902</v>
      </c>
      <c r="L770" s="172">
        <f t="shared" si="106"/>
        <v>2.2117569372606241</v>
      </c>
      <c r="M770" s="171">
        <f t="shared" si="107"/>
        <v>0.19947302825222077</v>
      </c>
      <c r="N770" s="44"/>
    </row>
    <row r="771" spans="1:14" x14ac:dyDescent="0.25">
      <c r="A771" s="157">
        <v>45694.533333333333</v>
      </c>
      <c r="B771" s="170">
        <v>0.39920777663868739</v>
      </c>
      <c r="C771" s="170">
        <v>26.41681385</v>
      </c>
      <c r="D771" s="170">
        <v>4.2946216500000002E-2</v>
      </c>
      <c r="E771" s="171">
        <f t="shared" si="103"/>
        <v>0.39065662253306105</v>
      </c>
      <c r="F771" s="171">
        <f t="shared" si="104"/>
        <v>8.6408609662053549E-4</v>
      </c>
      <c r="G771" s="171">
        <f t="shared" si="105"/>
        <v>34491.551901582592</v>
      </c>
      <c r="H771" s="171">
        <f t="shared" ref="H771:H834" si="108">KHprocess*EXP(delta*(1/(C771+273.15)-1/(Tnul+273.15)))</f>
        <v>2.3673820579457532E-2</v>
      </c>
      <c r="I771" s="171">
        <f t="shared" ref="I771:I834" si="109">1/(H771*constR*(C771+273.15)*10^3)</f>
        <v>1.6960081217420171</v>
      </c>
      <c r="J771" s="171">
        <f t="shared" ref="J771:J834" si="110">(($R$2/0.815)^(-0.49))*34500*(F771)^0.86</f>
        <v>26.886319296107096</v>
      </c>
      <c r="K771" s="172">
        <f t="shared" ref="K771:K834" si="111">J771*(1.024)^(C771-20)</f>
        <v>31.305760350104215</v>
      </c>
      <c r="L771" s="172">
        <f t="shared" si="106"/>
        <v>2.123782905811229</v>
      </c>
      <c r="M771" s="171">
        <f t="shared" si="107"/>
        <v>0.19153886235671255</v>
      </c>
      <c r="N771" s="44"/>
    </row>
    <row r="772" spans="1:14" x14ac:dyDescent="0.25">
      <c r="A772" s="157">
        <v>45694.53402777778</v>
      </c>
      <c r="B772" s="170">
        <v>0.40345467308463456</v>
      </c>
      <c r="C772" s="170">
        <v>26.41423893</v>
      </c>
      <c r="D772" s="170">
        <v>4.2710575000000001E-2</v>
      </c>
      <c r="E772" s="171">
        <f t="shared" ref="E772:E835" si="112">B772*((20+273.15)/(C772+273.15))</f>
        <v>0.39481594277479071</v>
      </c>
      <c r="F772" s="171">
        <f t="shared" ref="F772:F835" si="113">B772/$R$1</f>
        <v>8.7327851317020469E-4</v>
      </c>
      <c r="G772" s="171">
        <f t="shared" ref="G772:G835" si="114">B772*(24*60*60)</f>
        <v>34858.483754512425</v>
      </c>
      <c r="H772" s="171">
        <f t="shared" si="108"/>
        <v>2.367563772150643E-2</v>
      </c>
      <c r="I772" s="171">
        <f t="shared" si="109"/>
        <v>1.6958925274857957</v>
      </c>
      <c r="J772" s="171">
        <f t="shared" si="110"/>
        <v>27.132118375048965</v>
      </c>
      <c r="K772" s="172">
        <f t="shared" si="111"/>
        <v>31.590033469770528</v>
      </c>
      <c r="L772" s="172">
        <f t="shared" ref="L772:L835" si="115">I772*D772*(1-EXP((-(K772/I772)*($R$3/G772))))*G772/1000</f>
        <v>2.1333786690652561</v>
      </c>
      <c r="M772" s="171">
        <f t="shared" ref="M772:M835" si="116">L772*1000/24/$R$1</f>
        <v>0.1924042811206039</v>
      </c>
      <c r="N772" s="44"/>
    </row>
    <row r="773" spans="1:14" x14ac:dyDescent="0.25">
      <c r="A773" s="157">
        <v>45694.534722222219</v>
      </c>
      <c r="B773" s="170">
        <v>0.40731548335338735</v>
      </c>
      <c r="C773" s="170">
        <v>26.414142266666602</v>
      </c>
      <c r="D773" s="170">
        <v>4.2821441166666599E-2</v>
      </c>
      <c r="E773" s="171">
        <f t="shared" si="112"/>
        <v>0.39859421438615888</v>
      </c>
      <c r="F773" s="171">
        <f t="shared" si="113"/>
        <v>8.816352453536523E-4</v>
      </c>
      <c r="G773" s="171">
        <f t="shared" si="114"/>
        <v>35192.057761732671</v>
      </c>
      <c r="H773" s="171">
        <f t="shared" si="108"/>
        <v>2.367570594093401E-2</v>
      </c>
      <c r="I773" s="171">
        <f t="shared" si="109"/>
        <v>1.6958881881521559</v>
      </c>
      <c r="J773" s="171">
        <f t="shared" si="110"/>
        <v>27.355257592015704</v>
      </c>
      <c r="K773" s="172">
        <f t="shared" si="111"/>
        <v>31.849762332417679</v>
      </c>
      <c r="L773" s="172">
        <f t="shared" si="115"/>
        <v>2.1583937324794609</v>
      </c>
      <c r="M773" s="171">
        <f t="shared" si="116"/>
        <v>0.19466032940832081</v>
      </c>
      <c r="N773" s="44"/>
    </row>
    <row r="774" spans="1:14" x14ac:dyDescent="0.25">
      <c r="A774" s="157">
        <v>45694.535416666666</v>
      </c>
      <c r="B774" s="170">
        <v>0.38994184081949462</v>
      </c>
      <c r="C774" s="170">
        <v>26.416073266666601</v>
      </c>
      <c r="D774" s="170">
        <v>4.29827721666666E-2</v>
      </c>
      <c r="E774" s="171">
        <f t="shared" si="112"/>
        <v>0.38159010928609899</v>
      </c>
      <c r="F774" s="171">
        <f t="shared" si="113"/>
        <v>8.4402995848375454E-4</v>
      </c>
      <c r="G774" s="171">
        <f t="shared" si="114"/>
        <v>33690.975046804335</v>
      </c>
      <c r="H774" s="171">
        <f t="shared" si="108"/>
        <v>2.3674343197668517E-2</v>
      </c>
      <c r="I774" s="171">
        <f t="shared" si="109"/>
        <v>1.6959748746117411</v>
      </c>
      <c r="J774" s="171">
        <f t="shared" si="110"/>
        <v>26.348753732431856</v>
      </c>
      <c r="K774" s="172">
        <f t="shared" si="111"/>
        <v>30.679293542701831</v>
      </c>
      <c r="L774" s="172">
        <f t="shared" si="115"/>
        <v>2.0785422451082267</v>
      </c>
      <c r="M774" s="171">
        <f t="shared" si="116"/>
        <v>0.1874587161894144</v>
      </c>
      <c r="N774" s="44"/>
    </row>
    <row r="775" spans="1:14" x14ac:dyDescent="0.25">
      <c r="A775" s="157">
        <v>45694.536111111112</v>
      </c>
      <c r="B775" s="170">
        <v>0.40384076294504462</v>
      </c>
      <c r="C775" s="170">
        <v>26.418004263333302</v>
      </c>
      <c r="D775" s="170">
        <v>4.2867536333333303E-2</v>
      </c>
      <c r="E775" s="171">
        <f t="shared" si="112"/>
        <v>0.39518879844482147</v>
      </c>
      <c r="F775" s="171">
        <f t="shared" si="113"/>
        <v>8.741142055087546E-4</v>
      </c>
      <c r="G775" s="171">
        <f t="shared" si="114"/>
        <v>34891.841918451857</v>
      </c>
      <c r="H775" s="171">
        <f t="shared" si="108"/>
        <v>2.3672980552759789E-2</v>
      </c>
      <c r="I775" s="171">
        <f t="shared" si="109"/>
        <v>1.6960615641646004</v>
      </c>
      <c r="J775" s="171">
        <f t="shared" si="110"/>
        <v>27.154446215388436</v>
      </c>
      <c r="K775" s="172">
        <f t="shared" si="111"/>
        <v>31.618853320586908</v>
      </c>
      <c r="L775" s="172">
        <f t="shared" si="115"/>
        <v>2.1433757298177465</v>
      </c>
      <c r="M775" s="171">
        <f t="shared" si="116"/>
        <v>0.19330589193882994</v>
      </c>
      <c r="N775" s="44"/>
    </row>
    <row r="776" spans="1:14" x14ac:dyDescent="0.25">
      <c r="A776" s="157">
        <v>45694.536805555559</v>
      </c>
      <c r="B776" s="170">
        <v>0.4289360223332328</v>
      </c>
      <c r="C776" s="170">
        <v>26.419935263333301</v>
      </c>
      <c r="D776" s="170">
        <v>4.2964493333333298E-2</v>
      </c>
      <c r="E776" s="171">
        <f t="shared" si="112"/>
        <v>0.4197437063784612</v>
      </c>
      <c r="F776" s="171">
        <f t="shared" si="113"/>
        <v>9.2843294877323118E-4</v>
      </c>
      <c r="G776" s="171">
        <f t="shared" si="114"/>
        <v>37060.072329591312</v>
      </c>
      <c r="H776" s="171">
        <f t="shared" si="108"/>
        <v>2.3671618001495403E-2</v>
      </c>
      <c r="I776" s="171">
        <f t="shared" si="109"/>
        <v>1.6961482571100992</v>
      </c>
      <c r="J776" s="171">
        <f t="shared" si="110"/>
        <v>28.599456858087127</v>
      </c>
      <c r="K776" s="172">
        <f t="shared" si="111"/>
        <v>33.302960342983454</v>
      </c>
      <c r="L776" s="172">
        <f t="shared" si="115"/>
        <v>2.2752168748089545</v>
      </c>
      <c r="M776" s="171">
        <f t="shared" si="116"/>
        <v>0.20519632709315966</v>
      </c>
      <c r="N776" s="44"/>
    </row>
    <row r="777" spans="1:14" x14ac:dyDescent="0.25">
      <c r="A777" s="157">
        <v>45694.537499999999</v>
      </c>
      <c r="B777" s="170">
        <v>0.43395507640072206</v>
      </c>
      <c r="C777" s="170">
        <v>26.4218662633333</v>
      </c>
      <c r="D777" s="170">
        <v>4.3128212666666603E-2</v>
      </c>
      <c r="E777" s="171">
        <f t="shared" si="112"/>
        <v>0.42465246230781412</v>
      </c>
      <c r="F777" s="171">
        <f t="shared" si="113"/>
        <v>9.3929670216606504E-4</v>
      </c>
      <c r="G777" s="171">
        <f t="shared" si="114"/>
        <v>37493.718601022389</v>
      </c>
      <c r="H777" s="171">
        <f t="shared" si="108"/>
        <v>2.3670255546219824E-2</v>
      </c>
      <c r="I777" s="171">
        <f t="shared" si="109"/>
        <v>1.6962349532986591</v>
      </c>
      <c r="J777" s="171">
        <f t="shared" si="110"/>
        <v>28.887018725490286</v>
      </c>
      <c r="K777" s="172">
        <f t="shared" si="111"/>
        <v>33.639355538484999</v>
      </c>
      <c r="L777" s="172">
        <f t="shared" si="115"/>
        <v>2.3094232097562215</v>
      </c>
      <c r="M777" s="171">
        <f t="shared" si="116"/>
        <v>0.20828131401120326</v>
      </c>
      <c r="N777" s="44"/>
    </row>
    <row r="778" spans="1:14" x14ac:dyDescent="0.25">
      <c r="A778" s="157">
        <v>45694.538194444445</v>
      </c>
      <c r="B778" s="170">
        <v>0.45055656130535321</v>
      </c>
      <c r="C778" s="170">
        <v>26.4221452333333</v>
      </c>
      <c r="D778" s="170">
        <v>4.3066220500000002E-2</v>
      </c>
      <c r="E778" s="171">
        <f t="shared" si="112"/>
        <v>0.44089765369803718</v>
      </c>
      <c r="F778" s="171">
        <f t="shared" si="113"/>
        <v>9.7523065217608917E-4</v>
      </c>
      <c r="G778" s="171">
        <f t="shared" si="114"/>
        <v>38928.086896782515</v>
      </c>
      <c r="H778" s="171">
        <f t="shared" si="108"/>
        <v>2.367005872134886E-2</v>
      </c>
      <c r="I778" s="171">
        <f t="shared" si="109"/>
        <v>1.6962474784946402</v>
      </c>
      <c r="J778" s="171">
        <f t="shared" si="110"/>
        <v>29.834903126815032</v>
      </c>
      <c r="K778" s="172">
        <f t="shared" si="111"/>
        <v>34.743410647335189</v>
      </c>
      <c r="L778" s="172">
        <f t="shared" si="115"/>
        <v>2.3899760705950626</v>
      </c>
      <c r="M778" s="171">
        <f t="shared" si="116"/>
        <v>0.2155461824129746</v>
      </c>
      <c r="N778" s="44"/>
    </row>
    <row r="779" spans="1:14" x14ac:dyDescent="0.25">
      <c r="A779" s="157">
        <v>45694.538888888892</v>
      </c>
      <c r="B779" s="170">
        <v>0.44515141000330843</v>
      </c>
      <c r="C779" s="170">
        <v>26.421072540000001</v>
      </c>
      <c r="D779" s="170">
        <v>4.2866344166666598E-2</v>
      </c>
      <c r="E779" s="171">
        <f t="shared" si="112"/>
        <v>0.43560993635340228</v>
      </c>
      <c r="F779" s="171">
        <f t="shared" si="113"/>
        <v>9.6353119048335164E-4</v>
      </c>
      <c r="G779" s="171">
        <f t="shared" si="114"/>
        <v>38461.081824285851</v>
      </c>
      <c r="H779" s="171">
        <f t="shared" si="108"/>
        <v>2.3670815561811689E-2</v>
      </c>
      <c r="I779" s="171">
        <f t="shared" si="109"/>
        <v>1.6961993170760834</v>
      </c>
      <c r="J779" s="171">
        <f t="shared" si="110"/>
        <v>29.526834237208746</v>
      </c>
      <c r="K779" s="172">
        <f t="shared" si="111"/>
        <v>34.38378279505045</v>
      </c>
      <c r="L779" s="172">
        <f t="shared" si="115"/>
        <v>2.3516637922022374</v>
      </c>
      <c r="M779" s="171">
        <f t="shared" si="116"/>
        <v>0.21209089035012962</v>
      </c>
      <c r="N779" s="44"/>
    </row>
    <row r="780" spans="1:14" x14ac:dyDescent="0.25">
      <c r="A780" s="157">
        <v>45694.539583333331</v>
      </c>
      <c r="B780" s="170">
        <v>0.43974627709416186</v>
      </c>
      <c r="C780" s="170">
        <v>26.419999846666599</v>
      </c>
      <c r="D780" s="170">
        <v>4.2933101833333299E-2</v>
      </c>
      <c r="E780" s="171">
        <f t="shared" si="112"/>
        <v>0.4303221991392206</v>
      </c>
      <c r="F780" s="171">
        <f t="shared" si="113"/>
        <v>9.5183176860208192E-4</v>
      </c>
      <c r="G780" s="171">
        <f t="shared" si="114"/>
        <v>37994.078340935586</v>
      </c>
      <c r="H780" s="171">
        <f t="shared" si="108"/>
        <v>2.3671572431894657E-2</v>
      </c>
      <c r="I780" s="171">
        <f t="shared" si="109"/>
        <v>1.6961511566583221</v>
      </c>
      <c r="J780" s="171">
        <f t="shared" si="110"/>
        <v>29.218242247384651</v>
      </c>
      <c r="K780" s="172">
        <f t="shared" si="111"/>
        <v>34.023564087428738</v>
      </c>
      <c r="L780" s="172">
        <f t="shared" si="115"/>
        <v>2.3280463679644376</v>
      </c>
      <c r="M780" s="171">
        <f t="shared" si="116"/>
        <v>0.20996089177168448</v>
      </c>
      <c r="N780" s="44"/>
    </row>
    <row r="781" spans="1:14" x14ac:dyDescent="0.25">
      <c r="A781" s="157">
        <v>45694.540277777778</v>
      </c>
      <c r="B781" s="170">
        <v>0.45866424227617331</v>
      </c>
      <c r="C781" s="170">
        <v>26.418927154999999</v>
      </c>
      <c r="D781" s="170">
        <v>4.31516571666666E-2</v>
      </c>
      <c r="E781" s="171">
        <f t="shared" si="112"/>
        <v>0.4488363459461554</v>
      </c>
      <c r="F781" s="171">
        <f t="shared" si="113"/>
        <v>9.9277974518652235E-4</v>
      </c>
      <c r="G781" s="171">
        <f t="shared" si="114"/>
        <v>39628.590532661372</v>
      </c>
      <c r="H781" s="171">
        <f t="shared" si="108"/>
        <v>2.367232933042291E-2</v>
      </c>
      <c r="I781" s="171">
        <f t="shared" si="109"/>
        <v>1.6961029973161814</v>
      </c>
      <c r="J781" s="171">
        <f t="shared" si="110"/>
        <v>30.296036684218834</v>
      </c>
      <c r="K781" s="172">
        <f t="shared" si="111"/>
        <v>35.27771841197918</v>
      </c>
      <c r="L781" s="172">
        <f t="shared" si="115"/>
        <v>2.4354867871900967</v>
      </c>
      <c r="M781" s="171">
        <f t="shared" si="116"/>
        <v>0.21965068427039111</v>
      </c>
      <c r="N781" s="44"/>
    </row>
    <row r="782" spans="1:14" x14ac:dyDescent="0.25">
      <c r="A782" s="157">
        <v>45694.540972222225</v>
      </c>
      <c r="B782" s="170">
        <v>0.45673384816827062</v>
      </c>
      <c r="C782" s="170">
        <v>26.4178544616666</v>
      </c>
      <c r="D782" s="170">
        <v>4.3221197999999898E-2</v>
      </c>
      <c r="E782" s="171">
        <f t="shared" si="112"/>
        <v>0.44694891523369906</v>
      </c>
      <c r="F782" s="171">
        <f t="shared" si="113"/>
        <v>9.8860140296162476E-4</v>
      </c>
      <c r="G782" s="171">
        <f t="shared" si="114"/>
        <v>39461.804481738582</v>
      </c>
      <c r="H782" s="171">
        <f t="shared" si="108"/>
        <v>2.3673086259750033E-2</v>
      </c>
      <c r="I782" s="171">
        <f t="shared" si="109"/>
        <v>1.6960548388999837</v>
      </c>
      <c r="J782" s="171">
        <f t="shared" si="110"/>
        <v>30.18634757664222</v>
      </c>
      <c r="K782" s="172">
        <f t="shared" si="111"/>
        <v>35.149098522274066</v>
      </c>
      <c r="L782" s="172">
        <f t="shared" si="115"/>
        <v>2.4295795169618319</v>
      </c>
      <c r="M782" s="171">
        <f t="shared" si="116"/>
        <v>0.21911792180391701</v>
      </c>
      <c r="N782" s="44"/>
    </row>
    <row r="783" spans="1:14" x14ac:dyDescent="0.25">
      <c r="A783" s="157">
        <v>45694.541666666664</v>
      </c>
      <c r="B783" s="170">
        <v>0.45017048986101088</v>
      </c>
      <c r="C783" s="170">
        <v>26.416663646666599</v>
      </c>
      <c r="D783" s="170">
        <v>4.3221197999999898E-2</v>
      </c>
      <c r="E783" s="171">
        <f t="shared" si="112"/>
        <v>0.44052791954984871</v>
      </c>
      <c r="F783" s="171">
        <f t="shared" si="113"/>
        <v>9.7439499969915772E-4</v>
      </c>
      <c r="G783" s="171">
        <f t="shared" si="114"/>
        <v>38894.730323991338</v>
      </c>
      <c r="H783" s="171">
        <f t="shared" si="108"/>
        <v>2.3673926574486585E-2</v>
      </c>
      <c r="I783" s="171">
        <f t="shared" si="109"/>
        <v>1.6960013786003274</v>
      </c>
      <c r="J783" s="171">
        <f t="shared" si="110"/>
        <v>29.812916049560819</v>
      </c>
      <c r="K783" s="172">
        <f t="shared" si="111"/>
        <v>34.713293037976925</v>
      </c>
      <c r="L783" s="172">
        <f t="shared" si="115"/>
        <v>2.3962864209006809</v>
      </c>
      <c r="M783" s="171">
        <f t="shared" si="116"/>
        <v>0.21611529770027782</v>
      </c>
      <c r="N783" s="44"/>
    </row>
    <row r="784" spans="1:14" x14ac:dyDescent="0.25">
      <c r="A784" s="157">
        <v>45694.542361111111</v>
      </c>
      <c r="B784" s="170">
        <v>0.4486261672206171</v>
      </c>
      <c r="C784" s="170">
        <v>26.415376185</v>
      </c>
      <c r="D784" s="170">
        <v>4.3220005833333297E-2</v>
      </c>
      <c r="E784" s="171">
        <f t="shared" si="112"/>
        <v>0.43901856281116236</v>
      </c>
      <c r="F784" s="171">
        <f t="shared" si="113"/>
        <v>9.7105231000133572E-4</v>
      </c>
      <c r="G784" s="171">
        <f t="shared" si="114"/>
        <v>38761.300847861319</v>
      </c>
      <c r="H784" s="171">
        <f t="shared" si="108"/>
        <v>2.3674835130327126E-2</v>
      </c>
      <c r="I784" s="171">
        <f t="shared" si="109"/>
        <v>1.6959435808447947</v>
      </c>
      <c r="J784" s="171">
        <f t="shared" si="110"/>
        <v>29.724939213659923</v>
      </c>
      <c r="K784" s="172">
        <f t="shared" si="111"/>
        <v>34.609798571160617</v>
      </c>
      <c r="L784" s="172">
        <f t="shared" si="115"/>
        <v>2.3883217544859656</v>
      </c>
      <c r="M784" s="171">
        <f t="shared" si="116"/>
        <v>0.21539698362968668</v>
      </c>
      <c r="N784" s="44"/>
    </row>
    <row r="785" spans="1:14" x14ac:dyDescent="0.25">
      <c r="A785" s="157">
        <v>45694.543055555558</v>
      </c>
      <c r="B785" s="170">
        <v>0.4289360260087236</v>
      </c>
      <c r="C785" s="170">
        <v>26.414088724999999</v>
      </c>
      <c r="D785" s="170">
        <v>4.3188614166666597E-2</v>
      </c>
      <c r="E785" s="171">
        <f t="shared" si="112"/>
        <v>0.41975190203752727</v>
      </c>
      <c r="F785" s="171">
        <f t="shared" si="113"/>
        <v>9.2843295672883892E-4</v>
      </c>
      <c r="G785" s="171">
        <f t="shared" si="114"/>
        <v>37060.07264715372</v>
      </c>
      <c r="H785" s="171">
        <f t="shared" si="108"/>
        <v>2.3675743727669955E-2</v>
      </c>
      <c r="I785" s="171">
        <f t="shared" si="109"/>
        <v>1.6958857846056536</v>
      </c>
      <c r="J785" s="171">
        <f t="shared" si="110"/>
        <v>28.599457068842685</v>
      </c>
      <c r="K785" s="172">
        <f t="shared" si="111"/>
        <v>33.298343133940108</v>
      </c>
      <c r="L785" s="172">
        <f t="shared" si="115"/>
        <v>2.2867441848260266</v>
      </c>
      <c r="M785" s="171">
        <f t="shared" si="116"/>
        <v>0.20623594740494466</v>
      </c>
      <c r="N785" s="44"/>
    </row>
    <row r="786" spans="1:14" x14ac:dyDescent="0.25">
      <c r="A786" s="157">
        <v>45694.543749999997</v>
      </c>
      <c r="B786" s="170">
        <v>0.37642899935790003</v>
      </c>
      <c r="C786" s="170">
        <v>26.412801264999999</v>
      </c>
      <c r="D786" s="170">
        <v>4.3208482333333298E-2</v>
      </c>
      <c r="E786" s="171">
        <f t="shared" si="112"/>
        <v>0.36837070789757426</v>
      </c>
      <c r="F786" s="171">
        <f t="shared" si="113"/>
        <v>8.1478138389155851E-4</v>
      </c>
      <c r="G786" s="171">
        <f t="shared" si="114"/>
        <v>32523.465544522562</v>
      </c>
      <c r="H786" s="171">
        <f t="shared" si="108"/>
        <v>2.3676652367693486E-2</v>
      </c>
      <c r="I786" s="171">
        <f t="shared" si="109"/>
        <v>1.6958279898080664</v>
      </c>
      <c r="J786" s="171">
        <f t="shared" si="110"/>
        <v>25.561578019720837</v>
      </c>
      <c r="K786" s="172">
        <f t="shared" si="111"/>
        <v>29.760432338338873</v>
      </c>
      <c r="L786" s="172">
        <f t="shared" si="115"/>
        <v>2.0202610700603367</v>
      </c>
      <c r="M786" s="171">
        <f t="shared" si="116"/>
        <v>0.18220247745854409</v>
      </c>
      <c r="N786" s="44"/>
    </row>
    <row r="787" spans="1:14" x14ac:dyDescent="0.25">
      <c r="A787" s="157">
        <v>45694.544444444444</v>
      </c>
      <c r="B787" s="170">
        <v>0.39650520466315442</v>
      </c>
      <c r="C787" s="170">
        <v>26.411513804999998</v>
      </c>
      <c r="D787" s="170">
        <v>4.3254974000000002E-2</v>
      </c>
      <c r="E787" s="171">
        <f t="shared" si="112"/>
        <v>0.38801880545532086</v>
      </c>
      <c r="F787" s="171">
        <f t="shared" si="113"/>
        <v>8.5823637372977148E-4</v>
      </c>
      <c r="G787" s="171">
        <f t="shared" si="114"/>
        <v>34258.049682896541</v>
      </c>
      <c r="H787" s="171">
        <f t="shared" si="108"/>
        <v>2.3677561050400038E-2</v>
      </c>
      <c r="I787" s="171">
        <f t="shared" si="109"/>
        <v>1.6957701964520129</v>
      </c>
      <c r="J787" s="171">
        <f t="shared" si="110"/>
        <v>26.729711142632741</v>
      </c>
      <c r="K787" s="172">
        <f t="shared" si="111"/>
        <v>31.119497792913933</v>
      </c>
      <c r="L787" s="172">
        <f t="shared" si="115"/>
        <v>2.124972647071492</v>
      </c>
      <c r="M787" s="171">
        <f t="shared" si="116"/>
        <v>0.19164616225392248</v>
      </c>
      <c r="N787" s="44"/>
    </row>
    <row r="788" spans="1:14" x14ac:dyDescent="0.25">
      <c r="A788" s="157">
        <v>45694.545138888891</v>
      </c>
      <c r="B788" s="170">
        <v>0.46059465476152978</v>
      </c>
      <c r="C788" s="170">
        <v>26.411878585</v>
      </c>
      <c r="D788" s="170">
        <v>4.3267689833333303E-2</v>
      </c>
      <c r="E788" s="171">
        <f t="shared" si="112"/>
        <v>0.45073600045884971</v>
      </c>
      <c r="F788" s="171">
        <f t="shared" si="113"/>
        <v>9.9695812718945845E-4</v>
      </c>
      <c r="G788" s="171">
        <f t="shared" si="114"/>
        <v>39795.378171396173</v>
      </c>
      <c r="H788" s="171">
        <f t="shared" si="108"/>
        <v>2.3677303586201466E-2</v>
      </c>
      <c r="I788" s="171">
        <f t="shared" si="109"/>
        <v>1.6957865710749105</v>
      </c>
      <c r="J788" s="171">
        <f t="shared" si="110"/>
        <v>30.40566222269079</v>
      </c>
      <c r="K788" s="172">
        <f t="shared" si="111"/>
        <v>35.39945191957316</v>
      </c>
      <c r="L788" s="172">
        <f t="shared" si="115"/>
        <v>2.4513688405002134</v>
      </c>
      <c r="M788" s="171">
        <f t="shared" si="116"/>
        <v>0.2210830483856614</v>
      </c>
      <c r="N788" s="44"/>
    </row>
    <row r="789" spans="1:14" x14ac:dyDescent="0.25">
      <c r="A789" s="157">
        <v>45694.54583333333</v>
      </c>
      <c r="B789" s="170">
        <v>0.46136681975722021</v>
      </c>
      <c r="C789" s="170">
        <v>26.4135952</v>
      </c>
      <c r="D789" s="170">
        <v>4.3239874333333303E-2</v>
      </c>
      <c r="E789" s="171">
        <f t="shared" si="112"/>
        <v>0.45148905066896167</v>
      </c>
      <c r="F789" s="171">
        <f t="shared" si="113"/>
        <v>9.9862947999398315E-4</v>
      </c>
      <c r="G789" s="171">
        <f t="shared" si="114"/>
        <v>39862.093227023826</v>
      </c>
      <c r="H789" s="171">
        <f t="shared" si="108"/>
        <v>2.3676092033693242E-2</v>
      </c>
      <c r="I789" s="171">
        <f t="shared" si="109"/>
        <v>1.6958636298227152</v>
      </c>
      <c r="J789" s="171">
        <f t="shared" si="110"/>
        <v>30.449494415568527</v>
      </c>
      <c r="K789" s="172">
        <f t="shared" si="111"/>
        <v>35.451926354126243</v>
      </c>
      <c r="L789" s="172">
        <f t="shared" si="115"/>
        <v>2.4538060682711706</v>
      </c>
      <c r="M789" s="171">
        <f t="shared" si="116"/>
        <v>0.22130285608506228</v>
      </c>
      <c r="N789" s="44"/>
    </row>
    <row r="790" spans="1:14" x14ac:dyDescent="0.25">
      <c r="A790" s="157">
        <v>45694.546527777777</v>
      </c>
      <c r="B790" s="170">
        <v>0.44515141000330843</v>
      </c>
      <c r="C790" s="170">
        <v>26.4153118133333</v>
      </c>
      <c r="D790" s="170">
        <v>4.3356304666666602E-2</v>
      </c>
      <c r="E790" s="171">
        <f t="shared" si="112"/>
        <v>0.43561831325712808</v>
      </c>
      <c r="F790" s="171">
        <f t="shared" si="113"/>
        <v>9.6353119048335164E-4</v>
      </c>
      <c r="G790" s="171">
        <f t="shared" si="114"/>
        <v>38461.081824285851</v>
      </c>
      <c r="H790" s="171">
        <f t="shared" si="108"/>
        <v>2.3674880558239731E-2</v>
      </c>
      <c r="I790" s="171">
        <f t="shared" si="109"/>
        <v>1.6959406910584536</v>
      </c>
      <c r="J790" s="171">
        <f t="shared" si="110"/>
        <v>29.526834237208746</v>
      </c>
      <c r="K790" s="172">
        <f t="shared" si="111"/>
        <v>34.37908545131004</v>
      </c>
      <c r="L790" s="172">
        <f t="shared" si="115"/>
        <v>2.3781936614741115</v>
      </c>
      <c r="M790" s="171">
        <f t="shared" si="116"/>
        <v>0.21448355532775176</v>
      </c>
      <c r="N790" s="44"/>
    </row>
    <row r="791" spans="1:14" x14ac:dyDescent="0.25">
      <c r="A791" s="157">
        <v>45694.547222222223</v>
      </c>
      <c r="B791" s="170">
        <v>0.44939830275832299</v>
      </c>
      <c r="C791" s="170">
        <v>26.417028426666601</v>
      </c>
      <c r="D791" s="170">
        <v>4.3414321166666603E-2</v>
      </c>
      <c r="E791" s="171">
        <f t="shared" si="112"/>
        <v>0.43977173704833256</v>
      </c>
      <c r="F791" s="171">
        <f t="shared" si="113"/>
        <v>9.727235990439891E-4</v>
      </c>
      <c r="G791" s="171">
        <f t="shared" si="114"/>
        <v>38828.013358319105</v>
      </c>
      <c r="H791" s="171">
        <f t="shared" si="108"/>
        <v>2.3673669158659101E-2</v>
      </c>
      <c r="I791" s="171">
        <f t="shared" si="109"/>
        <v>1.6960177548569855</v>
      </c>
      <c r="J791" s="171">
        <f t="shared" si="110"/>
        <v>29.768931453536574</v>
      </c>
      <c r="K791" s="172">
        <f t="shared" si="111"/>
        <v>34.662378526471237</v>
      </c>
      <c r="L791" s="172">
        <f t="shared" si="115"/>
        <v>2.4030884137153676</v>
      </c>
      <c r="M791" s="171">
        <f t="shared" si="116"/>
        <v>0.21672875304070774</v>
      </c>
      <c r="N791" s="44"/>
    </row>
    <row r="792" spans="1:14" x14ac:dyDescent="0.25">
      <c r="A792" s="157">
        <v>45694.54791666667</v>
      </c>
      <c r="B792" s="170">
        <v>0.46831627156949462</v>
      </c>
      <c r="C792" s="170">
        <v>26.4187450416666</v>
      </c>
      <c r="D792" s="170">
        <v>4.34830648333333E-2</v>
      </c>
      <c r="E792" s="171">
        <f t="shared" si="112"/>
        <v>0.45828183775147263</v>
      </c>
      <c r="F792" s="171">
        <f t="shared" si="113"/>
        <v>1.0136715834837546E-3</v>
      </c>
      <c r="G792" s="171">
        <f t="shared" si="114"/>
        <v>40462.525863604336</v>
      </c>
      <c r="H792" s="171">
        <f t="shared" si="108"/>
        <v>2.3672457833769693E-2</v>
      </c>
      <c r="I792" s="171">
        <f t="shared" si="109"/>
        <v>1.6960948212931883</v>
      </c>
      <c r="J792" s="171">
        <f t="shared" si="110"/>
        <v>30.843522494748822</v>
      </c>
      <c r="K792" s="172">
        <f t="shared" si="111"/>
        <v>35.91507408027551</v>
      </c>
      <c r="L792" s="172">
        <f t="shared" si="115"/>
        <v>2.5032690003330926</v>
      </c>
      <c r="M792" s="171">
        <f t="shared" si="116"/>
        <v>0.22576379873133953</v>
      </c>
      <c r="N792" s="44"/>
    </row>
    <row r="793" spans="1:14" x14ac:dyDescent="0.25">
      <c r="A793" s="157">
        <v>45694.548611111109</v>
      </c>
      <c r="B793" s="170">
        <v>0.44939830643381379</v>
      </c>
      <c r="C793" s="170">
        <v>26.4203435316666</v>
      </c>
      <c r="D793" s="170">
        <v>4.3607439833333303E-2</v>
      </c>
      <c r="E793" s="171">
        <f t="shared" si="112"/>
        <v>0.43976687404354686</v>
      </c>
      <c r="F793" s="171">
        <f t="shared" si="113"/>
        <v>9.7272360699959695E-4</v>
      </c>
      <c r="G793" s="171">
        <f t="shared" si="114"/>
        <v>38828.013675881513</v>
      </c>
      <c r="H793" s="171">
        <f t="shared" si="108"/>
        <v>2.3671329931689196E-2</v>
      </c>
      <c r="I793" s="171">
        <f t="shared" si="109"/>
        <v>1.6961665868803493</v>
      </c>
      <c r="J793" s="171">
        <f t="shared" si="110"/>
        <v>29.768931662921588</v>
      </c>
      <c r="K793" s="172">
        <f t="shared" si="111"/>
        <v>34.665104129852139</v>
      </c>
      <c r="L793" s="172">
        <f t="shared" si="115"/>
        <v>2.4139821652675422</v>
      </c>
      <c r="M793" s="171">
        <f t="shared" si="116"/>
        <v>0.21771123424130073</v>
      </c>
      <c r="N793" s="44"/>
    </row>
    <row r="794" spans="1:14" x14ac:dyDescent="0.25">
      <c r="A794" s="157">
        <v>45694.549305555556</v>
      </c>
      <c r="B794" s="170">
        <v>0.44167669327045639</v>
      </c>
      <c r="C794" s="170">
        <v>26.421845379999901</v>
      </c>
      <c r="D794" s="170">
        <v>4.3611810666666598E-2</v>
      </c>
      <c r="E794" s="171">
        <f t="shared" si="112"/>
        <v>0.43220858244537319</v>
      </c>
      <c r="F794" s="171">
        <f t="shared" si="113"/>
        <v>9.5601015859406147E-4</v>
      </c>
      <c r="G794" s="171">
        <f t="shared" si="114"/>
        <v>38160.866298567431</v>
      </c>
      <c r="H794" s="171">
        <f t="shared" si="108"/>
        <v>2.3670270280355687E-2</v>
      </c>
      <c r="I794" s="171">
        <f t="shared" si="109"/>
        <v>1.6962340156814104</v>
      </c>
      <c r="J794" s="171">
        <f t="shared" si="110"/>
        <v>29.328514960842291</v>
      </c>
      <c r="K794" s="172">
        <f t="shared" si="111"/>
        <v>34.153467442228781</v>
      </c>
      <c r="L794" s="172">
        <f t="shared" si="115"/>
        <v>2.3748368424091564</v>
      </c>
      <c r="M794" s="171">
        <f t="shared" si="116"/>
        <v>0.21418081190558771</v>
      </c>
      <c r="N794" s="44"/>
    </row>
    <row r="795" spans="1:14" x14ac:dyDescent="0.25">
      <c r="A795" s="157">
        <v>45694.55</v>
      </c>
      <c r="B795" s="170">
        <v>0.43086643484175602</v>
      </c>
      <c r="C795" s="170">
        <v>26.423347225000001</v>
      </c>
      <c r="D795" s="170">
        <v>4.3475912499999998E-2</v>
      </c>
      <c r="E795" s="171">
        <f t="shared" si="112"/>
        <v>0.42162794702492173</v>
      </c>
      <c r="F795" s="171">
        <f t="shared" si="113"/>
        <v>9.3261133082631173E-4</v>
      </c>
      <c r="G795" s="171">
        <f t="shared" si="114"/>
        <v>37226.859970327721</v>
      </c>
      <c r="H795" s="171">
        <f t="shared" si="108"/>
        <v>2.3669210689433284E-2</v>
      </c>
      <c r="I795" s="171">
        <f t="shared" si="109"/>
        <v>1.6963014462945969</v>
      </c>
      <c r="J795" s="171">
        <f t="shared" si="110"/>
        <v>28.710113435768672</v>
      </c>
      <c r="K795" s="172">
        <f t="shared" si="111"/>
        <v>33.434521051813988</v>
      </c>
      <c r="L795" s="172">
        <f t="shared" si="115"/>
        <v>2.3123595976496572</v>
      </c>
      <c r="M795" s="171">
        <f t="shared" si="116"/>
        <v>0.20854613975916822</v>
      </c>
      <c r="N795" s="44"/>
    </row>
    <row r="796" spans="1:14" x14ac:dyDescent="0.25">
      <c r="A796" s="157">
        <v>45694.550694444442</v>
      </c>
      <c r="B796" s="170">
        <v>0.43858804800511342</v>
      </c>
      <c r="C796" s="170">
        <v>26.4248490716666</v>
      </c>
      <c r="D796" s="170">
        <v>4.3648370999999998E-2</v>
      </c>
      <c r="E796" s="171">
        <f t="shared" si="112"/>
        <v>0.42918184444095636</v>
      </c>
      <c r="F796" s="171">
        <f t="shared" si="113"/>
        <v>9.4932477923184721E-4</v>
      </c>
      <c r="G796" s="171">
        <f t="shared" si="114"/>
        <v>37894.007347641797</v>
      </c>
      <c r="H796" s="171">
        <f t="shared" si="108"/>
        <v>2.3668151155390657E-2</v>
      </c>
      <c r="I796" s="171">
        <f t="shared" si="109"/>
        <v>1.6963688789444216</v>
      </c>
      <c r="J796" s="171">
        <f t="shared" si="110"/>
        <v>29.15204727929239</v>
      </c>
      <c r="K796" s="172">
        <f t="shared" si="111"/>
        <v>33.950386791558984</v>
      </c>
      <c r="L796" s="172">
        <f t="shared" si="115"/>
        <v>2.3611924765602552</v>
      </c>
      <c r="M796" s="171">
        <f t="shared" si="116"/>
        <v>0.21295025943003745</v>
      </c>
      <c r="N796" s="44"/>
    </row>
    <row r="797" spans="1:14" x14ac:dyDescent="0.25">
      <c r="A797" s="157">
        <v>45694.551388888889</v>
      </c>
      <c r="B797" s="170">
        <v>0.46098074460649824</v>
      </c>
      <c r="C797" s="170">
        <v>26.426350918333299</v>
      </c>
      <c r="D797" s="170">
        <v>4.3751686499999998E-2</v>
      </c>
      <c r="E797" s="171">
        <f t="shared" si="112"/>
        <v>0.45109203335691256</v>
      </c>
      <c r="F797" s="171">
        <f t="shared" si="113"/>
        <v>9.977938194945849E-4</v>
      </c>
      <c r="G797" s="171">
        <f t="shared" si="114"/>
        <v>39828.736334001449</v>
      </c>
      <c r="H797" s="171">
        <f t="shared" si="108"/>
        <v>2.366709167939986E-2</v>
      </c>
      <c r="I797" s="171">
        <f t="shared" si="109"/>
        <v>1.6964363135560965</v>
      </c>
      <c r="J797" s="171">
        <f t="shared" si="110"/>
        <v>30.427580021059796</v>
      </c>
      <c r="K797" s="172">
        <f t="shared" si="111"/>
        <v>35.437130593441331</v>
      </c>
      <c r="L797" s="172">
        <f t="shared" si="115"/>
        <v>2.481682067535496</v>
      </c>
      <c r="M797" s="171">
        <f t="shared" si="116"/>
        <v>0.22381692528278282</v>
      </c>
      <c r="N797" s="44"/>
    </row>
    <row r="798" spans="1:14" x14ac:dyDescent="0.25">
      <c r="A798" s="157">
        <v>45694.552083333336</v>
      </c>
      <c r="B798" s="170">
        <v>0.48105696466004633</v>
      </c>
      <c r="C798" s="170">
        <v>26.4272797166666</v>
      </c>
      <c r="D798" s="170">
        <v>4.3913413999999998E-2</v>
      </c>
      <c r="E798" s="171">
        <f t="shared" si="112"/>
        <v>0.47073612966733613</v>
      </c>
      <c r="F798" s="171">
        <f t="shared" si="113"/>
        <v>1.0412488412555115E-3</v>
      </c>
      <c r="G798" s="171">
        <f t="shared" si="114"/>
        <v>41563.321746628004</v>
      </c>
      <c r="H798" s="171">
        <f t="shared" si="108"/>
        <v>2.3666436488742407E-2</v>
      </c>
      <c r="I798" s="171">
        <f t="shared" si="109"/>
        <v>1.6964780186321624</v>
      </c>
      <c r="J798" s="171">
        <f t="shared" si="110"/>
        <v>31.563794981476658</v>
      </c>
      <c r="K798" s="172">
        <f t="shared" si="111"/>
        <v>36.761220022144748</v>
      </c>
      <c r="L798" s="172">
        <f t="shared" si="115"/>
        <v>2.5939570052856822</v>
      </c>
      <c r="M798" s="171">
        <f t="shared" si="116"/>
        <v>0.2339427313569338</v>
      </c>
      <c r="N798" s="44"/>
    </row>
    <row r="799" spans="1:14" x14ac:dyDescent="0.25">
      <c r="A799" s="157">
        <v>45694.552777777775</v>
      </c>
      <c r="B799" s="170">
        <v>0.47874048066085012</v>
      </c>
      <c r="C799" s="170">
        <v>26.4277396616666</v>
      </c>
      <c r="D799" s="170">
        <v>4.3952753333333303E-2</v>
      </c>
      <c r="E799" s="171">
        <f t="shared" si="112"/>
        <v>0.46846862541998885</v>
      </c>
      <c r="F799" s="171">
        <f t="shared" si="113"/>
        <v>1.0362348066252167E-3</v>
      </c>
      <c r="G799" s="171">
        <f t="shared" si="114"/>
        <v>41363.177529097447</v>
      </c>
      <c r="H799" s="171">
        <f t="shared" si="108"/>
        <v>2.3666112043680111E-2</v>
      </c>
      <c r="I799" s="171">
        <f t="shared" si="109"/>
        <v>1.6964986714461667</v>
      </c>
      <c r="J799" s="171">
        <f t="shared" si="110"/>
        <v>31.433037334060909</v>
      </c>
      <c r="K799" s="172">
        <f t="shared" si="111"/>
        <v>36.60933062294955</v>
      </c>
      <c r="L799" s="172">
        <f t="shared" si="115"/>
        <v>2.5844238053192377</v>
      </c>
      <c r="M799" s="171">
        <f t="shared" si="116"/>
        <v>0.23308295502518375</v>
      </c>
      <c r="N799" s="44"/>
    </row>
    <row r="800" spans="1:14" x14ac:dyDescent="0.25">
      <c r="A800" s="157">
        <v>45694.553472222222</v>
      </c>
      <c r="B800" s="170">
        <v>0.465999809708182</v>
      </c>
      <c r="C800" s="170">
        <v>26.428199605</v>
      </c>
      <c r="D800" s="170">
        <v>4.4004018499999999E-2</v>
      </c>
      <c r="E800" s="171">
        <f t="shared" si="112"/>
        <v>0.45600061818942034</v>
      </c>
      <c r="F800" s="171">
        <f t="shared" si="113"/>
        <v>1.0086575967709567E-3</v>
      </c>
      <c r="G800" s="171">
        <f t="shared" si="114"/>
        <v>40262.383558786925</v>
      </c>
      <c r="H800" s="171">
        <f t="shared" si="108"/>
        <v>2.3665787605237455E-2</v>
      </c>
      <c r="I800" s="171">
        <f t="shared" si="109"/>
        <v>1.6965193243693455</v>
      </c>
      <c r="J800" s="171">
        <f t="shared" si="110"/>
        <v>30.712272601554425</v>
      </c>
      <c r="K800" s="172">
        <f t="shared" si="111"/>
        <v>35.770262820381355</v>
      </c>
      <c r="L800" s="172">
        <f t="shared" si="115"/>
        <v>2.5219508053352304</v>
      </c>
      <c r="M800" s="171">
        <f t="shared" si="116"/>
        <v>0.22744866570483682</v>
      </c>
      <c r="N800" s="44"/>
    </row>
    <row r="801" spans="1:14" x14ac:dyDescent="0.25">
      <c r="A801" s="157">
        <v>45694.554166666669</v>
      </c>
      <c r="B801" s="170">
        <v>0.4652276447202166</v>
      </c>
      <c r="C801" s="170">
        <v>26.428659546666601</v>
      </c>
      <c r="D801" s="170">
        <v>4.4036604333333298E-2</v>
      </c>
      <c r="E801" s="171">
        <f t="shared" si="112"/>
        <v>0.45524432299720197</v>
      </c>
      <c r="F801" s="171">
        <f t="shared" si="113"/>
        <v>1.0069862439831528E-3</v>
      </c>
      <c r="G801" s="171">
        <f t="shared" si="114"/>
        <v>40195.668503826717</v>
      </c>
      <c r="H801" s="171">
        <f t="shared" si="108"/>
        <v>2.3665463173414426E-2</v>
      </c>
      <c r="I801" s="171">
        <f t="shared" si="109"/>
        <v>1.6965399774016874</v>
      </c>
      <c r="J801" s="171">
        <f t="shared" si="110"/>
        <v>30.668501732009176</v>
      </c>
      <c r="K801" s="172">
        <f t="shared" si="111"/>
        <v>35.71967298210302</v>
      </c>
      <c r="L801" s="172">
        <f t="shared" si="115"/>
        <v>2.5198708963504992</v>
      </c>
      <c r="M801" s="171">
        <f t="shared" si="116"/>
        <v>0.22726108372569437</v>
      </c>
      <c r="N801" s="44"/>
    </row>
    <row r="802" spans="1:14" x14ac:dyDescent="0.25">
      <c r="A802" s="157">
        <v>45694.554861111108</v>
      </c>
      <c r="B802" s="170">
        <v>0.46793022217809688</v>
      </c>
      <c r="C802" s="170">
        <v>26.429119491666601</v>
      </c>
      <c r="D802" s="170">
        <v>4.4170516333333298E-2</v>
      </c>
      <c r="E802" s="171">
        <f t="shared" si="112"/>
        <v>0.45788820283692994</v>
      </c>
      <c r="F802" s="171">
        <f t="shared" si="113"/>
        <v>1.0128359787404694E-3</v>
      </c>
      <c r="G802" s="171">
        <f t="shared" si="114"/>
        <v>40429.17119618757</v>
      </c>
      <c r="H802" s="171">
        <f t="shared" si="108"/>
        <v>2.3665138744683931E-2</v>
      </c>
      <c r="I802" s="171">
        <f t="shared" si="109"/>
        <v>1.6965606307677215</v>
      </c>
      <c r="J802" s="171">
        <f t="shared" si="110"/>
        <v>30.821655398615945</v>
      </c>
      <c r="K802" s="172">
        <f t="shared" si="111"/>
        <v>35.898442991021291</v>
      </c>
      <c r="L802" s="172">
        <f t="shared" si="115"/>
        <v>2.5415238496126902</v>
      </c>
      <c r="M802" s="171">
        <f t="shared" si="116"/>
        <v>0.22921391140085592</v>
      </c>
      <c r="N802" s="44"/>
    </row>
    <row r="803" spans="1:14" x14ac:dyDescent="0.25">
      <c r="A803" s="157">
        <v>45694.555555555555</v>
      </c>
      <c r="B803" s="170">
        <v>0.45248697747392541</v>
      </c>
      <c r="C803" s="170">
        <v>26.429579434999901</v>
      </c>
      <c r="D803" s="170">
        <v>4.4316748999999898E-2</v>
      </c>
      <c r="E803" s="171">
        <f t="shared" si="112"/>
        <v>0.44277569818560253</v>
      </c>
      <c r="F803" s="171">
        <f t="shared" si="113"/>
        <v>9.7940904215135368E-4</v>
      </c>
      <c r="G803" s="171">
        <f t="shared" si="114"/>
        <v>39094.874853747155</v>
      </c>
      <c r="H803" s="171">
        <f t="shared" si="108"/>
        <v>2.3664814322572832E-2</v>
      </c>
      <c r="I803" s="171">
        <f t="shared" si="109"/>
        <v>1.6965812842429215</v>
      </c>
      <c r="J803" s="171">
        <f t="shared" si="110"/>
        <v>29.944802357272138</v>
      </c>
      <c r="K803" s="172">
        <f t="shared" si="111"/>
        <v>34.877539591271074</v>
      </c>
      <c r="L803" s="172">
        <f t="shared" si="115"/>
        <v>2.4698649149804126</v>
      </c>
      <c r="M803" s="171">
        <f t="shared" si="116"/>
        <v>0.22275116477096074</v>
      </c>
      <c r="N803" s="44"/>
    </row>
    <row r="804" spans="1:14" x14ac:dyDescent="0.25">
      <c r="A804" s="157">
        <v>45694.556250000001</v>
      </c>
      <c r="B804" s="170">
        <v>0.43086643484175602</v>
      </c>
      <c r="C804" s="170">
        <v>26.430039378333301</v>
      </c>
      <c r="D804" s="170">
        <v>4.4167735833333298E-2</v>
      </c>
      <c r="E804" s="171">
        <f t="shared" si="112"/>
        <v>0.42161852851066772</v>
      </c>
      <c r="F804" s="171">
        <f t="shared" si="113"/>
        <v>9.3261133082631173E-4</v>
      </c>
      <c r="G804" s="171">
        <f t="shared" si="114"/>
        <v>37226.859970327721</v>
      </c>
      <c r="H804" s="171">
        <f t="shared" si="108"/>
        <v>2.3664489905905244E-2</v>
      </c>
      <c r="I804" s="171">
        <f t="shared" si="109"/>
        <v>1.6966019379021386</v>
      </c>
      <c r="J804" s="171">
        <f t="shared" si="110"/>
        <v>28.710113435768672</v>
      </c>
      <c r="K804" s="172">
        <f t="shared" si="111"/>
        <v>33.439828020676437</v>
      </c>
      <c r="L804" s="172">
        <f t="shared" si="115"/>
        <v>2.3495568812524676</v>
      </c>
      <c r="M804" s="171">
        <f t="shared" si="116"/>
        <v>0.21190087312883005</v>
      </c>
      <c r="N804" s="44"/>
    </row>
    <row r="805" spans="1:14" x14ac:dyDescent="0.25">
      <c r="A805" s="157">
        <v>45694.556944444441</v>
      </c>
      <c r="B805" s="170">
        <v>0.44244885459065325</v>
      </c>
      <c r="C805" s="170">
        <v>26.430482386666601</v>
      </c>
      <c r="D805" s="170">
        <v>4.4217007833333301E-2</v>
      </c>
      <c r="E805" s="171">
        <f t="shared" si="112"/>
        <v>0.43295170863581839</v>
      </c>
      <c r="F805" s="171">
        <f t="shared" si="113"/>
        <v>9.5768150344297236E-4</v>
      </c>
      <c r="G805" s="171">
        <f t="shared" si="114"/>
        <v>38227.581036632444</v>
      </c>
      <c r="H805" s="171">
        <f t="shared" si="108"/>
        <v>2.3664177439325841E-2</v>
      </c>
      <c r="I805" s="171">
        <f t="shared" si="109"/>
        <v>1.6966218312726951</v>
      </c>
      <c r="J805" s="171">
        <f t="shared" si="110"/>
        <v>29.372604846106771</v>
      </c>
      <c r="K805" s="172">
        <f t="shared" si="111"/>
        <v>34.211817956831268</v>
      </c>
      <c r="L805" s="172">
        <f t="shared" si="115"/>
        <v>2.4123282904950027</v>
      </c>
      <c r="M805" s="171">
        <f t="shared" si="116"/>
        <v>0.21756207526109334</v>
      </c>
      <c r="N805" s="44"/>
    </row>
    <row r="806" spans="1:14" x14ac:dyDescent="0.25">
      <c r="A806" s="157">
        <v>45694.557638888888</v>
      </c>
      <c r="B806" s="170">
        <v>0.44708182249638995</v>
      </c>
      <c r="C806" s="170">
        <v>26.43091154</v>
      </c>
      <c r="D806" s="170">
        <v>4.4343769833333303E-2</v>
      </c>
      <c r="E806" s="171">
        <f t="shared" si="112"/>
        <v>0.43748460337840095</v>
      </c>
      <c r="F806" s="171">
        <f t="shared" si="113"/>
        <v>9.6770957250300852E-4</v>
      </c>
      <c r="G806" s="171">
        <f t="shared" si="114"/>
        <v>38627.86946368809</v>
      </c>
      <c r="H806" s="171">
        <f t="shared" si="108"/>
        <v>2.3663874749893794E-2</v>
      </c>
      <c r="I806" s="171">
        <f t="shared" si="109"/>
        <v>1.6966411026447197</v>
      </c>
      <c r="J806" s="171">
        <f t="shared" si="110"/>
        <v>29.636918710037364</v>
      </c>
      <c r="K806" s="172">
        <f t="shared" si="111"/>
        <v>34.520029561888443</v>
      </c>
      <c r="L806" s="172">
        <f t="shared" si="115"/>
        <v>2.443363824062438</v>
      </c>
      <c r="M806" s="171">
        <f t="shared" si="116"/>
        <v>0.22036109524372641</v>
      </c>
      <c r="N806" s="44"/>
    </row>
    <row r="807" spans="1:14" x14ac:dyDescent="0.25">
      <c r="A807" s="157">
        <v>45694.558333333334</v>
      </c>
      <c r="B807" s="170">
        <v>0.43665765392037459</v>
      </c>
      <c r="C807" s="170">
        <v>26.431340694999999</v>
      </c>
      <c r="D807" s="170">
        <v>4.4536889833333301E-2</v>
      </c>
      <c r="E807" s="171">
        <f t="shared" si="112"/>
        <v>0.42728359166093494</v>
      </c>
      <c r="F807" s="171">
        <f t="shared" si="113"/>
        <v>9.451464370570879E-4</v>
      </c>
      <c r="G807" s="171">
        <f t="shared" si="114"/>
        <v>37727.221298720367</v>
      </c>
      <c r="H807" s="171">
        <f t="shared" si="108"/>
        <v>2.3663572064025175E-2</v>
      </c>
      <c r="I807" s="171">
        <f t="shared" si="109"/>
        <v>1.6966603742517883</v>
      </c>
      <c r="J807" s="171">
        <f t="shared" si="110"/>
        <v>29.041667199196294</v>
      </c>
      <c r="K807" s="172">
        <f t="shared" si="111"/>
        <v>33.827046050568121</v>
      </c>
      <c r="L807" s="172">
        <f t="shared" si="115"/>
        <v>2.3995646547995126</v>
      </c>
      <c r="M807" s="171">
        <f t="shared" si="116"/>
        <v>0.21641095371568475</v>
      </c>
      <c r="N807" s="44"/>
    </row>
    <row r="808" spans="1:14" x14ac:dyDescent="0.25">
      <c r="A808" s="157">
        <v>45694.559027777781</v>
      </c>
      <c r="B808" s="170">
        <v>0.44669575471981332</v>
      </c>
      <c r="C808" s="170">
        <v>26.4317698483333</v>
      </c>
      <c r="D808" s="170">
        <v>4.46763673333333E-2</v>
      </c>
      <c r="E808" s="171">
        <f t="shared" si="112"/>
        <v>0.43710557075087592</v>
      </c>
      <c r="F808" s="171">
        <f t="shared" si="113"/>
        <v>9.6687392796496391E-4</v>
      </c>
      <c r="G808" s="171">
        <f t="shared" si="114"/>
        <v>38594.513207791868</v>
      </c>
      <c r="H808" s="171">
        <f t="shared" si="108"/>
        <v>2.3663269384070932E-2</v>
      </c>
      <c r="I808" s="171">
        <f t="shared" si="109"/>
        <v>1.6966796459442144</v>
      </c>
      <c r="J808" s="171">
        <f t="shared" si="110"/>
        <v>29.614907987378306</v>
      </c>
      <c r="K808" s="172">
        <f t="shared" si="111"/>
        <v>34.495094432621372</v>
      </c>
      <c r="L808" s="172">
        <f t="shared" si="115"/>
        <v>2.4597217494697867</v>
      </c>
      <c r="M808" s="171">
        <f t="shared" si="116"/>
        <v>0.2218363771166835</v>
      </c>
      <c r="N808" s="44"/>
    </row>
    <row r="809" spans="1:14" x14ac:dyDescent="0.25">
      <c r="A809" s="157">
        <v>45694.55972222222</v>
      </c>
      <c r="B809" s="170">
        <v>0.43588547419183499</v>
      </c>
      <c r="C809" s="170">
        <v>26.4321990016666</v>
      </c>
      <c r="D809" s="170">
        <v>4.48357115E-2</v>
      </c>
      <c r="E809" s="171">
        <f t="shared" si="112"/>
        <v>0.42652676689453628</v>
      </c>
      <c r="F809" s="171">
        <f t="shared" si="113"/>
        <v>9.4347505236327923E-4</v>
      </c>
      <c r="G809" s="171">
        <f t="shared" si="114"/>
        <v>37660.504970174545</v>
      </c>
      <c r="H809" s="171">
        <f t="shared" si="108"/>
        <v>2.3662966708855419E-2</v>
      </c>
      <c r="I809" s="171">
        <f t="shared" si="109"/>
        <v>1.6966989177968437</v>
      </c>
      <c r="J809" s="171">
        <f t="shared" si="110"/>
        <v>28.997494787865001</v>
      </c>
      <c r="K809" s="172">
        <f t="shared" si="111"/>
        <v>33.776282616948805</v>
      </c>
      <c r="L809" s="172">
        <f t="shared" si="115"/>
        <v>2.4116527029242674</v>
      </c>
      <c r="M809" s="171">
        <f t="shared" si="116"/>
        <v>0.21750114564612802</v>
      </c>
      <c r="N809" s="44"/>
    </row>
    <row r="810" spans="1:14" x14ac:dyDescent="0.25">
      <c r="A810" s="157">
        <v>45694.560416666667</v>
      </c>
      <c r="B810" s="170">
        <v>0.42275872811161164</v>
      </c>
      <c r="C810" s="170">
        <v>26.432037959999999</v>
      </c>
      <c r="D810" s="170">
        <v>4.4926310666666601E-2</v>
      </c>
      <c r="E810" s="171">
        <f t="shared" si="112"/>
        <v>0.41368208184252436</v>
      </c>
      <c r="F810" s="171">
        <f t="shared" si="113"/>
        <v>9.150621820597655E-4</v>
      </c>
      <c r="G810" s="171">
        <f t="shared" si="114"/>
        <v>36526.354108843247</v>
      </c>
      <c r="H810" s="171">
        <f t="shared" si="108"/>
        <v>2.36630802884993E-2</v>
      </c>
      <c r="I810" s="171">
        <f t="shared" si="109"/>
        <v>1.6966916859310177</v>
      </c>
      <c r="J810" s="171">
        <f t="shared" si="110"/>
        <v>28.244886841530075</v>
      </c>
      <c r="K810" s="172">
        <f t="shared" si="111"/>
        <v>32.899519208215395</v>
      </c>
      <c r="L810" s="172">
        <f t="shared" si="115"/>
        <v>2.3472130525962722</v>
      </c>
      <c r="M810" s="171">
        <f t="shared" si="116"/>
        <v>0.21168948887051517</v>
      </c>
      <c r="N810" s="44"/>
    </row>
    <row r="811" spans="1:14" x14ac:dyDescent="0.25">
      <c r="A811" s="157">
        <v>45694.561111111114</v>
      </c>
      <c r="B811" s="170">
        <v>0.43858804800511342</v>
      </c>
      <c r="C811" s="170">
        <v>26.431394040000001</v>
      </c>
      <c r="D811" s="170">
        <v>4.5011349333333298E-2</v>
      </c>
      <c r="E811" s="171">
        <f t="shared" si="112"/>
        <v>0.42917246808569193</v>
      </c>
      <c r="F811" s="171">
        <f t="shared" si="113"/>
        <v>9.4932477923184721E-4</v>
      </c>
      <c r="G811" s="171">
        <f t="shared" si="114"/>
        <v>37894.007347641797</v>
      </c>
      <c r="H811" s="171">
        <f t="shared" si="108"/>
        <v>2.3663534439773936E-2</v>
      </c>
      <c r="I811" s="171">
        <f t="shared" si="109"/>
        <v>1.6966627697701502</v>
      </c>
      <c r="J811" s="171">
        <f t="shared" si="110"/>
        <v>29.15204727929239</v>
      </c>
      <c r="K811" s="172">
        <f t="shared" si="111"/>
        <v>33.955657112565255</v>
      </c>
      <c r="L811" s="172">
        <f t="shared" si="115"/>
        <v>2.4353304760459862</v>
      </c>
      <c r="M811" s="171">
        <f t="shared" si="116"/>
        <v>0.21963658694498431</v>
      </c>
      <c r="N811" s="44"/>
    </row>
    <row r="812" spans="1:14" x14ac:dyDescent="0.25">
      <c r="A812" s="157">
        <v>45694.561805555553</v>
      </c>
      <c r="B812" s="170">
        <v>0.44746791235679723</v>
      </c>
      <c r="C812" s="170">
        <v>26.430750119999999</v>
      </c>
      <c r="D812" s="170">
        <v>4.5208050999999999E-2</v>
      </c>
      <c r="E812" s="171">
        <f t="shared" si="112"/>
        <v>0.43786264122394913</v>
      </c>
      <c r="F812" s="171">
        <f t="shared" si="113"/>
        <v>9.6854526484155246E-4</v>
      </c>
      <c r="G812" s="171">
        <f t="shared" si="114"/>
        <v>38661.227627627282</v>
      </c>
      <c r="H812" s="171">
        <f t="shared" si="108"/>
        <v>2.3663988601717166E-2</v>
      </c>
      <c r="I812" s="171">
        <f t="shared" si="109"/>
        <v>1.6966338539699521</v>
      </c>
      <c r="J812" s="171">
        <f t="shared" si="110"/>
        <v>29.658928030721746</v>
      </c>
      <c r="K812" s="172">
        <f t="shared" si="111"/>
        <v>34.545532984701524</v>
      </c>
      <c r="L812" s="172">
        <f t="shared" si="115"/>
        <v>2.4930221824224801</v>
      </c>
      <c r="M812" s="171">
        <f t="shared" si="116"/>
        <v>0.22483966291689034</v>
      </c>
      <c r="N812" s="44"/>
    </row>
    <row r="813" spans="1:14" x14ac:dyDescent="0.25">
      <c r="A813" s="157">
        <v>45694.5625</v>
      </c>
      <c r="B813" s="170">
        <v>0.45248697381387643</v>
      </c>
      <c r="C813" s="170">
        <v>26.430106200000001</v>
      </c>
      <c r="D813" s="170">
        <v>4.54405111666666E-2</v>
      </c>
      <c r="E813" s="171">
        <f t="shared" si="112"/>
        <v>0.4427749160519453</v>
      </c>
      <c r="F813" s="171">
        <f t="shared" si="113"/>
        <v>9.7940903422916972E-4</v>
      </c>
      <c r="G813" s="171">
        <f t="shared" si="114"/>
        <v>39094.874537518925</v>
      </c>
      <c r="H813" s="171">
        <f t="shared" si="108"/>
        <v>2.3664442774329268E-2</v>
      </c>
      <c r="I813" s="171">
        <f t="shared" si="109"/>
        <v>1.6966049385304225</v>
      </c>
      <c r="J813" s="171">
        <f t="shared" si="110"/>
        <v>29.944802148966648</v>
      </c>
      <c r="K813" s="172">
        <f t="shared" si="111"/>
        <v>34.877975077733453</v>
      </c>
      <c r="L813" s="172">
        <f t="shared" si="115"/>
        <v>2.5325285355117164</v>
      </c>
      <c r="M813" s="171">
        <f t="shared" si="116"/>
        <v>0.22840264569910859</v>
      </c>
      <c r="N813" s="44"/>
    </row>
    <row r="814" spans="1:14" x14ac:dyDescent="0.25">
      <c r="A814" s="157">
        <v>45694.563194444447</v>
      </c>
      <c r="B814" s="170">
        <v>0.46715803881267498</v>
      </c>
      <c r="C814" s="170">
        <v>26.429462279999999</v>
      </c>
      <c r="D814" s="170">
        <v>4.5507665833333301E-2</v>
      </c>
      <c r="E814" s="171">
        <f t="shared" si="112"/>
        <v>0.45713206785162963</v>
      </c>
      <c r="F814" s="171">
        <f t="shared" si="113"/>
        <v>1.0111645861746212E-3</v>
      </c>
      <c r="G814" s="171">
        <f t="shared" si="114"/>
        <v>40362.454553415118</v>
      </c>
      <c r="H814" s="171">
        <f t="shared" si="108"/>
        <v>2.3664896957610634E-2</v>
      </c>
      <c r="I814" s="171">
        <f t="shared" si="109"/>
        <v>1.6965760234515528</v>
      </c>
      <c r="J814" s="171">
        <f t="shared" si="110"/>
        <v>30.777908834028366</v>
      </c>
      <c r="K814" s="172">
        <f t="shared" si="111"/>
        <v>35.847782145274778</v>
      </c>
      <c r="L814" s="172">
        <f t="shared" si="115"/>
        <v>2.6143757539508026</v>
      </c>
      <c r="M814" s="171">
        <f t="shared" si="116"/>
        <v>0.23578424909368709</v>
      </c>
      <c r="N814" s="44"/>
    </row>
    <row r="815" spans="1:14" x14ac:dyDescent="0.25">
      <c r="A815" s="157">
        <v>45694.563888888886</v>
      </c>
      <c r="B815" s="170">
        <v>0.47449358056257335</v>
      </c>
      <c r="C815" s="170">
        <v>26.429409339999999</v>
      </c>
      <c r="D815" s="170">
        <v>4.5446074333333301E-2</v>
      </c>
      <c r="E815" s="171">
        <f t="shared" si="112"/>
        <v>0.46431025900065409</v>
      </c>
      <c r="F815" s="171">
        <f t="shared" si="113"/>
        <v>1.0270423821700722E-3</v>
      </c>
      <c r="G815" s="171">
        <f t="shared" si="114"/>
        <v>40996.245360606335</v>
      </c>
      <c r="H815" s="171">
        <f t="shared" si="108"/>
        <v>2.3664934298846429E-2</v>
      </c>
      <c r="I815" s="171">
        <f t="shared" si="109"/>
        <v>1.6965736462091252</v>
      </c>
      <c r="J815" s="171">
        <f t="shared" si="110"/>
        <v>31.19308376957904</v>
      </c>
      <c r="K815" s="172">
        <f t="shared" si="111"/>
        <v>36.331300917133234</v>
      </c>
      <c r="L815" s="172">
        <f t="shared" si="115"/>
        <v>2.6498009147838428</v>
      </c>
      <c r="M815" s="171">
        <f t="shared" si="116"/>
        <v>0.23897915898122682</v>
      </c>
      <c r="N815" s="44"/>
    </row>
    <row r="816" spans="1:14" x14ac:dyDescent="0.25">
      <c r="A816" s="157">
        <v>45694.564583333333</v>
      </c>
      <c r="B816" s="170">
        <v>0.46947452644875626</v>
      </c>
      <c r="C816" s="170">
        <v>26.42983993</v>
      </c>
      <c r="D816" s="170">
        <v>4.5517202666666597E-2</v>
      </c>
      <c r="E816" s="171">
        <f t="shared" si="112"/>
        <v>0.459398260779533</v>
      </c>
      <c r="F816" s="171">
        <f t="shared" si="113"/>
        <v>1.0161786286769616E-3</v>
      </c>
      <c r="G816" s="171">
        <f t="shared" si="114"/>
        <v>40562.599085172544</v>
      </c>
      <c r="H816" s="171">
        <f t="shared" si="108"/>
        <v>2.3664630584226853E-2</v>
      </c>
      <c r="I816" s="171">
        <f t="shared" si="109"/>
        <v>1.6965929816938403</v>
      </c>
      <c r="J816" s="171">
        <f t="shared" si="110"/>
        <v>30.909114693498243</v>
      </c>
      <c r="K816" s="172">
        <f t="shared" si="111"/>
        <v>36.000923256890715</v>
      </c>
      <c r="L816" s="172">
        <f t="shared" si="115"/>
        <v>2.6272773983526028</v>
      </c>
      <c r="M816" s="171">
        <f t="shared" si="116"/>
        <v>0.23694781731174266</v>
      </c>
      <c r="N816" s="44"/>
    </row>
    <row r="817" spans="1:14" x14ac:dyDescent="0.25">
      <c r="A817" s="157">
        <v>45694.56527777778</v>
      </c>
      <c r="B817" s="170">
        <v>0.46059465476152978</v>
      </c>
      <c r="C817" s="170">
        <v>26.430270516666599</v>
      </c>
      <c r="D817" s="170">
        <v>4.5590319999999997E-2</v>
      </c>
      <c r="E817" s="171">
        <f t="shared" si="112"/>
        <v>0.45070832872430655</v>
      </c>
      <c r="F817" s="171">
        <f t="shared" si="113"/>
        <v>9.9695812718945845E-4</v>
      </c>
      <c r="G817" s="171">
        <f t="shared" si="114"/>
        <v>39795.378171396173</v>
      </c>
      <c r="H817" s="171">
        <f t="shared" si="108"/>
        <v>2.3664326876729338E-2</v>
      </c>
      <c r="I817" s="171">
        <f t="shared" si="109"/>
        <v>1.6966123171901413</v>
      </c>
      <c r="J817" s="171">
        <f t="shared" si="110"/>
        <v>30.40566222269079</v>
      </c>
      <c r="K817" s="172">
        <f t="shared" si="111"/>
        <v>35.41489627150343</v>
      </c>
      <c r="L817" s="172">
        <f t="shared" si="115"/>
        <v>2.5841714761548942</v>
      </c>
      <c r="M817" s="171">
        <f t="shared" si="116"/>
        <v>0.2330601980659176</v>
      </c>
      <c r="N817" s="44"/>
    </row>
    <row r="818" spans="1:14" x14ac:dyDescent="0.25">
      <c r="A818" s="157">
        <v>45694.565972222219</v>
      </c>
      <c r="B818" s="170">
        <v>0.46908845135980659</v>
      </c>
      <c r="C818" s="170">
        <v>26.430701105000001</v>
      </c>
      <c r="D818" s="170">
        <v>4.5584755499999997E-2</v>
      </c>
      <c r="E818" s="171">
        <f t="shared" si="112"/>
        <v>0.45901915246513253</v>
      </c>
      <c r="F818" s="171">
        <f t="shared" si="113"/>
        <v>1.0153429683112697E-3</v>
      </c>
      <c r="G818" s="171">
        <f t="shared" si="114"/>
        <v>40529.242197487292</v>
      </c>
      <c r="H818" s="171">
        <f t="shared" si="108"/>
        <v>2.3664023172826919E-2</v>
      </c>
      <c r="I818" s="171">
        <f t="shared" si="109"/>
        <v>1.6966316529225653</v>
      </c>
      <c r="J818" s="171">
        <f t="shared" si="110"/>
        <v>30.887253706187401</v>
      </c>
      <c r="K818" s="172">
        <f t="shared" si="111"/>
        <v>35.976195776169703</v>
      </c>
      <c r="L818" s="172">
        <f t="shared" si="115"/>
        <v>2.629176790804701</v>
      </c>
      <c r="M818" s="171">
        <f t="shared" si="116"/>
        <v>0.23711911893981788</v>
      </c>
      <c r="N818" s="44"/>
    </row>
    <row r="819" spans="1:14" x14ac:dyDescent="0.25">
      <c r="A819" s="157">
        <v>45694.566666666666</v>
      </c>
      <c r="B819" s="170">
        <v>0.47140493898816571</v>
      </c>
      <c r="C819" s="170">
        <v>26.431131695000001</v>
      </c>
      <c r="D819" s="170">
        <v>4.59280823333333E-2</v>
      </c>
      <c r="E819" s="171">
        <f t="shared" si="112"/>
        <v>0.46128525212019289</v>
      </c>
      <c r="F819" s="171">
        <f t="shared" si="113"/>
        <v>1.0203570107968954E-3</v>
      </c>
      <c r="G819" s="171">
        <f t="shared" si="114"/>
        <v>40729.38672857752</v>
      </c>
      <c r="H819" s="171">
        <f t="shared" si="108"/>
        <v>2.3663719472519794E-2</v>
      </c>
      <c r="I819" s="171">
        <f t="shared" si="109"/>
        <v>1.6966509888911001</v>
      </c>
      <c r="J819" s="171">
        <f t="shared" si="110"/>
        <v>31.018384025644192</v>
      </c>
      <c r="K819" s="172">
        <f t="shared" si="111"/>
        <v>36.129299903495919</v>
      </c>
      <c r="L819" s="172">
        <f t="shared" si="115"/>
        <v>2.6614451517151871</v>
      </c>
      <c r="M819" s="171">
        <f t="shared" si="116"/>
        <v>0.24002932464963808</v>
      </c>
      <c r="N819" s="44"/>
    </row>
    <row r="820" spans="1:14" x14ac:dyDescent="0.25">
      <c r="A820" s="157">
        <v>45694.567361111112</v>
      </c>
      <c r="B820" s="170">
        <v>0.47874047710890411</v>
      </c>
      <c r="C820" s="170">
        <v>26.430588721666599</v>
      </c>
      <c r="D820" s="170">
        <v>4.6047293999999898E-2</v>
      </c>
      <c r="E820" s="171">
        <f t="shared" si="112"/>
        <v>0.46846416673165853</v>
      </c>
      <c r="F820" s="171">
        <f t="shared" si="113"/>
        <v>1.0362347989370218E-3</v>
      </c>
      <c r="G820" s="171">
        <f t="shared" si="114"/>
        <v>41363.177222209313</v>
      </c>
      <c r="H820" s="171">
        <f t="shared" si="108"/>
        <v>2.366410243892907E-2</v>
      </c>
      <c r="I820" s="171">
        <f t="shared" si="109"/>
        <v>1.6966266062908004</v>
      </c>
      <c r="J820" s="171">
        <f t="shared" si="110"/>
        <v>31.43303713349782</v>
      </c>
      <c r="K820" s="172">
        <f t="shared" si="111"/>
        <v>36.611804158334145</v>
      </c>
      <c r="L820" s="172">
        <f t="shared" si="115"/>
        <v>2.7077795799099817</v>
      </c>
      <c r="M820" s="171">
        <f t="shared" si="116"/>
        <v>0.24420811507124654</v>
      </c>
      <c r="N820" s="44"/>
    </row>
    <row r="821" spans="1:14" x14ac:dyDescent="0.25">
      <c r="A821" s="157">
        <v>45694.568055555559</v>
      </c>
      <c r="B821" s="170">
        <v>0.4829873623816674</v>
      </c>
      <c r="C821" s="170">
        <v>26.429301261666598</v>
      </c>
      <c r="D821" s="170">
        <v>4.6001994333333303E-2</v>
      </c>
      <c r="E821" s="171">
        <f t="shared" si="112"/>
        <v>0.47262192242886775</v>
      </c>
      <c r="F821" s="171">
        <f t="shared" si="113"/>
        <v>1.0454271913023104E-3</v>
      </c>
      <c r="G821" s="171">
        <f t="shared" si="114"/>
        <v>41730.108109776062</v>
      </c>
      <c r="H821" s="171">
        <f t="shared" si="108"/>
        <v>2.3665010532136675E-2</v>
      </c>
      <c r="I821" s="171">
        <f t="shared" si="109"/>
        <v>1.6965687930168525</v>
      </c>
      <c r="J821" s="171">
        <f t="shared" si="110"/>
        <v>31.672692035469449</v>
      </c>
      <c r="K821" s="172">
        <f t="shared" si="111"/>
        <v>36.889817119431136</v>
      </c>
      <c r="L821" s="172">
        <f t="shared" si="115"/>
        <v>2.7278348986228522</v>
      </c>
      <c r="M821" s="171">
        <f t="shared" si="116"/>
        <v>0.2460168559364044</v>
      </c>
      <c r="N821" s="44"/>
    </row>
    <row r="822" spans="1:14" x14ac:dyDescent="0.25">
      <c r="A822" s="157">
        <v>45694.568749999999</v>
      </c>
      <c r="B822" s="170">
        <v>0.45673384816827062</v>
      </c>
      <c r="C822" s="170">
        <v>26.428013801666602</v>
      </c>
      <c r="D822" s="170">
        <v>4.6019458166666603E-2</v>
      </c>
      <c r="E822" s="171">
        <f t="shared" si="112"/>
        <v>0.44693375822689851</v>
      </c>
      <c r="F822" s="171">
        <f t="shared" si="113"/>
        <v>9.8860140296162476E-4</v>
      </c>
      <c r="G822" s="171">
        <f t="shared" si="114"/>
        <v>39461.804481738582</v>
      </c>
      <c r="H822" s="171">
        <f t="shared" si="108"/>
        <v>2.3665918667997343E-2</v>
      </c>
      <c r="I822" s="171">
        <f t="shared" si="109"/>
        <v>1.6965109811846957</v>
      </c>
      <c r="J822" s="171">
        <f t="shared" si="110"/>
        <v>30.18634757664222</v>
      </c>
      <c r="K822" s="172">
        <f t="shared" si="111"/>
        <v>35.157568516077376</v>
      </c>
      <c r="L822" s="172">
        <f t="shared" si="115"/>
        <v>2.587547683357621</v>
      </c>
      <c r="M822" s="171">
        <f t="shared" si="116"/>
        <v>0.23336469005750549</v>
      </c>
      <c r="N822" s="44"/>
    </row>
    <row r="823" spans="1:14" x14ac:dyDescent="0.25">
      <c r="A823" s="157">
        <v>45694.569444444445</v>
      </c>
      <c r="B823" s="170">
        <v>0.45596169053128666</v>
      </c>
      <c r="C823" s="170">
        <v>26.426726341666601</v>
      </c>
      <c r="D823" s="170">
        <v>4.6013610166666601E-2</v>
      </c>
      <c r="E823" s="171">
        <f t="shared" si="112"/>
        <v>0.4461800861886776</v>
      </c>
      <c r="F823" s="171">
        <f t="shared" si="113"/>
        <v>9.8693006608503611E-4</v>
      </c>
      <c r="G823" s="171">
        <f t="shared" si="114"/>
        <v>39395.090061903167</v>
      </c>
      <c r="H823" s="171">
        <f t="shared" si="108"/>
        <v>2.3666826846513452E-2</v>
      </c>
      <c r="I823" s="171">
        <f t="shared" si="109"/>
        <v>1.6964531707943089</v>
      </c>
      <c r="J823" s="171">
        <f t="shared" si="110"/>
        <v>30.142453772821092</v>
      </c>
      <c r="K823" s="172">
        <f t="shared" si="111"/>
        <v>35.105374160282175</v>
      </c>
      <c r="L823" s="172">
        <f t="shared" si="115"/>
        <v>2.582973728275106</v>
      </c>
      <c r="M823" s="171">
        <f t="shared" si="116"/>
        <v>0.2329521760709872</v>
      </c>
      <c r="N823" s="44"/>
    </row>
    <row r="824" spans="1:14" x14ac:dyDescent="0.25">
      <c r="A824" s="157">
        <v>45694.570138888892</v>
      </c>
      <c r="B824" s="170">
        <v>0.46638587382470675</v>
      </c>
      <c r="C824" s="170">
        <v>26.425438881666601</v>
      </c>
      <c r="D824" s="170">
        <v>4.6328633333333299E-2</v>
      </c>
      <c r="E824" s="171">
        <f t="shared" si="112"/>
        <v>0.45638260406827974</v>
      </c>
      <c r="F824" s="171">
        <f t="shared" si="113"/>
        <v>1.0094932333868112E-3</v>
      </c>
      <c r="G824" s="171">
        <f t="shared" si="114"/>
        <v>40295.739498454663</v>
      </c>
      <c r="H824" s="171">
        <f t="shared" si="108"/>
        <v>2.3667735067687348E-2</v>
      </c>
      <c r="I824" s="171">
        <f t="shared" si="109"/>
        <v>1.6963953618456695</v>
      </c>
      <c r="J824" s="171">
        <f t="shared" si="110"/>
        <v>30.734153186313868</v>
      </c>
      <c r="K824" s="172">
        <f t="shared" si="111"/>
        <v>35.793403267188374</v>
      </c>
      <c r="L824" s="172">
        <f t="shared" si="115"/>
        <v>2.6570834047764564</v>
      </c>
      <c r="M824" s="171">
        <f t="shared" si="116"/>
        <v>0.23963594920422587</v>
      </c>
      <c r="N824" s="44"/>
    </row>
    <row r="825" spans="1:14" x14ac:dyDescent="0.25">
      <c r="A825" s="157">
        <v>45694.570833333331</v>
      </c>
      <c r="B825" s="170">
        <v>0.47719615802045645</v>
      </c>
      <c r="C825" s="170">
        <v>26.425853728333301</v>
      </c>
      <c r="D825" s="170">
        <v>4.6388239666666602E-2</v>
      </c>
      <c r="E825" s="171">
        <f t="shared" si="112"/>
        <v>0.46696037742265561</v>
      </c>
      <c r="F825" s="171">
        <f t="shared" si="113"/>
        <v>1.0328921169273949E-3</v>
      </c>
      <c r="G825" s="171">
        <f t="shared" si="114"/>
        <v>41229.748052967436</v>
      </c>
      <c r="H825" s="171">
        <f t="shared" si="108"/>
        <v>2.366744241508149E-2</v>
      </c>
      <c r="I825" s="171">
        <f t="shared" si="109"/>
        <v>1.6964139889462848</v>
      </c>
      <c r="J825" s="171">
        <f t="shared" si="110"/>
        <v>31.345816374096614</v>
      </c>
      <c r="K825" s="172">
        <f t="shared" si="111"/>
        <v>36.506113516608984</v>
      </c>
      <c r="L825" s="172">
        <f t="shared" si="115"/>
        <v>2.719133711617594</v>
      </c>
      <c r="M825" s="171">
        <f t="shared" si="116"/>
        <v>0.24523211684862864</v>
      </c>
      <c r="N825" s="44"/>
    </row>
    <row r="826" spans="1:14" x14ac:dyDescent="0.25">
      <c r="A826" s="157">
        <v>45694.571527777778</v>
      </c>
      <c r="B826" s="170">
        <v>0.46947452644875626</v>
      </c>
      <c r="C826" s="170">
        <v>26.427570343333301</v>
      </c>
      <c r="D826" s="170">
        <v>4.6200149000000003E-2</v>
      </c>
      <c r="E826" s="171">
        <f t="shared" si="112"/>
        <v>0.45940174116081178</v>
      </c>
      <c r="F826" s="171">
        <f t="shared" si="113"/>
        <v>1.0161786286769616E-3</v>
      </c>
      <c r="G826" s="171">
        <f t="shared" si="114"/>
        <v>40562.599085172544</v>
      </c>
      <c r="H826" s="171">
        <f t="shared" si="108"/>
        <v>2.3666231480147432E-2</v>
      </c>
      <c r="I826" s="171">
        <f t="shared" si="109"/>
        <v>1.6964910685591086</v>
      </c>
      <c r="J826" s="171">
        <f t="shared" si="110"/>
        <v>30.909114693498243</v>
      </c>
      <c r="K826" s="172">
        <f t="shared" si="111"/>
        <v>35.998985497693624</v>
      </c>
      <c r="L826" s="172">
        <f t="shared" si="115"/>
        <v>2.6665430827709296</v>
      </c>
      <c r="M826" s="171">
        <f t="shared" si="116"/>
        <v>0.24048909476649799</v>
      </c>
      <c r="N826" s="44"/>
    </row>
    <row r="827" spans="1:14" x14ac:dyDescent="0.25">
      <c r="A827" s="157">
        <v>45694.572222222225</v>
      </c>
      <c r="B827" s="170">
        <v>0.47410748694173621</v>
      </c>
      <c r="C827" s="170">
        <v>26.429286956666601</v>
      </c>
      <c r="D827" s="170">
        <v>4.6238563833333302E-2</v>
      </c>
      <c r="E827" s="171">
        <f t="shared" si="112"/>
        <v>0.46393264103427068</v>
      </c>
      <c r="F827" s="171">
        <f t="shared" si="113"/>
        <v>1.0262066816920698E-3</v>
      </c>
      <c r="G827" s="171">
        <f t="shared" si="114"/>
        <v>40962.886871766008</v>
      </c>
      <c r="H827" s="171">
        <f t="shared" si="108"/>
        <v>2.3665020622222397E-2</v>
      </c>
      <c r="I827" s="171">
        <f t="shared" si="109"/>
        <v>1.6965681506602317</v>
      </c>
      <c r="J827" s="171">
        <f t="shared" si="110"/>
        <v>31.171254269423621</v>
      </c>
      <c r="K827" s="172">
        <f t="shared" si="111"/>
        <v>36.305770219130316</v>
      </c>
      <c r="L827" s="172">
        <f t="shared" si="115"/>
        <v>2.6939139422839284</v>
      </c>
      <c r="M827" s="171">
        <f t="shared" si="116"/>
        <v>0.24295760662733842</v>
      </c>
      <c r="N827" s="44"/>
    </row>
    <row r="828" spans="1:14" x14ac:dyDescent="0.25">
      <c r="A828" s="157">
        <v>45694.572916666664</v>
      </c>
      <c r="B828" s="170">
        <v>0.4899368105956679</v>
      </c>
      <c r="C828" s="170">
        <v>26.431003570000001</v>
      </c>
      <c r="D828" s="170">
        <v>4.6416055666666602E-2</v>
      </c>
      <c r="E828" s="171">
        <f t="shared" si="112"/>
        <v>0.47941950362203345</v>
      </c>
      <c r="F828" s="171">
        <f t="shared" si="113"/>
        <v>1.0604692870036102E-3</v>
      </c>
      <c r="G828" s="171">
        <f t="shared" si="114"/>
        <v>42330.540435465708</v>
      </c>
      <c r="H828" s="171">
        <f t="shared" si="108"/>
        <v>2.3663809840125078E-2</v>
      </c>
      <c r="I828" s="171">
        <f t="shared" si="109"/>
        <v>1.6966452353245391</v>
      </c>
      <c r="J828" s="171">
        <f t="shared" si="110"/>
        <v>32.064219941741385</v>
      </c>
      <c r="K828" s="172">
        <f t="shared" si="111"/>
        <v>37.347345281168181</v>
      </c>
      <c r="L828" s="172">
        <f t="shared" si="115"/>
        <v>2.7901418941959437</v>
      </c>
      <c r="M828" s="171">
        <f t="shared" si="116"/>
        <v>0.2516361737189704</v>
      </c>
      <c r="N828" s="44"/>
    </row>
    <row r="829" spans="1:14" x14ac:dyDescent="0.25">
      <c r="A829" s="157">
        <v>45694.573611111111</v>
      </c>
      <c r="B829" s="170">
        <v>0.47989870976534021</v>
      </c>
      <c r="C829" s="170">
        <v>26.432720184999901</v>
      </c>
      <c r="D829" s="170">
        <v>4.6597521000000003E-2</v>
      </c>
      <c r="E829" s="171">
        <f t="shared" si="112"/>
        <v>0.46959419649048723</v>
      </c>
      <c r="F829" s="171">
        <f t="shared" si="113"/>
        <v>1.0387417960288749E-3</v>
      </c>
      <c r="G829" s="171">
        <f t="shared" si="114"/>
        <v>41463.248523725393</v>
      </c>
      <c r="H829" s="171">
        <f t="shared" si="108"/>
        <v>2.3662599132674669E-2</v>
      </c>
      <c r="I829" s="171">
        <f t="shared" si="109"/>
        <v>1.6967223226269137</v>
      </c>
      <c r="J829" s="171">
        <f t="shared" si="110"/>
        <v>31.498426475381965</v>
      </c>
      <c r="K829" s="172">
        <f t="shared" si="111"/>
        <v>36.689821413456201</v>
      </c>
      <c r="L829" s="172">
        <f t="shared" si="115"/>
        <v>2.7465867759671103</v>
      </c>
      <c r="M829" s="171">
        <f t="shared" si="116"/>
        <v>0.24770804256557633</v>
      </c>
      <c r="N829" s="44"/>
    </row>
    <row r="830" spans="1:14" x14ac:dyDescent="0.25">
      <c r="A830" s="157">
        <v>45694.574305555558</v>
      </c>
      <c r="B830" s="170">
        <v>0.48491777122242219</v>
      </c>
      <c r="C830" s="170">
        <v>26.433099378333299</v>
      </c>
      <c r="D830" s="170">
        <v>4.6552484999999998E-2</v>
      </c>
      <c r="E830" s="171">
        <f t="shared" si="112"/>
        <v>0.47450488672036889</v>
      </c>
      <c r="F830" s="171">
        <f t="shared" si="113"/>
        <v>1.0496055654164982E-3</v>
      </c>
      <c r="G830" s="171">
        <f t="shared" si="114"/>
        <v>41896.895433617276</v>
      </c>
      <c r="H830" s="171">
        <f t="shared" si="108"/>
        <v>2.3662331702503255E-2</v>
      </c>
      <c r="I830" s="171">
        <f t="shared" si="109"/>
        <v>1.6967393512468976</v>
      </c>
      <c r="J830" s="171">
        <f t="shared" si="110"/>
        <v>31.781528799687251</v>
      </c>
      <c r="K830" s="172">
        <f t="shared" si="111"/>
        <v>37.019916007686163</v>
      </c>
      <c r="L830" s="172">
        <f t="shared" si="115"/>
        <v>2.7712338102519998</v>
      </c>
      <c r="M830" s="171">
        <f t="shared" si="116"/>
        <v>0.2499308991930014</v>
      </c>
      <c r="N830" s="44"/>
    </row>
    <row r="831" spans="1:14" x14ac:dyDescent="0.25">
      <c r="A831" s="157">
        <v>45694.574999999997</v>
      </c>
      <c r="B831" s="170">
        <v>0.4899368105956679</v>
      </c>
      <c r="C831" s="170">
        <v>26.432455838333301</v>
      </c>
      <c r="D831" s="170">
        <v>4.6548512833333298E-2</v>
      </c>
      <c r="E831" s="171">
        <f t="shared" si="112"/>
        <v>0.47941717956817154</v>
      </c>
      <c r="F831" s="171">
        <f t="shared" si="113"/>
        <v>1.0604692870036102E-3</v>
      </c>
      <c r="G831" s="171">
        <f t="shared" si="114"/>
        <v>42330.540435465708</v>
      </c>
      <c r="H831" s="171">
        <f t="shared" si="108"/>
        <v>2.3662785568189175E-2</v>
      </c>
      <c r="I831" s="171">
        <f t="shared" si="109"/>
        <v>1.6967104515562046</v>
      </c>
      <c r="J831" s="171">
        <f t="shared" si="110"/>
        <v>32.064219941741385</v>
      </c>
      <c r="K831" s="172">
        <f t="shared" si="111"/>
        <v>37.348631648992978</v>
      </c>
      <c r="L831" s="172">
        <f t="shared" si="115"/>
        <v>2.798207707365683</v>
      </c>
      <c r="M831" s="171">
        <f t="shared" si="116"/>
        <v>0.25236360997165247</v>
      </c>
      <c r="N831" s="44"/>
    </row>
    <row r="832" spans="1:14" x14ac:dyDescent="0.25">
      <c r="A832" s="157">
        <v>45694.575694444444</v>
      </c>
      <c r="B832" s="170">
        <v>0.48762032296730601</v>
      </c>
      <c r="C832" s="170">
        <v>26.431812298333298</v>
      </c>
      <c r="D832" s="170">
        <v>4.6631960499999903E-2</v>
      </c>
      <c r="E832" s="171">
        <f t="shared" si="112"/>
        <v>0.4771514551608213</v>
      </c>
      <c r="F832" s="171">
        <f t="shared" si="113"/>
        <v>1.0554552445179784E-3</v>
      </c>
      <c r="G832" s="171">
        <f t="shared" si="114"/>
        <v>42130.39590437524</v>
      </c>
      <c r="H832" s="171">
        <f t="shared" si="108"/>
        <v>2.3663239444530606E-2</v>
      </c>
      <c r="I832" s="171">
        <f t="shared" si="109"/>
        <v>1.6966815522257617</v>
      </c>
      <c r="J832" s="171">
        <f t="shared" si="110"/>
        <v>31.933797292460426</v>
      </c>
      <c r="K832" s="172">
        <f t="shared" si="111"/>
        <v>37.196146706880292</v>
      </c>
      <c r="L832" s="172">
        <f t="shared" si="115"/>
        <v>2.7905780932616517</v>
      </c>
      <c r="M832" s="171">
        <f t="shared" si="116"/>
        <v>0.25167551346154865</v>
      </c>
      <c r="N832" s="44"/>
    </row>
    <row r="833" spans="1:14" x14ac:dyDescent="0.25">
      <c r="A833" s="157">
        <v>45694.576388888891</v>
      </c>
      <c r="B833" s="170">
        <v>0.50344966128459501</v>
      </c>
      <c r="C833" s="170">
        <v>26.4311687583333</v>
      </c>
      <c r="D833" s="170">
        <v>4.6761766000000003E-2</v>
      </c>
      <c r="E833" s="171">
        <f t="shared" si="112"/>
        <v>0.49264200689674925</v>
      </c>
      <c r="F833" s="171">
        <f t="shared" si="113"/>
        <v>1.0897178815683875E-3</v>
      </c>
      <c r="G833" s="171">
        <f t="shared" si="114"/>
        <v>43498.05073498901</v>
      </c>
      <c r="H833" s="171">
        <f t="shared" si="108"/>
        <v>2.3663693331527916E-2</v>
      </c>
      <c r="I833" s="171">
        <f t="shared" si="109"/>
        <v>1.6966526532555599</v>
      </c>
      <c r="J833" s="171">
        <f t="shared" si="110"/>
        <v>32.823313717933594</v>
      </c>
      <c r="K833" s="172">
        <f t="shared" si="111"/>
        <v>38.23166244151529</v>
      </c>
      <c r="L833" s="172">
        <f t="shared" si="115"/>
        <v>2.8845696872512967</v>
      </c>
      <c r="M833" s="171">
        <f t="shared" si="116"/>
        <v>0.26015238882136515</v>
      </c>
      <c r="N833" s="44"/>
    </row>
    <row r="834" spans="1:14" x14ac:dyDescent="0.25">
      <c r="A834" s="157">
        <v>45694.57708333333</v>
      </c>
      <c r="B834" s="170">
        <v>0.50267750726132965</v>
      </c>
      <c r="C834" s="170">
        <v>26.430525221666599</v>
      </c>
      <c r="D834" s="170">
        <v>4.6907469166666597E-2</v>
      </c>
      <c r="E834" s="171">
        <f t="shared" si="112"/>
        <v>0.49188748549200179</v>
      </c>
      <c r="F834" s="171">
        <f t="shared" si="113"/>
        <v>1.0880465525137004E-3</v>
      </c>
      <c r="G834" s="171">
        <f t="shared" si="114"/>
        <v>43431.336627378885</v>
      </c>
      <c r="H834" s="171">
        <f t="shared" si="108"/>
        <v>2.3664147226830273E-2</v>
      </c>
      <c r="I834" s="171">
        <f t="shared" si="109"/>
        <v>1.6966237547952856</v>
      </c>
      <c r="J834" s="171">
        <f t="shared" si="110"/>
        <v>32.780014962682607</v>
      </c>
      <c r="K834" s="172">
        <f t="shared" si="111"/>
        <v>38.180646547832879</v>
      </c>
      <c r="L834" s="172">
        <f t="shared" si="115"/>
        <v>2.8892925767455124</v>
      </c>
      <c r="M834" s="171">
        <f t="shared" si="116"/>
        <v>0.26057833484357079</v>
      </c>
      <c r="N834" s="44"/>
    </row>
    <row r="835" spans="1:14" x14ac:dyDescent="0.25">
      <c r="A835" s="157">
        <v>45694.577777777777</v>
      </c>
      <c r="B835" s="170">
        <v>0.49032290042518906</v>
      </c>
      <c r="C835" s="170">
        <v>26.430854213333301</v>
      </c>
      <c r="D835" s="170">
        <v>4.7112777666666598E-2</v>
      </c>
      <c r="E835" s="171">
        <f t="shared" si="112"/>
        <v>0.47979754459638252</v>
      </c>
      <c r="F835" s="171">
        <f t="shared" si="113"/>
        <v>1.0613049792753009E-3</v>
      </c>
      <c r="G835" s="171">
        <f t="shared" si="114"/>
        <v>42363.898596736333</v>
      </c>
      <c r="H835" s="171">
        <f t="shared" ref="H835:H898" si="117">KHprocess*EXP(delta*(1/(C835+273.15)-1/(Tnul+273.15)))</f>
        <v>2.3663915183130907E-2</v>
      </c>
      <c r="I835" s="171">
        <f t="shared" ref="I835:I898" si="118">1/(H835*constR*(C835+273.15)*10^3)</f>
        <v>1.6966385283492105</v>
      </c>
      <c r="J835" s="171">
        <f t="shared" ref="J835:J898" si="119">(($R$2/0.815)^(-0.49))*34500*(F835)^0.86</f>
        <v>32.085949128394432</v>
      </c>
      <c r="K835" s="172">
        <f t="shared" ref="K835:K898" si="120">J835*(1.024)^(C835-20)</f>
        <v>37.372522338745398</v>
      </c>
      <c r="L835" s="172">
        <f t="shared" si="115"/>
        <v>2.8341334670534311</v>
      </c>
      <c r="M835" s="171">
        <f t="shared" si="116"/>
        <v>0.25560366766354897</v>
      </c>
      <c r="N835" s="44"/>
    </row>
    <row r="836" spans="1:14" x14ac:dyDescent="0.25">
      <c r="A836" s="157">
        <v>45694.578472222223</v>
      </c>
      <c r="B836" s="170">
        <v>0.48800641650320692</v>
      </c>
      <c r="C836" s="170">
        <v>26.431926905000001</v>
      </c>
      <c r="D836" s="170">
        <v>4.7175032333333297E-2</v>
      </c>
      <c r="E836" s="171">
        <f t="shared" ref="E836:E899" si="121">B836*((20+273.15)/(C836+273.15))</f>
        <v>0.47752907685676366</v>
      </c>
      <c r="F836" s="171">
        <f t="shared" ref="F836:F899" si="122">B836/$R$1</f>
        <v>1.0562909448121362E-3</v>
      </c>
      <c r="G836" s="171">
        <f t="shared" ref="G836:G899" si="123">B836*(24*60*60)</f>
        <v>42163.75438587708</v>
      </c>
      <c r="H836" s="171">
        <f t="shared" si="117"/>
        <v>2.3663158613880662E-2</v>
      </c>
      <c r="I836" s="171">
        <f t="shared" si="118"/>
        <v>1.6966866988195488</v>
      </c>
      <c r="J836" s="171">
        <f t="shared" si="119"/>
        <v>31.955541104431379</v>
      </c>
      <c r="K836" s="172">
        <f t="shared" si="120"/>
        <v>37.221574838083939</v>
      </c>
      <c r="L836" s="172">
        <f t="shared" ref="L836:L899" si="124">I836*D836*(1-EXP((-(K836/I836)*($R$3/G836))))*G836/1000</f>
        <v>2.825209946184795</v>
      </c>
      <c r="M836" s="171">
        <f t="shared" ref="M836:M899" si="125">L836*1000/24/$R$1</f>
        <v>0.25479887682041802</v>
      </c>
      <c r="N836" s="44"/>
    </row>
    <row r="837" spans="1:14" x14ac:dyDescent="0.25">
      <c r="A837" s="157">
        <v>45694.57916666667</v>
      </c>
      <c r="B837" s="170">
        <v>0.48491777122242219</v>
      </c>
      <c r="C837" s="170">
        <v>26.432999596666601</v>
      </c>
      <c r="D837" s="170">
        <v>4.7096881833333298E-2</v>
      </c>
      <c r="E837" s="171">
        <f t="shared" si="121"/>
        <v>0.47450504476300992</v>
      </c>
      <c r="F837" s="171">
        <f t="shared" si="122"/>
        <v>1.0496055654164982E-3</v>
      </c>
      <c r="G837" s="171">
        <f t="shared" si="123"/>
        <v>41896.895433617276</v>
      </c>
      <c r="H837" s="171">
        <f t="shared" si="117"/>
        <v>2.3662402074236817E-2</v>
      </c>
      <c r="I837" s="171">
        <f t="shared" si="118"/>
        <v>1.6967348702907949</v>
      </c>
      <c r="J837" s="171">
        <f t="shared" si="119"/>
        <v>31.781528799687251</v>
      </c>
      <c r="K837" s="172">
        <f t="shared" si="120"/>
        <v>37.01982840110059</v>
      </c>
      <c r="L837" s="172">
        <f t="shared" si="124"/>
        <v>2.8036342043649074</v>
      </c>
      <c r="M837" s="171">
        <f t="shared" si="125"/>
        <v>0.25285301265917276</v>
      </c>
      <c r="N837" s="44"/>
    </row>
    <row r="838" spans="1:14" x14ac:dyDescent="0.25">
      <c r="A838" s="157">
        <v>45694.579861111109</v>
      </c>
      <c r="B838" s="170">
        <v>0.49572802970517271</v>
      </c>
      <c r="C838" s="170">
        <v>26.434072291666599</v>
      </c>
      <c r="D838" s="170">
        <v>4.7577701666666597E-2</v>
      </c>
      <c r="E838" s="171">
        <f t="shared" si="121"/>
        <v>0.48508143572662743</v>
      </c>
      <c r="F838" s="171">
        <f t="shared" si="122"/>
        <v>1.0730043933012397E-3</v>
      </c>
      <c r="G838" s="171">
        <f t="shared" si="123"/>
        <v>42830.90176652692</v>
      </c>
      <c r="H838" s="171">
        <f t="shared" si="117"/>
        <v>2.3661645561847092E-2</v>
      </c>
      <c r="I838" s="171">
        <f t="shared" si="118"/>
        <v>1.6967830429126658</v>
      </c>
      <c r="J838" s="171">
        <f t="shared" si="119"/>
        <v>32.389900000016382</v>
      </c>
      <c r="K838" s="172">
        <f t="shared" si="120"/>
        <v>37.729432491987978</v>
      </c>
      <c r="L838" s="172">
        <f t="shared" si="124"/>
        <v>2.8923192761548728</v>
      </c>
      <c r="M838" s="171">
        <f t="shared" si="125"/>
        <v>0.26085130556952318</v>
      </c>
      <c r="N838" s="44"/>
    </row>
    <row r="839" spans="1:14" x14ac:dyDescent="0.25">
      <c r="A839" s="157">
        <v>45694.580555555556</v>
      </c>
      <c r="B839" s="170">
        <v>0.50151924873746345</v>
      </c>
      <c r="C839" s="170">
        <v>26.435144984999901</v>
      </c>
      <c r="D839" s="170">
        <v>4.7561808833333302E-2</v>
      </c>
      <c r="E839" s="171">
        <f t="shared" si="121"/>
        <v>0.49074652140962682</v>
      </c>
      <c r="F839" s="171">
        <f t="shared" si="122"/>
        <v>1.085539499431739E-3</v>
      </c>
      <c r="G839" s="171">
        <f t="shared" si="123"/>
        <v>43331.263090916844</v>
      </c>
      <c r="H839" s="171">
        <f t="shared" si="117"/>
        <v>2.366088908023653E-2</v>
      </c>
      <c r="I839" s="171">
        <f t="shared" si="118"/>
        <v>1.6968312164606287</v>
      </c>
      <c r="J839" s="171">
        <f t="shared" si="119"/>
        <v>32.715047821710137</v>
      </c>
      <c r="K839" s="172">
        <f t="shared" si="120"/>
        <v>38.109151014883892</v>
      </c>
      <c r="L839" s="172">
        <f t="shared" si="124"/>
        <v>2.9235258130130224</v>
      </c>
      <c r="M839" s="171">
        <f t="shared" si="125"/>
        <v>0.26366574792685987</v>
      </c>
      <c r="N839" s="44"/>
    </row>
    <row r="840" spans="1:14" x14ac:dyDescent="0.25">
      <c r="A840" s="157">
        <v>45694.581250000003</v>
      </c>
      <c r="B840" s="170">
        <v>0.50383573636582246</v>
      </c>
      <c r="C840" s="170">
        <v>26.436219926666599</v>
      </c>
      <c r="D840" s="170">
        <v>4.7572404166666603E-2</v>
      </c>
      <c r="E840" s="171">
        <f t="shared" si="121"/>
        <v>0.49301148147533314</v>
      </c>
      <c r="F840" s="171">
        <f t="shared" si="122"/>
        <v>1.0905535419173647E-3</v>
      </c>
      <c r="G840" s="171">
        <f t="shared" si="123"/>
        <v>43531.407622007064</v>
      </c>
      <c r="H840" s="171">
        <f t="shared" si="117"/>
        <v>2.3660131042758464E-2</v>
      </c>
      <c r="I840" s="171">
        <f t="shared" si="118"/>
        <v>1.6968794919830186</v>
      </c>
      <c r="J840" s="171">
        <f t="shared" si="119"/>
        <v>32.844959500248443</v>
      </c>
      <c r="K840" s="172">
        <f t="shared" si="120"/>
        <v>38.26145813476613</v>
      </c>
      <c r="L840" s="172">
        <f t="shared" si="124"/>
        <v>2.9370918236073189</v>
      </c>
      <c r="M840" s="171">
        <f t="shared" si="125"/>
        <v>0.2648892337308188</v>
      </c>
      <c r="N840" s="44"/>
    </row>
    <row r="841" spans="1:14" x14ac:dyDescent="0.25">
      <c r="A841" s="157">
        <v>45694.581944444442</v>
      </c>
      <c r="B841" s="170">
        <v>0.49572802970517271</v>
      </c>
      <c r="C841" s="170">
        <v>26.437296589999999</v>
      </c>
      <c r="D841" s="170">
        <v>4.7707508000000003E-2</v>
      </c>
      <c r="E841" s="171">
        <f t="shared" si="121"/>
        <v>0.4850762150537799</v>
      </c>
      <c r="F841" s="171">
        <f t="shared" si="122"/>
        <v>1.0730043933012397E-3</v>
      </c>
      <c r="G841" s="171">
        <f t="shared" si="123"/>
        <v>42830.90176652692</v>
      </c>
      <c r="H841" s="171">
        <f t="shared" si="117"/>
        <v>2.3659371820975883E-2</v>
      </c>
      <c r="I841" s="171">
        <f t="shared" si="118"/>
        <v>1.6969278458328705</v>
      </c>
      <c r="J841" s="171">
        <f t="shared" si="119"/>
        <v>32.389900000016382</v>
      </c>
      <c r="K841" s="172">
        <f t="shared" si="120"/>
        <v>37.732317740208863</v>
      </c>
      <c r="L841" s="172">
        <f t="shared" si="124"/>
        <v>2.9004487956336891</v>
      </c>
      <c r="M841" s="171">
        <f t="shared" si="125"/>
        <v>0.26158448734070067</v>
      </c>
      <c r="N841" s="44"/>
    </row>
    <row r="842" spans="1:14" x14ac:dyDescent="0.25">
      <c r="A842" s="157">
        <v>45694.582638888889</v>
      </c>
      <c r="B842" s="170">
        <v>0.50344966128459501</v>
      </c>
      <c r="C842" s="170">
        <v>26.4383732533333</v>
      </c>
      <c r="D842" s="170">
        <v>4.7653201833333297E-2</v>
      </c>
      <c r="E842" s="171">
        <f t="shared" si="121"/>
        <v>0.49263015985196262</v>
      </c>
      <c r="F842" s="171">
        <f t="shared" si="122"/>
        <v>1.0897178815683875E-3</v>
      </c>
      <c r="G842" s="171">
        <f t="shared" si="123"/>
        <v>43498.05073498901</v>
      </c>
      <c r="H842" s="171">
        <f t="shared" si="117"/>
        <v>2.3658612629012546E-2</v>
      </c>
      <c r="I842" s="171">
        <f t="shared" si="118"/>
        <v>1.6969762006911138</v>
      </c>
      <c r="J842" s="171">
        <f t="shared" si="119"/>
        <v>32.823313717933594</v>
      </c>
      <c r="K842" s="172">
        <f t="shared" si="120"/>
        <v>38.238195475478648</v>
      </c>
      <c r="L842" s="172">
        <f t="shared" si="124"/>
        <v>2.940099137629026</v>
      </c>
      <c r="M842" s="171">
        <f t="shared" si="125"/>
        <v>0.26516045613537392</v>
      </c>
      <c r="N842" s="44"/>
    </row>
    <row r="843" spans="1:14" x14ac:dyDescent="0.25">
      <c r="A843" s="157">
        <v>45694.583333333336</v>
      </c>
      <c r="B843" s="170">
        <v>0.51039912046329539</v>
      </c>
      <c r="C843" s="170">
        <v>26.4394499166666</v>
      </c>
      <c r="D843" s="170">
        <v>4.77459226666666E-2</v>
      </c>
      <c r="E843" s="171">
        <f t="shared" si="121"/>
        <v>0.49942847521978528</v>
      </c>
      <c r="F843" s="171">
        <f t="shared" si="122"/>
        <v>1.1047600010028039E-3</v>
      </c>
      <c r="G843" s="171">
        <f t="shared" si="123"/>
        <v>44098.484008028725</v>
      </c>
      <c r="H843" s="171">
        <f t="shared" si="117"/>
        <v>2.3657853466866958E-2</v>
      </c>
      <c r="I843" s="171">
        <f t="shared" si="118"/>
        <v>1.6970245565577684</v>
      </c>
      <c r="J843" s="171">
        <f t="shared" si="119"/>
        <v>33.212590206419556</v>
      </c>
      <c r="K843" s="172">
        <f t="shared" si="120"/>
        <v>38.692679133734956</v>
      </c>
      <c r="L843" s="172">
        <f t="shared" si="124"/>
        <v>2.9845291614060661</v>
      </c>
      <c r="M843" s="171">
        <f t="shared" si="125"/>
        <v>0.26916749291180248</v>
      </c>
      <c r="N843" s="44"/>
    </row>
    <row r="844" spans="1:14" x14ac:dyDescent="0.25">
      <c r="A844" s="157">
        <v>45694.584027777775</v>
      </c>
      <c r="B844" s="170">
        <v>0.51078518457982292</v>
      </c>
      <c r="C844" s="170">
        <v>26.44052658</v>
      </c>
      <c r="D844" s="170">
        <v>4.7803674333333303E-2</v>
      </c>
      <c r="E844" s="171">
        <f t="shared" si="121"/>
        <v>0.499804444983312</v>
      </c>
      <c r="F844" s="171">
        <f t="shared" si="122"/>
        <v>1.1055956376186643E-3</v>
      </c>
      <c r="G844" s="171">
        <f t="shared" si="123"/>
        <v>44131.839947696702</v>
      </c>
      <c r="H844" s="171">
        <f t="shared" si="117"/>
        <v>2.3657094334537752E-2</v>
      </c>
      <c r="I844" s="171">
        <f t="shared" si="118"/>
        <v>1.6970729134328455</v>
      </c>
      <c r="J844" s="171">
        <f t="shared" si="119"/>
        <v>33.234193886090239</v>
      </c>
      <c r="K844" s="172">
        <f t="shared" si="120"/>
        <v>38.718836089866528</v>
      </c>
      <c r="L844" s="172">
        <f t="shared" si="124"/>
        <v>2.9903688212477859</v>
      </c>
      <c r="M844" s="171">
        <f t="shared" si="125"/>
        <v>0.26969415776044248</v>
      </c>
      <c r="N844" s="44"/>
    </row>
    <row r="845" spans="1:14" x14ac:dyDescent="0.25">
      <c r="A845" s="157">
        <v>45694.584722222222</v>
      </c>
      <c r="B845" s="170">
        <v>0.52082330378760433</v>
      </c>
      <c r="C845" s="170">
        <v>26.441600926666599</v>
      </c>
      <c r="D845" s="170">
        <v>4.79197045E-2</v>
      </c>
      <c r="E845" s="171">
        <f t="shared" si="121"/>
        <v>0.50962493952795673</v>
      </c>
      <c r="F845" s="171">
        <f t="shared" si="122"/>
        <v>1.1273231683714378E-3</v>
      </c>
      <c r="G845" s="171">
        <f t="shared" si="123"/>
        <v>44999.133447249013</v>
      </c>
      <c r="H845" s="171">
        <f t="shared" si="117"/>
        <v>2.3656336865359687E-2</v>
      </c>
      <c r="I845" s="171">
        <f t="shared" si="118"/>
        <v>1.6971211672631559</v>
      </c>
      <c r="J845" s="171">
        <f t="shared" si="119"/>
        <v>33.795118147062169</v>
      </c>
      <c r="K845" s="172">
        <f t="shared" si="120"/>
        <v>39.373332946150988</v>
      </c>
      <c r="L845" s="172">
        <f t="shared" si="124"/>
        <v>3.0536554632315234</v>
      </c>
      <c r="M845" s="171">
        <f t="shared" si="125"/>
        <v>0.27540182749202052</v>
      </c>
      <c r="N845" s="44"/>
    </row>
    <row r="846" spans="1:14" x14ac:dyDescent="0.25">
      <c r="A846" s="157">
        <v>45694.585416666669</v>
      </c>
      <c r="B846" s="170">
        <v>0.50808263661853004</v>
      </c>
      <c r="C846" s="170">
        <v>26.442673618333298</v>
      </c>
      <c r="D846" s="170">
        <v>4.8283698E-2</v>
      </c>
      <c r="E846" s="171">
        <f t="shared" si="121"/>
        <v>0.49715643285212691</v>
      </c>
      <c r="F846" s="171">
        <f t="shared" si="122"/>
        <v>1.099745966706775E-3</v>
      </c>
      <c r="G846" s="171">
        <f t="shared" si="123"/>
        <v>43898.339803840994</v>
      </c>
      <c r="H846" s="171">
        <f t="shared" si="117"/>
        <v>2.3655580592657908E-2</v>
      </c>
      <c r="I846" s="171">
        <f t="shared" si="118"/>
        <v>1.6971693477616281</v>
      </c>
      <c r="J846" s="171">
        <f t="shared" si="119"/>
        <v>33.082914462347489</v>
      </c>
      <c r="K846" s="172">
        <f t="shared" si="120"/>
        <v>38.544553658266686</v>
      </c>
      <c r="L846" s="172">
        <f t="shared" si="124"/>
        <v>3.0053739421787564</v>
      </c>
      <c r="M846" s="171">
        <f t="shared" si="125"/>
        <v>0.27104743345768006</v>
      </c>
      <c r="N846" s="44"/>
    </row>
    <row r="847" spans="1:14" x14ac:dyDescent="0.25">
      <c r="A847" s="157">
        <v>45694.586111111108</v>
      </c>
      <c r="B847" s="170">
        <v>0.48260128730044005</v>
      </c>
      <c r="C847" s="170">
        <v>26.4437463133333</v>
      </c>
      <c r="D847" s="170">
        <v>4.8237601333333303E-2</v>
      </c>
      <c r="E847" s="171">
        <f t="shared" si="121"/>
        <v>0.47222136347319255</v>
      </c>
      <c r="F847" s="171">
        <f t="shared" si="122"/>
        <v>1.0445915309533335E-3</v>
      </c>
      <c r="G847" s="171">
        <f t="shared" si="123"/>
        <v>41696.751222758023</v>
      </c>
      <c r="H847" s="171">
        <f t="shared" si="117"/>
        <v>2.3654824347198986E-2</v>
      </c>
      <c r="I847" s="171">
        <f t="shared" si="118"/>
        <v>1.6972175294108529</v>
      </c>
      <c r="J847" s="171">
        <f t="shared" si="119"/>
        <v>31.650917758605047</v>
      </c>
      <c r="K847" s="172">
        <f t="shared" si="120"/>
        <v>36.877087611011909</v>
      </c>
      <c r="L847" s="172">
        <f t="shared" si="124"/>
        <v>2.8592815673560654</v>
      </c>
      <c r="M847" s="171">
        <f t="shared" si="125"/>
        <v>0.25787171422763938</v>
      </c>
      <c r="N847" s="44"/>
    </row>
    <row r="848" spans="1:14" x14ac:dyDescent="0.25">
      <c r="A848" s="157">
        <v>45694.586805555555</v>
      </c>
      <c r="B848" s="170">
        <v>0.48684818369233707</v>
      </c>
      <c r="C848" s="170">
        <v>26.444819004999999</v>
      </c>
      <c r="D848" s="170">
        <v>4.8038914500000002E-2</v>
      </c>
      <c r="E848" s="171">
        <f t="shared" si="121"/>
        <v>0.47637521077100714</v>
      </c>
      <c r="F848" s="171">
        <f t="shared" si="122"/>
        <v>1.053783947386011E-3</v>
      </c>
      <c r="G848" s="171">
        <f t="shared" si="123"/>
        <v>42063.68307101792</v>
      </c>
      <c r="H848" s="171">
        <f t="shared" si="117"/>
        <v>2.3654068133681493E-2</v>
      </c>
      <c r="I848" s="171">
        <f t="shared" si="118"/>
        <v>1.697265711911401</v>
      </c>
      <c r="J848" s="171">
        <f t="shared" si="119"/>
        <v>31.890305127526787</v>
      </c>
      <c r="K848" s="172">
        <f t="shared" si="120"/>
        <v>37.156947677813271</v>
      </c>
      <c r="L848" s="172">
        <f t="shared" si="124"/>
        <v>2.8713985525325527</v>
      </c>
      <c r="M848" s="171">
        <f t="shared" si="125"/>
        <v>0.25896451592104552</v>
      </c>
      <c r="N848" s="44"/>
    </row>
    <row r="849" spans="1:14" x14ac:dyDescent="0.25">
      <c r="A849" s="157">
        <v>45694.587500000001</v>
      </c>
      <c r="B849" s="170">
        <v>0.49456980060067973</v>
      </c>
      <c r="C849" s="170">
        <v>26.4458916966666</v>
      </c>
      <c r="D849" s="170">
        <v>4.7965798666666601E-2</v>
      </c>
      <c r="E849" s="171">
        <f t="shared" si="121"/>
        <v>0.48392898922953553</v>
      </c>
      <c r="F849" s="171">
        <f t="shared" si="122"/>
        <v>1.0704974038975752E-3</v>
      </c>
      <c r="G849" s="171">
        <f t="shared" si="123"/>
        <v>42730.830771898727</v>
      </c>
      <c r="H849" s="171">
        <f t="shared" si="117"/>
        <v>2.365331194975415E-2</v>
      </c>
      <c r="I849" s="171">
        <f t="shared" si="118"/>
        <v>1.6973138954129983</v>
      </c>
      <c r="J849" s="171">
        <f t="shared" si="119"/>
        <v>32.324807621302654</v>
      </c>
      <c r="K849" s="172">
        <f t="shared" si="120"/>
        <v>37.664165878956098</v>
      </c>
      <c r="L849" s="172">
        <f t="shared" si="124"/>
        <v>2.910313434622632</v>
      </c>
      <c r="M849" s="171">
        <f t="shared" si="125"/>
        <v>0.262474155359184</v>
      </c>
      <c r="N849" s="44"/>
    </row>
    <row r="850" spans="1:14" x14ac:dyDescent="0.25">
      <c r="A850" s="157">
        <v>45694.588194444441</v>
      </c>
      <c r="B850" s="170">
        <v>0.49032290042518906</v>
      </c>
      <c r="C850" s="170">
        <v>26.446714270000001</v>
      </c>
      <c r="D850" s="170">
        <v>4.8186735666666598E-2</v>
      </c>
      <c r="E850" s="171">
        <f t="shared" si="121"/>
        <v>0.47977214506466742</v>
      </c>
      <c r="F850" s="171">
        <f t="shared" si="122"/>
        <v>1.0613049792753009E-3</v>
      </c>
      <c r="G850" s="171">
        <f t="shared" si="123"/>
        <v>42363.898596736333</v>
      </c>
      <c r="H850" s="171">
        <f t="shared" si="117"/>
        <v>2.3652732104443769E-2</v>
      </c>
      <c r="I850" s="171">
        <f t="shared" si="118"/>
        <v>1.6973508446988055</v>
      </c>
      <c r="J850" s="171">
        <f t="shared" si="119"/>
        <v>32.085949128394432</v>
      </c>
      <c r="K850" s="172">
        <f t="shared" si="120"/>
        <v>37.386582487370397</v>
      </c>
      <c r="L850" s="172">
        <f t="shared" si="124"/>
        <v>2.8999111995871569</v>
      </c>
      <c r="M850" s="171">
        <f t="shared" si="125"/>
        <v>0.26153600284876954</v>
      </c>
      <c r="N850" s="44"/>
    </row>
    <row r="851" spans="1:14" x14ac:dyDescent="0.25">
      <c r="A851" s="157">
        <v>45694.588888888888</v>
      </c>
      <c r="B851" s="170">
        <v>0.49572802970517271</v>
      </c>
      <c r="C851" s="170">
        <v>26.447358195</v>
      </c>
      <c r="D851" s="170">
        <v>4.8280514833333302E-2</v>
      </c>
      <c r="E851" s="171">
        <f t="shared" si="121"/>
        <v>0.48505992437184542</v>
      </c>
      <c r="F851" s="171">
        <f t="shared" si="122"/>
        <v>1.0730043933012397E-3</v>
      </c>
      <c r="G851" s="171">
        <f t="shared" si="123"/>
        <v>42830.90176652692</v>
      </c>
      <c r="H851" s="171">
        <f t="shared" si="117"/>
        <v>2.3652278203387726E-2</v>
      </c>
      <c r="I851" s="171">
        <f t="shared" si="118"/>
        <v>1.6973797696660835</v>
      </c>
      <c r="J851" s="171">
        <f t="shared" si="119"/>
        <v>32.389900000016382</v>
      </c>
      <c r="K851" s="172">
        <f t="shared" si="120"/>
        <v>37.741322738813878</v>
      </c>
      <c r="L851" s="172">
        <f t="shared" si="124"/>
        <v>2.9360385739865738</v>
      </c>
      <c r="M851" s="171">
        <f t="shared" si="125"/>
        <v>0.26479424368565779</v>
      </c>
      <c r="N851" s="44"/>
    </row>
    <row r="852" spans="1:14" x14ac:dyDescent="0.25">
      <c r="A852" s="157">
        <v>45694.589583333334</v>
      </c>
      <c r="B852" s="170">
        <v>0.4976584421750902</v>
      </c>
      <c r="C852" s="170">
        <v>26.448002119999899</v>
      </c>
      <c r="D852" s="170">
        <v>4.8383834833333299E-2</v>
      </c>
      <c r="E852" s="171">
        <f t="shared" si="121"/>
        <v>0.48694774761947179</v>
      </c>
      <c r="F852" s="171">
        <f t="shared" si="122"/>
        <v>1.0771827752707581E-3</v>
      </c>
      <c r="G852" s="171">
        <f t="shared" si="123"/>
        <v>42997.68940392779</v>
      </c>
      <c r="H852" s="171">
        <f t="shared" si="117"/>
        <v>2.3651824312993234E-2</v>
      </c>
      <c r="I852" s="171">
        <f t="shared" si="118"/>
        <v>1.6974086949940976</v>
      </c>
      <c r="J852" s="171">
        <f t="shared" si="119"/>
        <v>32.498341738879049</v>
      </c>
      <c r="K852" s="172">
        <f t="shared" si="120"/>
        <v>37.86825940637096</v>
      </c>
      <c r="L852" s="172">
        <f t="shared" si="124"/>
        <v>2.9532587719217829</v>
      </c>
      <c r="M852" s="171">
        <f t="shared" si="125"/>
        <v>0.26634729183998762</v>
      </c>
      <c r="N852" s="44"/>
    </row>
    <row r="853" spans="1:14" x14ac:dyDescent="0.25">
      <c r="A853" s="157">
        <v>45694.590277777781</v>
      </c>
      <c r="B853" s="170">
        <v>0.50615223874247806</v>
      </c>
      <c r="C853" s="170">
        <v>26.44864604</v>
      </c>
      <c r="D853" s="170">
        <v>4.8493509499999997E-2</v>
      </c>
      <c r="E853" s="171">
        <f t="shared" si="121"/>
        <v>0.4952576747210905</v>
      </c>
      <c r="F853" s="171">
        <f t="shared" si="122"/>
        <v>1.0955676163257101E-3</v>
      </c>
      <c r="G853" s="171">
        <f t="shared" si="123"/>
        <v>43731.553427350103</v>
      </c>
      <c r="H853" s="171">
        <f t="shared" si="117"/>
        <v>2.3651370436784187E-2</v>
      </c>
      <c r="I853" s="171">
        <f t="shared" si="118"/>
        <v>1.6974376204582495</v>
      </c>
      <c r="J853" s="171">
        <f t="shared" si="119"/>
        <v>32.97478841032116</v>
      </c>
      <c r="K853" s="172">
        <f t="shared" si="120"/>
        <v>38.424019327431132</v>
      </c>
      <c r="L853" s="172">
        <f t="shared" si="124"/>
        <v>3.0079925815717066</v>
      </c>
      <c r="M853" s="171">
        <f t="shared" si="125"/>
        <v>0.27128360223410053</v>
      </c>
      <c r="N853" s="44"/>
    </row>
    <row r="854" spans="1:14" x14ac:dyDescent="0.25">
      <c r="A854" s="157">
        <v>45694.59097222222</v>
      </c>
      <c r="B854" s="170">
        <v>0.51812075204271779</v>
      </c>
      <c r="C854" s="170">
        <v>26.449289960000002</v>
      </c>
      <c r="D854" s="170">
        <v>4.8623844999999999E-2</v>
      </c>
      <c r="E854" s="171">
        <f t="shared" si="121"/>
        <v>0.50696748474137376</v>
      </c>
      <c r="F854" s="171">
        <f t="shared" si="122"/>
        <v>1.121473489269952E-3</v>
      </c>
      <c r="G854" s="171">
        <f t="shared" si="123"/>
        <v>44765.632976490815</v>
      </c>
      <c r="H854" s="171">
        <f t="shared" si="117"/>
        <v>2.3650916571235938E-2</v>
      </c>
      <c r="I854" s="171">
        <f t="shared" si="118"/>
        <v>1.6974665462831366</v>
      </c>
      <c r="J854" s="171">
        <f t="shared" si="119"/>
        <v>33.644251213878412</v>
      </c>
      <c r="K854" s="172">
        <f t="shared" si="120"/>
        <v>39.204712558387392</v>
      </c>
      <c r="L854" s="172">
        <f t="shared" si="124"/>
        <v>3.0838532996176777</v>
      </c>
      <c r="M854" s="171">
        <f t="shared" si="125"/>
        <v>0.27812529758456694</v>
      </c>
      <c r="N854" s="44"/>
    </row>
    <row r="855" spans="1:14" x14ac:dyDescent="0.25">
      <c r="A855" s="157">
        <v>45694.591666666667</v>
      </c>
      <c r="B855" s="170">
        <v>0.53317790691736811</v>
      </c>
      <c r="C855" s="170">
        <v>26.4494329766666</v>
      </c>
      <c r="D855" s="170">
        <v>4.8763719833333302E-2</v>
      </c>
      <c r="E855" s="171">
        <f t="shared" si="121"/>
        <v>0.52170026444943074</v>
      </c>
      <c r="F855" s="171">
        <f t="shared" si="122"/>
        <v>1.1540647335873768E-3</v>
      </c>
      <c r="G855" s="171">
        <f t="shared" si="123"/>
        <v>46066.571157660605</v>
      </c>
      <c r="H855" s="171">
        <f t="shared" si="117"/>
        <v>2.3650815767710425E-2</v>
      </c>
      <c r="I855" s="171">
        <f t="shared" si="118"/>
        <v>1.6974729708491982</v>
      </c>
      <c r="J855" s="171">
        <f t="shared" si="119"/>
        <v>34.483414549589426</v>
      </c>
      <c r="K855" s="172">
        <f t="shared" si="120"/>
        <v>40.182702606678731</v>
      </c>
      <c r="L855" s="172">
        <f t="shared" si="124"/>
        <v>3.1780558136972883</v>
      </c>
      <c r="M855" s="171">
        <f t="shared" si="125"/>
        <v>0.28662119531901953</v>
      </c>
      <c r="N855" s="44"/>
    </row>
    <row r="856" spans="1:14" x14ac:dyDescent="0.25">
      <c r="A856" s="157">
        <v>45694.592361111114</v>
      </c>
      <c r="B856" s="170">
        <v>0.54089952382571083</v>
      </c>
      <c r="C856" s="170">
        <v>26.449218209999898</v>
      </c>
      <c r="D856" s="170">
        <v>4.8840014833333299E-2</v>
      </c>
      <c r="E856" s="171">
        <f t="shared" si="121"/>
        <v>0.52925603864013893</v>
      </c>
      <c r="F856" s="171">
        <f t="shared" si="122"/>
        <v>1.1707781900989413E-3</v>
      </c>
      <c r="G856" s="171">
        <f t="shared" si="123"/>
        <v>46733.718858541419</v>
      </c>
      <c r="H856" s="171">
        <f t="shared" si="117"/>
        <v>2.3650967143532632E-2</v>
      </c>
      <c r="I856" s="171">
        <f t="shared" si="118"/>
        <v>1.6974633231507019</v>
      </c>
      <c r="J856" s="171">
        <f t="shared" si="119"/>
        <v>34.912463391697777</v>
      </c>
      <c r="K856" s="172">
        <f t="shared" si="120"/>
        <v>40.682455797817752</v>
      </c>
      <c r="L856" s="172">
        <f t="shared" si="124"/>
        <v>3.2267777032664551</v>
      </c>
      <c r="M856" s="171">
        <f t="shared" si="125"/>
        <v>0.29101530512864848</v>
      </c>
      <c r="N856" s="44"/>
    </row>
    <row r="857" spans="1:14" x14ac:dyDescent="0.25">
      <c r="A857" s="157">
        <v>45694.593055555553</v>
      </c>
      <c r="B857" s="170">
        <v>0.5308614046179293</v>
      </c>
      <c r="C857" s="170">
        <v>26.449003441666601</v>
      </c>
      <c r="D857" s="170">
        <v>4.8965582333333299E-2</v>
      </c>
      <c r="E857" s="171">
        <f t="shared" si="121"/>
        <v>0.51943437386648839</v>
      </c>
      <c r="F857" s="171">
        <f t="shared" si="122"/>
        <v>1.1490506593461673E-3</v>
      </c>
      <c r="G857" s="171">
        <f t="shared" si="123"/>
        <v>45866.425358989094</v>
      </c>
      <c r="H857" s="171">
        <f t="shared" si="117"/>
        <v>2.3651118521715489E-2</v>
      </c>
      <c r="I857" s="171">
        <f t="shared" si="118"/>
        <v>1.6974536754174658</v>
      </c>
      <c r="J857" s="171">
        <f t="shared" si="119"/>
        <v>34.354529784352181</v>
      </c>
      <c r="K857" s="172">
        <f t="shared" si="120"/>
        <v>40.032108443645605</v>
      </c>
      <c r="L857" s="172">
        <f t="shared" si="124"/>
        <v>3.1780056579582387</v>
      </c>
      <c r="M857" s="171">
        <f t="shared" si="125"/>
        <v>0.28661667189378059</v>
      </c>
      <c r="N857" s="44"/>
    </row>
    <row r="858" spans="1:14" x14ac:dyDescent="0.25">
      <c r="A858" s="157">
        <v>45694.59375</v>
      </c>
      <c r="B858" s="170">
        <v>0.53781085283192698</v>
      </c>
      <c r="C858" s="170">
        <v>26.448788674999999</v>
      </c>
      <c r="D858" s="170">
        <v>4.9275531666666601E-2</v>
      </c>
      <c r="E858" s="171">
        <f t="shared" si="121"/>
        <v>0.52623460930846966</v>
      </c>
      <c r="F858" s="171">
        <f t="shared" si="122"/>
        <v>1.164092755047461E-3</v>
      </c>
      <c r="G858" s="171">
        <f t="shared" si="123"/>
        <v>46466.857684678493</v>
      </c>
      <c r="H858" s="171">
        <f t="shared" si="117"/>
        <v>2.3651269899909469E-2</v>
      </c>
      <c r="I858" s="171">
        <f t="shared" si="118"/>
        <v>1.6974440277992322</v>
      </c>
      <c r="J858" s="171">
        <f t="shared" si="119"/>
        <v>34.740946091051718</v>
      </c>
      <c r="K858" s="172">
        <f t="shared" si="120"/>
        <v>40.48217938859267</v>
      </c>
      <c r="L858" s="172">
        <f t="shared" si="124"/>
        <v>3.237857567025749</v>
      </c>
      <c r="M858" s="171">
        <f t="shared" si="125"/>
        <v>0.29201457134070608</v>
      </c>
      <c r="N858" s="44"/>
    </row>
    <row r="859" spans="1:14" x14ac:dyDescent="0.25">
      <c r="A859" s="157">
        <v>45694.594444444447</v>
      </c>
      <c r="B859" s="170">
        <v>0.5493932946028881</v>
      </c>
      <c r="C859" s="170">
        <v>26.448573906666599</v>
      </c>
      <c r="D859" s="170">
        <v>4.9474215666666599E-2</v>
      </c>
      <c r="E859" s="171">
        <f t="shared" si="121"/>
        <v>0.53756812728691328</v>
      </c>
      <c r="F859" s="171">
        <f t="shared" si="122"/>
        <v>1.1891629753309266E-3</v>
      </c>
      <c r="G859" s="171">
        <f t="shared" si="123"/>
        <v>47467.580653689532</v>
      </c>
      <c r="H859" s="171">
        <f t="shared" si="117"/>
        <v>2.3651421280464244E-2</v>
      </c>
      <c r="I859" s="171">
        <f t="shared" si="118"/>
        <v>1.6974343801462519</v>
      </c>
      <c r="J859" s="171">
        <f t="shared" si="119"/>
        <v>35.383427775242517</v>
      </c>
      <c r="K859" s="172">
        <f t="shared" si="120"/>
        <v>41.230626559224625</v>
      </c>
      <c r="L859" s="172">
        <f t="shared" si="124"/>
        <v>3.3173496896253227</v>
      </c>
      <c r="M859" s="171">
        <f t="shared" si="125"/>
        <v>0.29918377431685811</v>
      </c>
      <c r="N859" s="44"/>
    </row>
    <row r="860" spans="1:14" x14ac:dyDescent="0.25">
      <c r="A860" s="157">
        <v>45694.595138888886</v>
      </c>
      <c r="B860" s="170">
        <v>0.54476033038808669</v>
      </c>
      <c r="C860" s="170">
        <v>26.4487355983333</v>
      </c>
      <c r="D860" s="170">
        <v>4.9445605333333302E-2</v>
      </c>
      <c r="E860" s="171">
        <f t="shared" si="121"/>
        <v>0.53303459553771237</v>
      </c>
      <c r="F860" s="171">
        <f t="shared" si="122"/>
        <v>1.1791349142599278E-3</v>
      </c>
      <c r="G860" s="171">
        <f t="shared" si="123"/>
        <v>47067.29254553069</v>
      </c>
      <c r="H860" s="171">
        <f t="shared" si="117"/>
        <v>2.3651307311158266E-2</v>
      </c>
      <c r="I860" s="171">
        <f t="shared" si="118"/>
        <v>1.6974416435275135</v>
      </c>
      <c r="J860" s="171">
        <f t="shared" si="119"/>
        <v>35.12666559245536</v>
      </c>
      <c r="K860" s="172">
        <f t="shared" si="120"/>
        <v>40.931590754632573</v>
      </c>
      <c r="L860" s="172">
        <f t="shared" si="124"/>
        <v>3.288888463743727</v>
      </c>
      <c r="M860" s="171">
        <f t="shared" si="125"/>
        <v>0.29661692494081232</v>
      </c>
      <c r="N860" s="44"/>
    </row>
    <row r="861" spans="1:14" x14ac:dyDescent="0.25">
      <c r="A861" s="157">
        <v>45694.595833333333</v>
      </c>
      <c r="B861" s="170">
        <v>0.54398816540011852</v>
      </c>
      <c r="C861" s="170">
        <v>26.449166184999999</v>
      </c>
      <c r="D861" s="170">
        <v>4.94363381666666E-2</v>
      </c>
      <c r="E861" s="171">
        <f t="shared" si="121"/>
        <v>0.53227828607698213</v>
      </c>
      <c r="F861" s="171">
        <f t="shared" si="122"/>
        <v>1.1774635614721181E-3</v>
      </c>
      <c r="G861" s="171">
        <f t="shared" si="123"/>
        <v>47000.577490570242</v>
      </c>
      <c r="H861" s="171">
        <f t="shared" si="117"/>
        <v>2.365100381293566E-2</v>
      </c>
      <c r="I861" s="171">
        <f t="shared" si="118"/>
        <v>1.6974609861017342</v>
      </c>
      <c r="J861" s="171">
        <f t="shared" si="119"/>
        <v>35.083841997695174</v>
      </c>
      <c r="K861" s="172">
        <f t="shared" si="120"/>
        <v>40.882107750547881</v>
      </c>
      <c r="L861" s="172">
        <f t="shared" si="124"/>
        <v>3.283881511960514</v>
      </c>
      <c r="M861" s="171">
        <f t="shared" si="125"/>
        <v>0.29616536002529886</v>
      </c>
      <c r="N861" s="44"/>
    </row>
    <row r="862" spans="1:14" x14ac:dyDescent="0.25">
      <c r="A862" s="157">
        <v>45694.59652777778</v>
      </c>
      <c r="B862" s="170">
        <v>0.54669074285800157</v>
      </c>
      <c r="C862" s="170">
        <v>26.449596775</v>
      </c>
      <c r="D862" s="170">
        <v>4.9771238833333301E-2</v>
      </c>
      <c r="E862" s="171">
        <f t="shared" si="121"/>
        <v>0.53492191910118159</v>
      </c>
      <c r="F862" s="171">
        <f t="shared" si="122"/>
        <v>1.1833132962294406E-3</v>
      </c>
      <c r="G862" s="171">
        <f t="shared" si="123"/>
        <v>47234.080182931335</v>
      </c>
      <c r="H862" s="171">
        <f t="shared" si="117"/>
        <v>2.3650700317130586E-2</v>
      </c>
      <c r="I862" s="171">
        <f t="shared" si="118"/>
        <v>1.6974803289869969</v>
      </c>
      <c r="J862" s="171">
        <f t="shared" si="119"/>
        <v>35.23368743433965</v>
      </c>
      <c r="K862" s="172">
        <f t="shared" si="120"/>
        <v>41.057137245604217</v>
      </c>
      <c r="L862" s="172">
        <f t="shared" si="124"/>
        <v>3.3217607063111019</v>
      </c>
      <c r="M862" s="171">
        <f t="shared" si="125"/>
        <v>0.29958159328202577</v>
      </c>
      <c r="N862" s="44"/>
    </row>
    <row r="863" spans="1:14" x14ac:dyDescent="0.25">
      <c r="A863" s="157">
        <v>45694.597222222219</v>
      </c>
      <c r="B863" s="170">
        <v>0.54862113695045989</v>
      </c>
      <c r="C863" s="170">
        <v>26.450027365</v>
      </c>
      <c r="D863" s="170">
        <v>4.9870793166666601E-2</v>
      </c>
      <c r="E863" s="171">
        <f t="shared" si="121"/>
        <v>0.5368099853378574</v>
      </c>
      <c r="F863" s="171">
        <f t="shared" si="122"/>
        <v>1.1874916384209087E-3</v>
      </c>
      <c r="G863" s="171">
        <f t="shared" si="123"/>
        <v>47400.866232519737</v>
      </c>
      <c r="H863" s="171">
        <f t="shared" si="117"/>
        <v>2.3650396826092369E-2</v>
      </c>
      <c r="I863" s="171">
        <f t="shared" si="118"/>
        <v>1.6974996720335713</v>
      </c>
      <c r="J863" s="171">
        <f t="shared" si="119"/>
        <v>35.340655364614051</v>
      </c>
      <c r="K863" s="172">
        <f t="shared" si="120"/>
        <v>41.182205468803851</v>
      </c>
      <c r="L863" s="172">
        <f t="shared" si="124"/>
        <v>3.3396015136855852</v>
      </c>
      <c r="M863" s="171">
        <f t="shared" si="125"/>
        <v>0.30119061270613146</v>
      </c>
      <c r="N863" s="44"/>
    </row>
    <row r="864" spans="1:14" x14ac:dyDescent="0.25">
      <c r="A864" s="157">
        <v>45694.597916666666</v>
      </c>
      <c r="B864" s="170">
        <v>0.54746288213297045</v>
      </c>
      <c r="C864" s="170">
        <v>26.450459736666598</v>
      </c>
      <c r="D864" s="170">
        <v>5.0039808166666602E-2</v>
      </c>
      <c r="E864" s="171">
        <f t="shared" si="121"/>
        <v>0.53567589328247911</v>
      </c>
      <c r="F864" s="171">
        <f t="shared" si="122"/>
        <v>1.184984593361408E-3</v>
      </c>
      <c r="G864" s="171">
        <f t="shared" si="123"/>
        <v>47300.793016288648</v>
      </c>
      <c r="H864" s="171">
        <f t="shared" si="117"/>
        <v>2.3650092084085628E-2</v>
      </c>
      <c r="I864" s="171">
        <f t="shared" si="118"/>
        <v>1.6975190952788239</v>
      </c>
      <c r="J864" s="171">
        <f t="shared" si="119"/>
        <v>35.276479924101913</v>
      </c>
      <c r="K864" s="172">
        <f t="shared" si="120"/>
        <v>41.107843832752152</v>
      </c>
      <c r="L864" s="172">
        <f t="shared" si="124"/>
        <v>3.3442379418250474</v>
      </c>
      <c r="M864" s="171">
        <f t="shared" si="125"/>
        <v>0.30160876098710743</v>
      </c>
      <c r="N864" s="44"/>
    </row>
    <row r="865" spans="1:14" x14ac:dyDescent="0.25">
      <c r="A865" s="157">
        <v>45694.598611111112</v>
      </c>
      <c r="B865" s="170">
        <v>0.54977938450962605</v>
      </c>
      <c r="C865" s="170">
        <v>26.451274033333299</v>
      </c>
      <c r="D865" s="170">
        <v>5.0338099833333302E-2</v>
      </c>
      <c r="E865" s="171">
        <f t="shared" si="121"/>
        <v>0.53794105879224507</v>
      </c>
      <c r="F865" s="171">
        <f t="shared" si="122"/>
        <v>1.1899986677697534E-3</v>
      </c>
      <c r="G865" s="171">
        <f t="shared" si="123"/>
        <v>47500.938821631687</v>
      </c>
      <c r="H865" s="171">
        <f t="shared" si="117"/>
        <v>2.36495181686854E-2</v>
      </c>
      <c r="I865" s="171">
        <f t="shared" si="118"/>
        <v>1.6975556760171748</v>
      </c>
      <c r="J865" s="171">
        <f t="shared" si="119"/>
        <v>35.404811437627508</v>
      </c>
      <c r="K865" s="172">
        <f t="shared" si="120"/>
        <v>41.258185916287587</v>
      </c>
      <c r="L865" s="172">
        <f t="shared" si="124"/>
        <v>3.3777596898421023</v>
      </c>
      <c r="M865" s="171">
        <f t="shared" si="125"/>
        <v>0.30463200665964124</v>
      </c>
      <c r="N865" s="44"/>
    </row>
    <row r="866" spans="1:14" x14ac:dyDescent="0.25">
      <c r="A866" s="157">
        <v>45694.599305555559</v>
      </c>
      <c r="B866" s="170">
        <v>0.56638086936020704</v>
      </c>
      <c r="C866" s="170">
        <v>26.4523471066666</v>
      </c>
      <c r="D866" s="170">
        <v>5.0455190499999997E-2</v>
      </c>
      <c r="E866" s="171">
        <f t="shared" si="121"/>
        <v>0.55418308119539494</v>
      </c>
      <c r="F866" s="171">
        <f t="shared" si="122"/>
        <v>1.2259326176627858E-3</v>
      </c>
      <c r="G866" s="171">
        <f t="shared" si="123"/>
        <v>48935.307112721886</v>
      </c>
      <c r="H866" s="171">
        <f t="shared" si="117"/>
        <v>2.3648761893807005E-2</v>
      </c>
      <c r="I866" s="171">
        <f t="shared" si="118"/>
        <v>1.697603882689102</v>
      </c>
      <c r="J866" s="171">
        <f t="shared" si="119"/>
        <v>36.322321087334409</v>
      </c>
      <c r="K866" s="172">
        <f t="shared" si="120"/>
        <v>42.328461994793521</v>
      </c>
      <c r="L866" s="172">
        <f t="shared" si="124"/>
        <v>3.4827083000934551</v>
      </c>
      <c r="M866" s="171">
        <f t="shared" si="125"/>
        <v>0.31409706891174738</v>
      </c>
      <c r="N866" s="44"/>
    </row>
    <row r="867" spans="1:14" x14ac:dyDescent="0.25">
      <c r="A867" s="157">
        <v>45694.6</v>
      </c>
      <c r="B867" s="170">
        <v>0.57834937532490982</v>
      </c>
      <c r="C867" s="170">
        <v>26.453420181666601</v>
      </c>
      <c r="D867" s="170">
        <v>5.0441150666666601E-2</v>
      </c>
      <c r="E867" s="171">
        <f t="shared" si="121"/>
        <v>0.56589180214863255</v>
      </c>
      <c r="F867" s="171">
        <f t="shared" si="122"/>
        <v>1.2518384747292419E-3</v>
      </c>
      <c r="G867" s="171">
        <f t="shared" si="123"/>
        <v>49969.386028072207</v>
      </c>
      <c r="H867" s="171">
        <f t="shared" si="117"/>
        <v>2.3648005647355686E-2</v>
      </c>
      <c r="I867" s="171">
        <f t="shared" si="118"/>
        <v>1.6976520904377532</v>
      </c>
      <c r="J867" s="171">
        <f t="shared" si="119"/>
        <v>36.981442817884755</v>
      </c>
      <c r="K867" s="172">
        <f t="shared" si="120"/>
        <v>43.097670756506822</v>
      </c>
      <c r="L867" s="172">
        <f t="shared" si="124"/>
        <v>3.5516418750795196</v>
      </c>
      <c r="M867" s="171">
        <f t="shared" si="125"/>
        <v>0.3203140219227561</v>
      </c>
      <c r="N867" s="44"/>
    </row>
    <row r="868" spans="1:14" x14ac:dyDescent="0.25">
      <c r="A868" s="157">
        <v>45694.600694444445</v>
      </c>
      <c r="B868" s="170">
        <v>0.58375453024067303</v>
      </c>
      <c r="C868" s="170">
        <v>26.454493254999999</v>
      </c>
      <c r="D868" s="170">
        <v>5.0565395666666603E-2</v>
      </c>
      <c r="E868" s="171">
        <f t="shared" si="121"/>
        <v>0.57117848494482626</v>
      </c>
      <c r="F868" s="171">
        <f t="shared" si="122"/>
        <v>1.2635379442438811E-3</v>
      </c>
      <c r="G868" s="171">
        <f t="shared" si="123"/>
        <v>50436.391412794153</v>
      </c>
      <c r="H868" s="171">
        <f t="shared" si="117"/>
        <v>2.364724943167925E-2</v>
      </c>
      <c r="I868" s="171">
        <f t="shared" si="118"/>
        <v>1.6977002991133912</v>
      </c>
      <c r="J868" s="171">
        <f t="shared" si="119"/>
        <v>37.278484208775019</v>
      </c>
      <c r="K868" s="172">
        <f t="shared" si="120"/>
        <v>43.444944396831858</v>
      </c>
      <c r="L868" s="172">
        <f t="shared" si="124"/>
        <v>3.592063849888393</v>
      </c>
      <c r="M868" s="171">
        <f t="shared" si="125"/>
        <v>0.32395958242139183</v>
      </c>
      <c r="N868" s="44"/>
    </row>
    <row r="869" spans="1:14" x14ac:dyDescent="0.25">
      <c r="A869" s="157">
        <v>45694.601388888892</v>
      </c>
      <c r="B869" s="170">
        <v>0.5798937053008405</v>
      </c>
      <c r="C869" s="170">
        <v>26.4555645416666</v>
      </c>
      <c r="D869" s="170">
        <v>5.0657055499999999E-2</v>
      </c>
      <c r="E869" s="171">
        <f t="shared" si="121"/>
        <v>0.56739880639065965</v>
      </c>
      <c r="F869" s="171">
        <f t="shared" si="122"/>
        <v>1.2551811803048496E-3</v>
      </c>
      <c r="G869" s="171">
        <f t="shared" si="123"/>
        <v>50102.816137992617</v>
      </c>
      <c r="H869" s="171">
        <f t="shared" si="117"/>
        <v>2.3646494504626733E-2</v>
      </c>
      <c r="I869" s="171">
        <f t="shared" si="118"/>
        <v>1.6977484285209699</v>
      </c>
      <c r="J869" s="171">
        <f t="shared" si="119"/>
        <v>37.066351290882743</v>
      </c>
      <c r="K869" s="172">
        <f t="shared" si="120"/>
        <v>43.198818833317652</v>
      </c>
      <c r="L869" s="172">
        <f t="shared" si="124"/>
        <v>3.5760790731996202</v>
      </c>
      <c r="M869" s="171">
        <f t="shared" si="125"/>
        <v>0.32251795393214472</v>
      </c>
      <c r="N869" s="44"/>
    </row>
    <row r="870" spans="1:14" x14ac:dyDescent="0.25">
      <c r="A870" s="157">
        <v>45694.602083333331</v>
      </c>
      <c r="B870" s="170">
        <v>0.56869734965302632</v>
      </c>
      <c r="C870" s="170">
        <v>26.4562530516666</v>
      </c>
      <c r="D870" s="170">
        <v>5.0846730999999999E-2</v>
      </c>
      <c r="E870" s="171">
        <f t="shared" si="121"/>
        <v>0.55644241851666287</v>
      </c>
      <c r="F870" s="171">
        <f t="shared" si="122"/>
        <v>1.2309466442706198E-3</v>
      </c>
      <c r="G870" s="171">
        <f t="shared" si="123"/>
        <v>49135.451010021476</v>
      </c>
      <c r="H870" s="171">
        <f t="shared" si="117"/>
        <v>2.3646009332768354E-2</v>
      </c>
      <c r="I870" s="171">
        <f t="shared" si="118"/>
        <v>1.6977793615514356</v>
      </c>
      <c r="J870" s="171">
        <f t="shared" si="119"/>
        <v>36.450043735959632</v>
      </c>
      <c r="K870" s="172">
        <f t="shared" si="120"/>
        <v>42.481239531698094</v>
      </c>
      <c r="L870" s="172">
        <f t="shared" si="124"/>
        <v>3.5237113967669833</v>
      </c>
      <c r="M870" s="171">
        <f t="shared" si="125"/>
        <v>0.31779503939096171</v>
      </c>
      <c r="N870" s="44"/>
    </row>
    <row r="871" spans="1:14" x14ac:dyDescent="0.25">
      <c r="A871" s="157">
        <v>45694.602777777778</v>
      </c>
      <c r="B871" s="170">
        <v>0.56831128183012192</v>
      </c>
      <c r="C871" s="170">
        <v>26.456682205</v>
      </c>
      <c r="D871" s="170">
        <v>5.1074028666666597E-2</v>
      </c>
      <c r="E871" s="171">
        <f t="shared" si="121"/>
        <v>0.55606387361716836</v>
      </c>
      <c r="F871" s="171">
        <f t="shared" si="122"/>
        <v>1.2301109996322986E-3</v>
      </c>
      <c r="G871" s="171">
        <f t="shared" si="123"/>
        <v>49102.094750122531</v>
      </c>
      <c r="H871" s="171">
        <f t="shared" si="117"/>
        <v>2.364570692775441E-2</v>
      </c>
      <c r="I871" s="171">
        <f t="shared" si="118"/>
        <v>1.6977986425448934</v>
      </c>
      <c r="J871" s="171">
        <f t="shared" si="119"/>
        <v>36.42876236755199</v>
      </c>
      <c r="K871" s="172">
        <f t="shared" si="120"/>
        <v>42.456868972845328</v>
      </c>
      <c r="L871" s="172">
        <f t="shared" si="124"/>
        <v>3.5372208266328267</v>
      </c>
      <c r="M871" s="171">
        <f t="shared" si="125"/>
        <v>0.31901342231537039</v>
      </c>
      <c r="N871" s="44"/>
    </row>
    <row r="872" spans="1:14" x14ac:dyDescent="0.25">
      <c r="A872" s="157">
        <v>45694.603472222225</v>
      </c>
      <c r="B872" s="170">
        <v>0.57719112784296034</v>
      </c>
      <c r="C872" s="170">
        <v>26.4571113583333</v>
      </c>
      <c r="D872" s="170">
        <v>5.1106879333333299E-2</v>
      </c>
      <c r="E872" s="171">
        <f t="shared" si="121"/>
        <v>0.56475154531560678</v>
      </c>
      <c r="F872" s="171">
        <f t="shared" si="122"/>
        <v>1.2493314455475331E-3</v>
      </c>
      <c r="G872" s="171">
        <f t="shared" si="123"/>
        <v>49869.313445631771</v>
      </c>
      <c r="H872" s="171">
        <f t="shared" si="117"/>
        <v>2.3645404527474257E-2</v>
      </c>
      <c r="I872" s="171">
        <f t="shared" si="118"/>
        <v>1.6978179236985931</v>
      </c>
      <c r="J872" s="171">
        <f t="shared" si="119"/>
        <v>36.917740634077497</v>
      </c>
      <c r="K872" s="172">
        <f t="shared" si="120"/>
        <v>43.027199614921798</v>
      </c>
      <c r="L872" s="172">
        <f t="shared" si="124"/>
        <v>3.5920135926231489</v>
      </c>
      <c r="M872" s="171">
        <f t="shared" si="125"/>
        <v>0.32395504983975004</v>
      </c>
      <c r="N872" s="44"/>
    </row>
    <row r="873" spans="1:14" x14ac:dyDescent="0.25">
      <c r="A873" s="157">
        <v>45694.604166666664</v>
      </c>
      <c r="B873" s="170">
        <v>0.56869734965302632</v>
      </c>
      <c r="C873" s="170">
        <v>26.4575405116666</v>
      </c>
      <c r="D873" s="170">
        <v>5.1214170499999899E-2</v>
      </c>
      <c r="E873" s="171">
        <f t="shared" si="121"/>
        <v>0.5564400273974176</v>
      </c>
      <c r="F873" s="171">
        <f t="shared" si="122"/>
        <v>1.2309466442706198E-3</v>
      </c>
      <c r="G873" s="171">
        <f t="shared" si="123"/>
        <v>49135.451010021476</v>
      </c>
      <c r="H873" s="171">
        <f t="shared" si="117"/>
        <v>2.3645102131927703E-2</v>
      </c>
      <c r="I873" s="171">
        <f t="shared" si="118"/>
        <v>1.6978372050125423</v>
      </c>
      <c r="J873" s="171">
        <f t="shared" si="119"/>
        <v>36.450043735959632</v>
      </c>
      <c r="K873" s="172">
        <f t="shared" si="120"/>
        <v>42.482536677040677</v>
      </c>
      <c r="L873" s="172">
        <f t="shared" si="124"/>
        <v>3.5492915712252429</v>
      </c>
      <c r="M873" s="171">
        <f t="shared" si="125"/>
        <v>0.32010205368193023</v>
      </c>
      <c r="N873" s="44"/>
    </row>
    <row r="874" spans="1:14" x14ac:dyDescent="0.25">
      <c r="A874" s="157">
        <v>45694.604861111111</v>
      </c>
      <c r="B874" s="170">
        <v>0.56445047526774883</v>
      </c>
      <c r="C874" s="170">
        <v>26.457971461666599</v>
      </c>
      <c r="D874" s="170">
        <v>5.1605710833333297E-2</v>
      </c>
      <c r="E874" s="171">
        <f t="shared" si="121"/>
        <v>0.55228389290673952</v>
      </c>
      <c r="F874" s="171">
        <f t="shared" si="122"/>
        <v>1.2217542754713179E-3</v>
      </c>
      <c r="G874" s="171">
        <f t="shared" si="123"/>
        <v>48768.521063133499</v>
      </c>
      <c r="H874" s="171">
        <f t="shared" si="117"/>
        <v>2.3644798475154067E-2</v>
      </c>
      <c r="I874" s="171">
        <f t="shared" si="118"/>
        <v>1.6978565672096961</v>
      </c>
      <c r="J874" s="171">
        <f t="shared" si="119"/>
        <v>36.215830018765487</v>
      </c>
      <c r="K874" s="172">
        <f t="shared" si="120"/>
        <v>42.209991931685842</v>
      </c>
      <c r="L874" s="172">
        <f t="shared" si="124"/>
        <v>3.5511053471613581</v>
      </c>
      <c r="M874" s="171">
        <f t="shared" si="125"/>
        <v>0.32026563376274875</v>
      </c>
      <c r="N874" s="44"/>
    </row>
    <row r="875" spans="1:14" x14ac:dyDescent="0.25">
      <c r="A875" s="157">
        <v>45694.605555555558</v>
      </c>
      <c r="B875" s="170">
        <v>0.55055155312675441</v>
      </c>
      <c r="C875" s="170">
        <v>26.4587870983333</v>
      </c>
      <c r="D875" s="170">
        <v>5.2062158666666601E-2</v>
      </c>
      <c r="E875" s="171">
        <f t="shared" si="121"/>
        <v>0.5386830919152501</v>
      </c>
      <c r="F875" s="171">
        <f t="shared" si="122"/>
        <v>1.1916700284128883E-3</v>
      </c>
      <c r="G875" s="171">
        <f t="shared" si="123"/>
        <v>47567.654190151581</v>
      </c>
      <c r="H875" s="171">
        <f t="shared" si="117"/>
        <v>2.3644223772826843E-2</v>
      </c>
      <c r="I875" s="171">
        <f t="shared" si="118"/>
        <v>1.6978932134762585</v>
      </c>
      <c r="J875" s="171">
        <f t="shared" si="119"/>
        <v>35.447571837305098</v>
      </c>
      <c r="K875" s="172">
        <f t="shared" si="120"/>
        <v>41.315376843712095</v>
      </c>
      <c r="L875" s="172">
        <f t="shared" si="124"/>
        <v>3.4987752083216379</v>
      </c>
      <c r="M875" s="171">
        <f t="shared" si="125"/>
        <v>0.31554610464661231</v>
      </c>
      <c r="N875" s="44"/>
    </row>
    <row r="876" spans="1:14" x14ac:dyDescent="0.25">
      <c r="A876" s="157">
        <v>45694.606249999997</v>
      </c>
      <c r="B876" s="170">
        <v>0.53317790691736811</v>
      </c>
      <c r="C876" s="170">
        <v>26.459863380000002</v>
      </c>
      <c r="D876" s="170">
        <v>5.2167063166666597E-2</v>
      </c>
      <c r="E876" s="171">
        <f t="shared" si="121"/>
        <v>0.52168210234983903</v>
      </c>
      <c r="F876" s="171">
        <f t="shared" si="122"/>
        <v>1.1540647335873768E-3</v>
      </c>
      <c r="G876" s="171">
        <f t="shared" si="123"/>
        <v>46066.571157660605</v>
      </c>
      <c r="H876" s="171">
        <f t="shared" si="117"/>
        <v>2.3643465444686356E-2</v>
      </c>
      <c r="I876" s="171">
        <f t="shared" si="118"/>
        <v>1.6979415713162322</v>
      </c>
      <c r="J876" s="171">
        <f t="shared" si="119"/>
        <v>34.483414549589426</v>
      </c>
      <c r="K876" s="172">
        <f t="shared" si="120"/>
        <v>40.19264394944971</v>
      </c>
      <c r="L876" s="172">
        <f t="shared" si="124"/>
        <v>3.400764027190887</v>
      </c>
      <c r="M876" s="171">
        <f t="shared" si="125"/>
        <v>0.3067067124089905</v>
      </c>
      <c r="N876" s="44"/>
    </row>
    <row r="877" spans="1:14" x14ac:dyDescent="0.25">
      <c r="A877" s="157">
        <v>45694.606944444444</v>
      </c>
      <c r="B877" s="170">
        <v>0.5428299362956257</v>
      </c>
      <c r="C877" s="170">
        <v>26.460939659999902</v>
      </c>
      <c r="D877" s="170">
        <v>5.2465090999999998E-2</v>
      </c>
      <c r="E877" s="171">
        <f t="shared" si="121"/>
        <v>0.53112411718225283</v>
      </c>
      <c r="F877" s="171">
        <f t="shared" si="122"/>
        <v>1.1749565720684538E-3</v>
      </c>
      <c r="G877" s="171">
        <f t="shared" si="123"/>
        <v>46900.506495942063</v>
      </c>
      <c r="H877" s="171">
        <f t="shared" si="117"/>
        <v>2.3642707147489617E-2</v>
      </c>
      <c r="I877" s="171">
        <f t="shared" si="118"/>
        <v>1.6979899300892418</v>
      </c>
      <c r="J877" s="171">
        <f t="shared" si="119"/>
        <v>35.019591662925478</v>
      </c>
      <c r="K877" s="172">
        <f t="shared" si="120"/>
        <v>40.818634868001055</v>
      </c>
      <c r="L877" s="172">
        <f t="shared" si="124"/>
        <v>3.4790668996606589</v>
      </c>
      <c r="M877" s="171">
        <f t="shared" si="125"/>
        <v>0.31376865978180546</v>
      </c>
      <c r="N877" s="44"/>
    </row>
    <row r="878" spans="1:14" x14ac:dyDescent="0.25">
      <c r="A878" s="157">
        <v>45694.607638888891</v>
      </c>
      <c r="B878" s="170">
        <v>0.54321600774769296</v>
      </c>
      <c r="C878" s="170">
        <v>26.462015940000001</v>
      </c>
      <c r="D878" s="170">
        <v>5.2701796000000002E-2</v>
      </c>
      <c r="E878" s="171">
        <f t="shared" si="121"/>
        <v>0.53149995393751559</v>
      </c>
      <c r="F878" s="171">
        <f t="shared" si="122"/>
        <v>1.175792224562106E-3</v>
      </c>
      <c r="G878" s="171">
        <f t="shared" si="123"/>
        <v>46933.863069400672</v>
      </c>
      <c r="H878" s="171">
        <f t="shared" si="117"/>
        <v>2.3641948880060677E-2</v>
      </c>
      <c r="I878" s="171">
        <f t="shared" si="118"/>
        <v>1.6980382898701987</v>
      </c>
      <c r="J878" s="171">
        <f t="shared" si="119"/>
        <v>35.041010298986293</v>
      </c>
      <c r="K878" s="172">
        <f t="shared" si="120"/>
        <v>40.844642878812103</v>
      </c>
      <c r="L878" s="172">
        <f t="shared" si="124"/>
        <v>3.4972196632361552</v>
      </c>
      <c r="M878" s="171">
        <f t="shared" si="125"/>
        <v>0.31540581378392452</v>
      </c>
      <c r="N878" s="44"/>
    </row>
    <row r="879" spans="1:14" x14ac:dyDescent="0.25">
      <c r="A879" s="157">
        <v>45694.60833333333</v>
      </c>
      <c r="B879" s="170">
        <v>0.54360207557059737</v>
      </c>
      <c r="C879" s="170">
        <v>26.46308539</v>
      </c>
      <c r="D879" s="170">
        <v>5.2623239166666599E-2</v>
      </c>
      <c r="E879" s="171">
        <f t="shared" si="121"/>
        <v>0.53187579656639183</v>
      </c>
      <c r="F879" s="171">
        <f t="shared" si="122"/>
        <v>1.1766278692004271E-3</v>
      </c>
      <c r="G879" s="171">
        <f t="shared" si="123"/>
        <v>46967.219329299609</v>
      </c>
      <c r="H879" s="171">
        <f t="shared" si="117"/>
        <v>2.3641195454029422E-2</v>
      </c>
      <c r="I879" s="171">
        <f t="shared" si="118"/>
        <v>1.69808634376163</v>
      </c>
      <c r="J879" s="171">
        <f t="shared" si="119"/>
        <v>35.062426602688049</v>
      </c>
      <c r="K879" s="172">
        <f t="shared" si="120"/>
        <v>40.87064285167618</v>
      </c>
      <c r="L879" s="172">
        <f t="shared" si="124"/>
        <v>3.4944588523432865</v>
      </c>
      <c r="M879" s="171">
        <f t="shared" si="125"/>
        <v>0.31515682290253305</v>
      </c>
      <c r="N879" s="44"/>
    </row>
    <row r="880" spans="1:14" x14ac:dyDescent="0.25">
      <c r="A880" s="157">
        <v>45694.609027777777</v>
      </c>
      <c r="B880" s="170">
        <v>0.54823506194644911</v>
      </c>
      <c r="C880" s="170">
        <v>26.463410358333299</v>
      </c>
      <c r="D880" s="170">
        <v>5.2724174333333297E-2</v>
      </c>
      <c r="E880" s="171">
        <f t="shared" si="121"/>
        <v>0.53640826095663952</v>
      </c>
      <c r="F880" s="171">
        <f t="shared" si="122"/>
        <v>1.1866559782390674E-3</v>
      </c>
      <c r="G880" s="171">
        <f t="shared" si="123"/>
        <v>47367.509352173205</v>
      </c>
      <c r="H880" s="171">
        <f t="shared" si="117"/>
        <v>2.364096652011443E-2</v>
      </c>
      <c r="I880" s="171">
        <f t="shared" si="118"/>
        <v>1.6981009458504144</v>
      </c>
      <c r="J880" s="171">
        <f t="shared" si="119"/>
        <v>35.319266211094387</v>
      </c>
      <c r="K880" s="172">
        <f t="shared" si="120"/>
        <v>41.170346162514505</v>
      </c>
      <c r="L880" s="172">
        <f t="shared" si="124"/>
        <v>3.529522019715051</v>
      </c>
      <c r="M880" s="171">
        <f t="shared" si="125"/>
        <v>0.31831908547213666</v>
      </c>
      <c r="N880" s="44"/>
    </row>
    <row r="881" spans="1:14" x14ac:dyDescent="0.25">
      <c r="A881" s="157">
        <v>45694.609722222223</v>
      </c>
      <c r="B881" s="170">
        <v>0.55441235984356108</v>
      </c>
      <c r="C881" s="170">
        <v>26.463257226666599</v>
      </c>
      <c r="D881" s="170">
        <v>5.2984848499999897E-2</v>
      </c>
      <c r="E881" s="171">
        <f t="shared" si="121"/>
        <v>0.542452576339718</v>
      </c>
      <c r="F881" s="171">
        <f t="shared" si="122"/>
        <v>1.2000267529081409E-3</v>
      </c>
      <c r="G881" s="171">
        <f t="shared" si="123"/>
        <v>47901.227890483678</v>
      </c>
      <c r="H881" s="171">
        <f t="shared" si="117"/>
        <v>2.3641074398078252E-2</v>
      </c>
      <c r="I881" s="171">
        <f t="shared" si="118"/>
        <v>1.6980940650387042</v>
      </c>
      <c r="J881" s="171">
        <f t="shared" si="119"/>
        <v>35.661246160306561</v>
      </c>
      <c r="K881" s="172">
        <f t="shared" si="120"/>
        <v>41.568828416632648</v>
      </c>
      <c r="L881" s="172">
        <f t="shared" si="124"/>
        <v>3.5848984429675013</v>
      </c>
      <c r="M881" s="171">
        <f t="shared" si="125"/>
        <v>0.32331335163848318</v>
      </c>
      <c r="N881" s="44"/>
    </row>
    <row r="882" spans="1:14" x14ac:dyDescent="0.25">
      <c r="A882" s="157">
        <v>45694.61041666667</v>
      </c>
      <c r="B882" s="170">
        <v>0.53665262365022004</v>
      </c>
      <c r="C882" s="170">
        <v>26.4631040933333</v>
      </c>
      <c r="D882" s="170">
        <v>5.3232809999999998E-2</v>
      </c>
      <c r="E882" s="171">
        <f t="shared" si="121"/>
        <v>0.5250762215462208</v>
      </c>
      <c r="F882" s="171">
        <f t="shared" si="122"/>
        <v>1.1615857654766668E-3</v>
      </c>
      <c r="G882" s="171">
        <f t="shared" si="123"/>
        <v>46366.78668337901</v>
      </c>
      <c r="H882" s="171">
        <f t="shared" si="117"/>
        <v>2.3641182277818706E-2</v>
      </c>
      <c r="I882" s="171">
        <f t="shared" si="118"/>
        <v>1.6980871841725129</v>
      </c>
      <c r="J882" s="171">
        <f t="shared" si="119"/>
        <v>34.676592830948394</v>
      </c>
      <c r="K882" s="172">
        <f t="shared" si="120"/>
        <v>40.420912266845107</v>
      </c>
      <c r="L882" s="172">
        <f t="shared" si="124"/>
        <v>3.4920054981050908</v>
      </c>
      <c r="M882" s="171">
        <f t="shared" si="125"/>
        <v>0.31493556079591367</v>
      </c>
      <c r="N882" s="44"/>
    </row>
    <row r="883" spans="1:14" x14ac:dyDescent="0.25">
      <c r="A883" s="157">
        <v>45694.611111111109</v>
      </c>
      <c r="B883" s="170">
        <v>0.53626653382069611</v>
      </c>
      <c r="C883" s="170">
        <v>26.4629509616666</v>
      </c>
      <c r="D883" s="170">
        <v>5.34542795E-2</v>
      </c>
      <c r="E883" s="171">
        <f t="shared" si="121"/>
        <v>0.52469872842596366</v>
      </c>
      <c r="F883" s="171">
        <f t="shared" si="122"/>
        <v>1.16075007320497E-3</v>
      </c>
      <c r="G883" s="171">
        <f t="shared" si="123"/>
        <v>46333.428522108145</v>
      </c>
      <c r="H883" s="171">
        <f t="shared" si="117"/>
        <v>2.3641290156987634E-2</v>
      </c>
      <c r="I883" s="171">
        <f t="shared" si="118"/>
        <v>1.6980803034016112</v>
      </c>
      <c r="J883" s="171">
        <f t="shared" si="119"/>
        <v>34.655136678229432</v>
      </c>
      <c r="K883" s="172">
        <f t="shared" si="120"/>
        <v>40.39575510706829</v>
      </c>
      <c r="L883" s="172">
        <f t="shared" si="124"/>
        <v>3.5041238026517583</v>
      </c>
      <c r="M883" s="171">
        <f t="shared" si="125"/>
        <v>0.31602848148013696</v>
      </c>
      <c r="N883" s="44"/>
    </row>
    <row r="884" spans="1:14" x14ac:dyDescent="0.25">
      <c r="A884" s="157">
        <v>45694.611805555556</v>
      </c>
      <c r="B884" s="170">
        <v>0.52622843299037125</v>
      </c>
      <c r="C884" s="170">
        <v>26.462797826666598</v>
      </c>
      <c r="D884" s="170">
        <v>5.3958676333333302E-2</v>
      </c>
      <c r="E884" s="171">
        <f t="shared" si="121"/>
        <v>0.51487742262722969</v>
      </c>
      <c r="F884" s="171">
        <f t="shared" si="122"/>
        <v>1.1390225822302408E-3</v>
      </c>
      <c r="G884" s="171">
        <f t="shared" si="123"/>
        <v>45466.136610368078</v>
      </c>
      <c r="H884" s="171">
        <f t="shared" si="117"/>
        <v>2.3641398039107381E-2</v>
      </c>
      <c r="I884" s="171">
        <f t="shared" si="118"/>
        <v>1.6980734225013381</v>
      </c>
      <c r="J884" s="171">
        <f t="shared" si="119"/>
        <v>34.096525412247452</v>
      </c>
      <c r="K884" s="172">
        <f t="shared" si="120"/>
        <v>39.744465619441392</v>
      </c>
      <c r="L884" s="172">
        <f t="shared" si="124"/>
        <v>3.4742532904323586</v>
      </c>
      <c r="M884" s="171">
        <f t="shared" si="125"/>
        <v>0.31333453196540029</v>
      </c>
      <c r="N884" s="44"/>
    </row>
    <row r="885" spans="1:14" x14ac:dyDescent="0.25">
      <c r="A885" s="157">
        <v>45694.612500000003</v>
      </c>
      <c r="B885" s="170">
        <v>0.52738668788507737</v>
      </c>
      <c r="C885" s="170">
        <v>26.462644694999899</v>
      </c>
      <c r="D885" s="170">
        <v>5.4377238500000001E-2</v>
      </c>
      <c r="E885" s="171">
        <f t="shared" si="121"/>
        <v>0.51601095711729339</v>
      </c>
      <c r="F885" s="171">
        <f t="shared" si="122"/>
        <v>1.1415296274568773E-3</v>
      </c>
      <c r="G885" s="171">
        <f t="shared" si="123"/>
        <v>45566.209833270681</v>
      </c>
      <c r="H885" s="171">
        <f t="shared" si="117"/>
        <v>2.3641505919481401E-2</v>
      </c>
      <c r="I885" s="171">
        <f t="shared" si="118"/>
        <v>1.6980665417712466</v>
      </c>
      <c r="J885" s="171">
        <f t="shared" si="119"/>
        <v>34.161056880661043</v>
      </c>
      <c r="K885" s="172">
        <f t="shared" si="120"/>
        <v>39.819541828234954</v>
      </c>
      <c r="L885" s="172">
        <f t="shared" si="124"/>
        <v>3.5085098816203866</v>
      </c>
      <c r="M885" s="171">
        <f t="shared" si="125"/>
        <v>0.31642405137269003</v>
      </c>
      <c r="N885" s="44"/>
    </row>
    <row r="886" spans="1:14" x14ac:dyDescent="0.25">
      <c r="A886" s="157">
        <v>45694.613194444442</v>
      </c>
      <c r="B886" s="170">
        <v>0.52507020388587833</v>
      </c>
      <c r="C886" s="170">
        <v>26.462497181666599</v>
      </c>
      <c r="D886" s="170">
        <v>5.4421744666666598E-2</v>
      </c>
      <c r="E886" s="171">
        <f t="shared" si="121"/>
        <v>0.51374469261812861</v>
      </c>
      <c r="F886" s="171">
        <f t="shared" si="122"/>
        <v>1.1365155928265765E-3</v>
      </c>
      <c r="G886" s="171">
        <f t="shared" si="123"/>
        <v>45366.065615739884</v>
      </c>
      <c r="H886" s="171">
        <f t="shared" si="117"/>
        <v>2.3641609842341801E-2</v>
      </c>
      <c r="I886" s="171">
        <f t="shared" si="118"/>
        <v>1.6980599135114074</v>
      </c>
      <c r="J886" s="171">
        <f t="shared" si="119"/>
        <v>34.031975493128279</v>
      </c>
      <c r="K886" s="172">
        <f t="shared" si="120"/>
        <v>39.668940438055188</v>
      </c>
      <c r="L886" s="172">
        <f t="shared" si="124"/>
        <v>3.4967152546641156</v>
      </c>
      <c r="M886" s="171">
        <f t="shared" si="125"/>
        <v>0.31536032239034228</v>
      </c>
      <c r="N886" s="44"/>
    </row>
    <row r="887" spans="1:14" x14ac:dyDescent="0.25">
      <c r="A887" s="157">
        <v>45694.613888888889</v>
      </c>
      <c r="B887" s="170">
        <v>0.51425994540312792</v>
      </c>
      <c r="C887" s="170">
        <v>26.462962151666598</v>
      </c>
      <c r="D887" s="170">
        <v>5.4731162166666597E-2</v>
      </c>
      <c r="E887" s="171">
        <f t="shared" si="121"/>
        <v>0.50316682533452395</v>
      </c>
      <c r="F887" s="171">
        <f t="shared" si="122"/>
        <v>1.1131167649418353E-3</v>
      </c>
      <c r="G887" s="171">
        <f t="shared" si="123"/>
        <v>44432.059282830254</v>
      </c>
      <c r="H887" s="171">
        <f t="shared" si="117"/>
        <v>2.3641282273764969E-2</v>
      </c>
      <c r="I887" s="171">
        <f t="shared" si="118"/>
        <v>1.6980808062089159</v>
      </c>
      <c r="J887" s="171">
        <f t="shared" si="119"/>
        <v>33.428534647394699</v>
      </c>
      <c r="K887" s="172">
        <f t="shared" si="120"/>
        <v>38.965976966548915</v>
      </c>
      <c r="L887" s="172">
        <f t="shared" si="124"/>
        <v>3.4478166425521306</v>
      </c>
      <c r="M887" s="171">
        <f t="shared" si="125"/>
        <v>0.3109502744004447</v>
      </c>
      <c r="N887" s="44"/>
    </row>
    <row r="888" spans="1:14" x14ac:dyDescent="0.25">
      <c r="A888" s="157">
        <v>45694.614583333336</v>
      </c>
      <c r="B888" s="170">
        <v>0.50846872637083718</v>
      </c>
      <c r="C888" s="170">
        <v>26.4638204566666</v>
      </c>
      <c r="D888" s="170">
        <v>5.5270526666666597E-2</v>
      </c>
      <c r="E888" s="171">
        <f t="shared" si="121"/>
        <v>0.49749910370763167</v>
      </c>
      <c r="F888" s="171">
        <f t="shared" si="122"/>
        <v>1.1005816588113358E-3</v>
      </c>
      <c r="G888" s="171">
        <f t="shared" si="123"/>
        <v>43931.697958440331</v>
      </c>
      <c r="H888" s="171">
        <f t="shared" si="117"/>
        <v>2.3640677617631414E-2</v>
      </c>
      <c r="I888" s="171">
        <f t="shared" si="118"/>
        <v>1.6981193732917346</v>
      </c>
      <c r="J888" s="171">
        <f t="shared" si="119"/>
        <v>33.104533334797551</v>
      </c>
      <c r="K888" s="172">
        <f t="shared" si="120"/>
        <v>38.589090294724137</v>
      </c>
      <c r="L888" s="172">
        <f t="shared" si="124"/>
        <v>3.4446027382240083</v>
      </c>
      <c r="M888" s="171">
        <f t="shared" si="125"/>
        <v>0.3106604201139978</v>
      </c>
      <c r="N888" s="44"/>
    </row>
    <row r="889" spans="1:14" x14ac:dyDescent="0.25">
      <c r="A889" s="157">
        <v>45694.615277777775</v>
      </c>
      <c r="B889" s="170">
        <v>0.50036101963297053</v>
      </c>
      <c r="C889" s="170">
        <v>26.464678764999999</v>
      </c>
      <c r="D889" s="170">
        <v>5.5326690333333303E-2</v>
      </c>
      <c r="E889" s="171">
        <f t="shared" si="121"/>
        <v>0.48956490886901127</v>
      </c>
      <c r="F889" s="171">
        <f t="shared" si="122"/>
        <v>1.0830325100280747E-3</v>
      </c>
      <c r="G889" s="171">
        <f t="shared" si="123"/>
        <v>43231.192096288651</v>
      </c>
      <c r="H889" s="171">
        <f t="shared" si="117"/>
        <v>2.3640072978078713E-2</v>
      </c>
      <c r="I889" s="171">
        <f t="shared" si="118"/>
        <v>1.6981579411653729</v>
      </c>
      <c r="J889" s="171">
        <f t="shared" si="119"/>
        <v>32.65006132244325</v>
      </c>
      <c r="K889" s="172">
        <f t="shared" si="120"/>
        <v>38.060098881191998</v>
      </c>
      <c r="L889" s="172">
        <f t="shared" si="124"/>
        <v>3.3959079739171516</v>
      </c>
      <c r="M889" s="171">
        <f t="shared" si="125"/>
        <v>0.30626875666640974</v>
      </c>
      <c r="N889" s="44"/>
    </row>
    <row r="890" spans="1:14" x14ac:dyDescent="0.25">
      <c r="A890" s="157">
        <v>45694.615972222222</v>
      </c>
      <c r="B890" s="170">
        <v>0.49843060716305565</v>
      </c>
      <c r="C890" s="170">
        <v>26.465537071666599</v>
      </c>
      <c r="D890" s="170">
        <v>5.5416759833333301E-2</v>
      </c>
      <c r="E890" s="171">
        <f t="shared" si="121"/>
        <v>0.48767475117587039</v>
      </c>
      <c r="F890" s="171">
        <f t="shared" si="122"/>
        <v>1.078854128058562E-3</v>
      </c>
      <c r="G890" s="171">
        <f t="shared" si="123"/>
        <v>43064.404458888006</v>
      </c>
      <c r="H890" s="171">
        <f t="shared" si="117"/>
        <v>2.3639468358628617E-2</v>
      </c>
      <c r="I890" s="171">
        <f t="shared" si="118"/>
        <v>1.6981965096051559</v>
      </c>
      <c r="J890" s="171">
        <f t="shared" si="119"/>
        <v>32.541701935024726</v>
      </c>
      <c r="K890" s="172">
        <f t="shared" si="120"/>
        <v>37.934556790811399</v>
      </c>
      <c r="L890" s="172">
        <f t="shared" si="124"/>
        <v>3.3890376162526827</v>
      </c>
      <c r="M890" s="171">
        <f t="shared" si="125"/>
        <v>0.30564913566492452</v>
      </c>
      <c r="N890" s="44"/>
    </row>
    <row r="891" spans="1:14" x14ac:dyDescent="0.25">
      <c r="A891" s="157">
        <v>45694.616666666669</v>
      </c>
      <c r="B891" s="170">
        <v>0.5092408618622124</v>
      </c>
      <c r="C891" s="170">
        <v>26.466391798333301</v>
      </c>
      <c r="D891" s="170">
        <v>5.5824725999999998E-2</v>
      </c>
      <c r="E891" s="171">
        <f t="shared" si="121"/>
        <v>0.49825030519487751</v>
      </c>
      <c r="F891" s="171">
        <f t="shared" si="122"/>
        <v>1.1022529477537064E-3</v>
      </c>
      <c r="G891" s="171">
        <f t="shared" si="123"/>
        <v>43998.410464895154</v>
      </c>
      <c r="H891" s="171">
        <f t="shared" si="117"/>
        <v>2.3638866279857691E-2</v>
      </c>
      <c r="I891" s="171">
        <f t="shared" si="118"/>
        <v>1.6982349178128922</v>
      </c>
      <c r="J891" s="171">
        <f t="shared" si="119"/>
        <v>33.147761723652785</v>
      </c>
      <c r="K891" s="172">
        <f t="shared" si="120"/>
        <v>38.641836933724321</v>
      </c>
      <c r="L891" s="172">
        <f t="shared" si="124"/>
        <v>3.4843903076239644</v>
      </c>
      <c r="M891" s="171">
        <f t="shared" si="125"/>
        <v>0.31424876511760141</v>
      </c>
      <c r="N891" s="44"/>
    </row>
    <row r="892" spans="1:14" x14ac:dyDescent="0.25">
      <c r="A892" s="157">
        <v>45694.617361111108</v>
      </c>
      <c r="B892" s="170">
        <v>0.52236762642799817</v>
      </c>
      <c r="C892" s="170">
        <v>26.4668566</v>
      </c>
      <c r="D892" s="170">
        <v>5.59593016666666E-2</v>
      </c>
      <c r="E892" s="171">
        <f t="shared" si="121"/>
        <v>0.51109297195452807</v>
      </c>
      <c r="F892" s="171">
        <f t="shared" si="122"/>
        <v>1.1306658580692601E-3</v>
      </c>
      <c r="G892" s="171">
        <f t="shared" si="123"/>
        <v>45132.562923379039</v>
      </c>
      <c r="H892" s="171">
        <f t="shared" si="117"/>
        <v>2.363853887638126E-2</v>
      </c>
      <c r="I892" s="171">
        <f t="shared" si="118"/>
        <v>1.6982558045217671</v>
      </c>
      <c r="J892" s="171">
        <f t="shared" si="119"/>
        <v>33.881279002093507</v>
      </c>
      <c r="K892" s="172">
        <f t="shared" si="120"/>
        <v>39.497366417231007</v>
      </c>
      <c r="L892" s="172">
        <f t="shared" si="124"/>
        <v>3.5783208979843297</v>
      </c>
      <c r="M892" s="171">
        <f t="shared" si="125"/>
        <v>0.32272013870710048</v>
      </c>
      <c r="N892" s="44"/>
    </row>
    <row r="893" spans="1:14" x14ac:dyDescent="0.25">
      <c r="A893" s="157">
        <v>45694.618055555555</v>
      </c>
      <c r="B893" s="170">
        <v>0.520051146135176</v>
      </c>
      <c r="C893" s="170">
        <v>26.467070984999999</v>
      </c>
      <c r="D893" s="170">
        <v>5.6075862333333303E-2</v>
      </c>
      <c r="E893" s="171">
        <f t="shared" si="121"/>
        <v>0.50882612592244192</v>
      </c>
      <c r="F893" s="171">
        <f t="shared" si="122"/>
        <v>1.12565183146142E-3</v>
      </c>
      <c r="G893" s="171">
        <f t="shared" si="123"/>
        <v>44932.419026079209</v>
      </c>
      <c r="H893" s="171">
        <f t="shared" si="117"/>
        <v>2.3638387866757322E-2</v>
      </c>
      <c r="I893" s="171">
        <f t="shared" si="118"/>
        <v>1.6982654383652929</v>
      </c>
      <c r="J893" s="171">
        <f t="shared" si="119"/>
        <v>33.752024516299947</v>
      </c>
      <c r="K893" s="172">
        <f t="shared" si="120"/>
        <v>39.346887045320251</v>
      </c>
      <c r="L893" s="172">
        <f t="shared" si="124"/>
        <v>3.5706853596423067</v>
      </c>
      <c r="M893" s="171">
        <f t="shared" si="125"/>
        <v>0.32203150790424845</v>
      </c>
      <c r="N893" s="44"/>
    </row>
    <row r="894" spans="1:14" x14ac:dyDescent="0.25">
      <c r="A894" s="157">
        <v>45694.618750000001</v>
      </c>
      <c r="B894" s="170">
        <v>0.52429802052045638</v>
      </c>
      <c r="C894" s="170">
        <v>26.467285373333301</v>
      </c>
      <c r="D894" s="170">
        <v>5.6369387666666597E-2</v>
      </c>
      <c r="E894" s="171">
        <f t="shared" si="121"/>
        <v>0.51298096678253691</v>
      </c>
      <c r="F894" s="171">
        <f t="shared" si="122"/>
        <v>1.134844200260728E-3</v>
      </c>
      <c r="G894" s="171">
        <f t="shared" si="123"/>
        <v>45299.348972967433</v>
      </c>
      <c r="H894" s="171">
        <f t="shared" si="117"/>
        <v>2.3638236855966267E-2</v>
      </c>
      <c r="I894" s="171">
        <f t="shared" si="118"/>
        <v>1.6982750723986035</v>
      </c>
      <c r="J894" s="171">
        <f t="shared" si="119"/>
        <v>33.988929432863252</v>
      </c>
      <c r="K894" s="172">
        <f t="shared" si="120"/>
        <v>39.623263677698347</v>
      </c>
      <c r="L894" s="172">
        <f t="shared" si="124"/>
        <v>3.6172366809888086</v>
      </c>
      <c r="M894" s="171">
        <f t="shared" si="125"/>
        <v>0.32622985939653754</v>
      </c>
      <c r="N894" s="44"/>
    </row>
    <row r="895" spans="1:14" x14ac:dyDescent="0.25">
      <c r="A895" s="157">
        <v>45694.619444444441</v>
      </c>
      <c r="B895" s="170">
        <v>0.51696249722522847</v>
      </c>
      <c r="C895" s="170">
        <v>26.467499756666601</v>
      </c>
      <c r="D895" s="170">
        <v>5.6792190333333298E-2</v>
      </c>
      <c r="E895" s="171">
        <f t="shared" si="121"/>
        <v>0.50580341997598466</v>
      </c>
      <c r="F895" s="171">
        <f t="shared" si="122"/>
        <v>1.1189664442104513E-3</v>
      </c>
      <c r="G895" s="171">
        <f t="shared" si="123"/>
        <v>44665.559760259741</v>
      </c>
      <c r="H895" s="171">
        <f t="shared" si="117"/>
        <v>2.363808584987788E-2</v>
      </c>
      <c r="I895" s="171">
        <f t="shared" si="118"/>
        <v>1.6982847062472231</v>
      </c>
      <c r="J895" s="171">
        <f t="shared" si="119"/>
        <v>33.579559231565014</v>
      </c>
      <c r="K895" s="172">
        <f t="shared" si="120"/>
        <v>39.146231341336019</v>
      </c>
      <c r="L895" s="172">
        <f t="shared" si="124"/>
        <v>3.5959291352799747</v>
      </c>
      <c r="M895" s="171">
        <f t="shared" si="125"/>
        <v>0.32430818319624588</v>
      </c>
      <c r="N895" s="44"/>
    </row>
    <row r="896" spans="1:14" x14ac:dyDescent="0.25">
      <c r="A896" s="157">
        <v>45694.620138888888</v>
      </c>
      <c r="B896" s="170">
        <v>0.51425994540312792</v>
      </c>
      <c r="C896" s="170">
        <v>26.467718934999901</v>
      </c>
      <c r="D896" s="170">
        <v>5.6953257333333299E-2</v>
      </c>
      <c r="E896" s="171">
        <f t="shared" si="121"/>
        <v>0.50315883696996011</v>
      </c>
      <c r="F896" s="171">
        <f t="shared" si="122"/>
        <v>1.1131167649418353E-3</v>
      </c>
      <c r="G896" s="171">
        <f t="shared" si="123"/>
        <v>44432.059282830254</v>
      </c>
      <c r="H896" s="171">
        <f t="shared" si="117"/>
        <v>2.363793146753591E-2</v>
      </c>
      <c r="I896" s="171">
        <f t="shared" si="118"/>
        <v>1.6982945556124447</v>
      </c>
      <c r="J896" s="171">
        <f t="shared" si="119"/>
        <v>33.428534647394699</v>
      </c>
      <c r="K896" s="172">
        <f t="shared" si="120"/>
        <v>38.970373136995441</v>
      </c>
      <c r="L896" s="172">
        <f t="shared" si="124"/>
        <v>3.5882335660310902</v>
      </c>
      <c r="M896" s="171">
        <f t="shared" si="125"/>
        <v>0.32361413835056729</v>
      </c>
      <c r="N896" s="44"/>
    </row>
    <row r="897" spans="1:14" x14ac:dyDescent="0.25">
      <c r="A897" s="157">
        <v>45694.620833333334</v>
      </c>
      <c r="B897" s="170">
        <v>0.51425994540312792</v>
      </c>
      <c r="C897" s="170">
        <v>26.468460268333299</v>
      </c>
      <c r="D897" s="170">
        <v>5.7142935166666603E-2</v>
      </c>
      <c r="E897" s="171">
        <f t="shared" si="121"/>
        <v>0.50315759202524779</v>
      </c>
      <c r="F897" s="171">
        <f t="shared" si="122"/>
        <v>1.1131167649418353E-3</v>
      </c>
      <c r="G897" s="171">
        <f t="shared" si="123"/>
        <v>44432.059282830254</v>
      </c>
      <c r="H897" s="171">
        <f t="shared" si="117"/>
        <v>2.3637409304739197E-2</v>
      </c>
      <c r="I897" s="171">
        <f t="shared" si="118"/>
        <v>1.6983278697204034</v>
      </c>
      <c r="J897" s="171">
        <f t="shared" si="119"/>
        <v>33.428534647394699</v>
      </c>
      <c r="K897" s="172">
        <f t="shared" si="120"/>
        <v>38.971058314341271</v>
      </c>
      <c r="L897" s="172">
        <f t="shared" si="124"/>
        <v>3.6002518773216026</v>
      </c>
      <c r="M897" s="171">
        <f t="shared" si="125"/>
        <v>0.32469804088398291</v>
      </c>
      <c r="N897" s="44"/>
    </row>
    <row r="898" spans="1:14" x14ac:dyDescent="0.25">
      <c r="A898" s="157">
        <v>45694.621527777781</v>
      </c>
      <c r="B898" s="170">
        <v>0.51425994540312792</v>
      </c>
      <c r="C898" s="170">
        <v>26.4695369316666</v>
      </c>
      <c r="D898" s="170">
        <v>5.7355923833333301E-2</v>
      </c>
      <c r="E898" s="171">
        <f t="shared" si="121"/>
        <v>0.50315578396114169</v>
      </c>
      <c r="F898" s="171">
        <f t="shared" si="122"/>
        <v>1.1131167649418353E-3</v>
      </c>
      <c r="G898" s="171">
        <f t="shared" si="123"/>
        <v>44432.059282830254</v>
      </c>
      <c r="H898" s="171">
        <f t="shared" si="117"/>
        <v>2.3636650975289712E-2</v>
      </c>
      <c r="I898" s="171">
        <f t="shared" si="118"/>
        <v>1.6983762537714941</v>
      </c>
      <c r="J898" s="171">
        <f t="shared" si="119"/>
        <v>33.428534647394699</v>
      </c>
      <c r="K898" s="172">
        <f t="shared" si="120"/>
        <v>38.972053441898169</v>
      </c>
      <c r="L898" s="172">
        <f t="shared" si="124"/>
        <v>3.6137702325837</v>
      </c>
      <c r="M898" s="171">
        <f t="shared" si="125"/>
        <v>0.3259172287683712</v>
      </c>
      <c r="N898" s="44"/>
    </row>
    <row r="899" spans="1:14" x14ac:dyDescent="0.25">
      <c r="A899" s="157">
        <v>45694.62222222222</v>
      </c>
      <c r="B899" s="170">
        <v>0.51425994540312792</v>
      </c>
      <c r="C899" s="170">
        <v>26.470613593333301</v>
      </c>
      <c r="D899" s="170">
        <v>5.7716208666666602E-2</v>
      </c>
      <c r="E899" s="171">
        <f t="shared" si="121"/>
        <v>0.50315397591282851</v>
      </c>
      <c r="F899" s="171">
        <f t="shared" si="122"/>
        <v>1.1131167649418353E-3</v>
      </c>
      <c r="G899" s="171">
        <f t="shared" si="123"/>
        <v>44432.059282830254</v>
      </c>
      <c r="H899" s="171">
        <f t="shared" ref="H899:H962" si="126">KHprocess*EXP(delta*(1/(C899+273.15)-1/(Tnul+273.15)))</f>
        <v>2.3635892676792235E-2</v>
      </c>
      <c r="I899" s="171">
        <f t="shared" ref="I899:I962" si="127">1/(H899*constR*(C899+273.15)*10^3)</f>
        <v>1.698424638756439</v>
      </c>
      <c r="J899" s="171">
        <f t="shared" ref="J899:J962" si="128">(($R$2/0.815)^(-0.49))*34500*(F899)^0.86</f>
        <v>33.428534647394699</v>
      </c>
      <c r="K899" s="172">
        <f t="shared" ref="K899:K962" si="129">J899*(1.024)^(C899-20)</f>
        <v>38.973048593325238</v>
      </c>
      <c r="L899" s="172">
        <f t="shared" si="124"/>
        <v>3.6365701306128186</v>
      </c>
      <c r="M899" s="171">
        <f t="shared" si="125"/>
        <v>0.32797349662814024</v>
      </c>
      <c r="N899" s="44"/>
    </row>
    <row r="900" spans="1:14" x14ac:dyDescent="0.25">
      <c r="A900" s="157">
        <v>45694.622916666667</v>
      </c>
      <c r="B900" s="170">
        <v>0.51425994540312792</v>
      </c>
      <c r="C900" s="170">
        <v>26.4716902583333</v>
      </c>
      <c r="D900" s="170">
        <v>5.79567493333333E-2</v>
      </c>
      <c r="E900" s="171">
        <f t="shared" ref="E900:E963" si="130">B900*((20+273.15)/(C900+273.15))</f>
        <v>0.50315216787191208</v>
      </c>
      <c r="F900" s="171">
        <f t="shared" ref="F900:F963" si="131">B900/$R$1</f>
        <v>1.1131167649418353E-3</v>
      </c>
      <c r="G900" s="171">
        <f t="shared" ref="G900:G963" si="132">B900*(24*60*60)</f>
        <v>44432.059282830254</v>
      </c>
      <c r="H900" s="171">
        <f t="shared" si="126"/>
        <v>2.3635134405724116E-2</v>
      </c>
      <c r="I900" s="171">
        <f t="shared" si="127"/>
        <v>1.6984730248999402</v>
      </c>
      <c r="J900" s="171">
        <f t="shared" si="128"/>
        <v>33.428534647394699</v>
      </c>
      <c r="K900" s="172">
        <f t="shared" si="129"/>
        <v>38.974043773244567</v>
      </c>
      <c r="L900" s="172">
        <f t="shared" ref="L900:L963" si="133">I900*D900*(1-EXP((-(K900/I900)*($R$3/G900))))*G900/1000</f>
        <v>3.651826255808138</v>
      </c>
      <c r="M900" s="171">
        <f t="shared" ref="M900:M963" si="134">L900*1000/24/$R$1</f>
        <v>0.32934940979510618</v>
      </c>
      <c r="N900" s="44"/>
    </row>
    <row r="901" spans="1:14" x14ac:dyDescent="0.25">
      <c r="A901" s="157">
        <v>45694.623611111114</v>
      </c>
      <c r="B901" s="170">
        <v>0.51039912046329539</v>
      </c>
      <c r="C901" s="170">
        <v>26.472757949999998</v>
      </c>
      <c r="D901" s="170">
        <v>5.7996220666666598E-2</v>
      </c>
      <c r="E901" s="171">
        <f t="shared" si="130"/>
        <v>0.49937295547083804</v>
      </c>
      <c r="F901" s="171">
        <f t="shared" si="131"/>
        <v>1.1047600010028039E-3</v>
      </c>
      <c r="G901" s="171">
        <f t="shared" si="132"/>
        <v>44098.484008028725</v>
      </c>
      <c r="H901" s="171">
        <f t="shared" si="126"/>
        <v>2.3634382483778249E-2</v>
      </c>
      <c r="I901" s="171">
        <f t="shared" si="127"/>
        <v>1.6985210087712241</v>
      </c>
      <c r="J901" s="171">
        <f t="shared" si="128"/>
        <v>33.212590206419556</v>
      </c>
      <c r="K901" s="172">
        <f t="shared" si="129"/>
        <v>38.72325652458639</v>
      </c>
      <c r="L901" s="172">
        <f t="shared" si="133"/>
        <v>3.6283393308166469</v>
      </c>
      <c r="M901" s="171">
        <f t="shared" si="134"/>
        <v>0.32723118062920697</v>
      </c>
      <c r="N901" s="44"/>
    </row>
    <row r="902" spans="1:14" x14ac:dyDescent="0.25">
      <c r="A902" s="157">
        <v>45694.624305555553</v>
      </c>
      <c r="B902" s="170">
        <v>0.50885479048736471</v>
      </c>
      <c r="C902" s="170">
        <v>26.473161699999999</v>
      </c>
      <c r="D902" s="170">
        <v>5.7903237500000003E-2</v>
      </c>
      <c r="E902" s="171">
        <f t="shared" si="130"/>
        <v>0.49786131681211404</v>
      </c>
      <c r="F902" s="171">
        <f t="shared" si="131"/>
        <v>1.1014172954271963E-3</v>
      </c>
      <c r="G902" s="171">
        <f t="shared" si="132"/>
        <v>43965.053898108308</v>
      </c>
      <c r="H902" s="171">
        <f t="shared" si="126"/>
        <v>2.3634098150436642E-2</v>
      </c>
      <c r="I902" s="171">
        <f t="shared" si="127"/>
        <v>1.6985391542383403</v>
      </c>
      <c r="J902" s="171">
        <f t="shared" si="128"/>
        <v>33.126148473952078</v>
      </c>
      <c r="K902" s="172">
        <f t="shared" si="129"/>
        <v>38.622842126159021</v>
      </c>
      <c r="L902" s="172">
        <f t="shared" si="133"/>
        <v>3.6121434583560474</v>
      </c>
      <c r="M902" s="171">
        <f t="shared" si="134"/>
        <v>0.32577051392099993</v>
      </c>
      <c r="N902" s="44"/>
    </row>
    <row r="903" spans="1:14" x14ac:dyDescent="0.25">
      <c r="A903" s="157">
        <v>45694.625</v>
      </c>
      <c r="B903" s="170">
        <v>0.51425994540312792</v>
      </c>
      <c r="C903" s="170">
        <v>26.473161699999999</v>
      </c>
      <c r="D903" s="170">
        <v>5.8016089333333298E-2</v>
      </c>
      <c r="E903" s="171">
        <f t="shared" si="130"/>
        <v>0.50314969690451317</v>
      </c>
      <c r="F903" s="171">
        <f t="shared" si="131"/>
        <v>1.1131167649418353E-3</v>
      </c>
      <c r="G903" s="171">
        <f t="shared" si="132"/>
        <v>44432.059282830254</v>
      </c>
      <c r="H903" s="171">
        <f t="shared" si="126"/>
        <v>2.3634098150436642E-2</v>
      </c>
      <c r="I903" s="171">
        <f t="shared" si="127"/>
        <v>1.6985391542383403</v>
      </c>
      <c r="J903" s="171">
        <f t="shared" si="128"/>
        <v>33.428534647394699</v>
      </c>
      <c r="K903" s="172">
        <f t="shared" si="129"/>
        <v>38.975403893102474</v>
      </c>
      <c r="L903" s="172">
        <f t="shared" si="133"/>
        <v>3.6557023128074992</v>
      </c>
      <c r="M903" s="171">
        <f t="shared" si="134"/>
        <v>0.32969898203530834</v>
      </c>
      <c r="N903" s="44"/>
    </row>
    <row r="904" spans="1:14" x14ac:dyDescent="0.25">
      <c r="A904" s="157">
        <v>45694.625694444447</v>
      </c>
      <c r="B904" s="170">
        <v>0.51232953293321304</v>
      </c>
      <c r="C904" s="170">
        <v>26.473161699999999</v>
      </c>
      <c r="D904" s="170">
        <v>5.8204442500000002E-2</v>
      </c>
      <c r="E904" s="171">
        <f t="shared" si="130"/>
        <v>0.50126098972865696</v>
      </c>
      <c r="F904" s="171">
        <f t="shared" si="131"/>
        <v>1.1089383829723225E-3</v>
      </c>
      <c r="G904" s="171">
        <f t="shared" si="132"/>
        <v>44265.27164542961</v>
      </c>
      <c r="H904" s="171">
        <f t="shared" si="126"/>
        <v>2.3634098150436642E-2</v>
      </c>
      <c r="I904" s="171">
        <f t="shared" si="127"/>
        <v>1.6985391542383403</v>
      </c>
      <c r="J904" s="171">
        <f t="shared" si="128"/>
        <v>33.320590905064549</v>
      </c>
      <c r="K904" s="172">
        <f t="shared" si="129"/>
        <v>38.849548811525374</v>
      </c>
      <c r="L904" s="172">
        <f t="shared" si="133"/>
        <v>3.6544885865007473</v>
      </c>
      <c r="M904" s="171">
        <f t="shared" si="134"/>
        <v>0.32958951898455513</v>
      </c>
      <c r="N904" s="44"/>
    </row>
    <row r="905" spans="1:14" x14ac:dyDescent="0.25">
      <c r="A905" s="157">
        <v>45694.626388888886</v>
      </c>
      <c r="B905" s="170">
        <v>0.51541817458483485</v>
      </c>
      <c r="C905" s="170">
        <v>26.473161699999999</v>
      </c>
      <c r="D905" s="170">
        <v>5.8363389500000001E-2</v>
      </c>
      <c r="E905" s="171">
        <f t="shared" si="130"/>
        <v>0.50428290330514969</v>
      </c>
      <c r="F905" s="171">
        <f t="shared" si="131"/>
        <v>1.1156237545126295E-3</v>
      </c>
      <c r="G905" s="171">
        <f t="shared" si="132"/>
        <v>44532.130284129729</v>
      </c>
      <c r="H905" s="171">
        <f t="shared" si="126"/>
        <v>2.3634098150436642E-2</v>
      </c>
      <c r="I905" s="171">
        <f t="shared" si="127"/>
        <v>1.6985391542383403</v>
      </c>
      <c r="J905" s="171">
        <f t="shared" si="128"/>
        <v>33.493272632498289</v>
      </c>
      <c r="K905" s="172">
        <f t="shared" si="129"/>
        <v>39.050883992462275</v>
      </c>
      <c r="L905" s="172">
        <f t="shared" si="133"/>
        <v>3.6854556039124784</v>
      </c>
      <c r="M905" s="171">
        <f t="shared" si="134"/>
        <v>0.33238235966021629</v>
      </c>
      <c r="N905" s="44"/>
    </row>
    <row r="906" spans="1:14" x14ac:dyDescent="0.25">
      <c r="A906" s="157">
        <v>45694.627083333333</v>
      </c>
      <c r="B906" s="170">
        <v>0.51966507468311152</v>
      </c>
      <c r="C906" s="170">
        <v>26.473161699999999</v>
      </c>
      <c r="D906" s="170">
        <v>5.8603400833333298E-2</v>
      </c>
      <c r="E906" s="171">
        <f t="shared" si="130"/>
        <v>0.50843805191497704</v>
      </c>
      <c r="F906" s="171">
        <f t="shared" si="131"/>
        <v>1.1248161789677738E-3</v>
      </c>
      <c r="G906" s="171">
        <f t="shared" si="132"/>
        <v>44899.062452620834</v>
      </c>
      <c r="H906" s="171">
        <f t="shared" si="126"/>
        <v>2.3634098150436642E-2</v>
      </c>
      <c r="I906" s="171">
        <f t="shared" si="127"/>
        <v>1.6985391542383403</v>
      </c>
      <c r="J906" s="171">
        <f t="shared" si="128"/>
        <v>33.730474753976132</v>
      </c>
      <c r="K906" s="172">
        <f t="shared" si="129"/>
        <v>39.327445576343138</v>
      </c>
      <c r="L906" s="172">
        <f t="shared" si="133"/>
        <v>3.7295756870850787</v>
      </c>
      <c r="M906" s="171">
        <f t="shared" si="134"/>
        <v>0.33636144364042919</v>
      </c>
      <c r="N906" s="44"/>
    </row>
    <row r="907" spans="1:14" x14ac:dyDescent="0.25">
      <c r="A907" s="157">
        <v>45694.62777777778</v>
      </c>
      <c r="B907" s="170">
        <v>0.51619033957280291</v>
      </c>
      <c r="C907" s="170">
        <v>26.473161699999999</v>
      </c>
      <c r="D907" s="170">
        <v>5.9154950833333303E-2</v>
      </c>
      <c r="E907" s="171">
        <f t="shared" si="130"/>
        <v>0.50503838617549435</v>
      </c>
      <c r="F907" s="171">
        <f t="shared" si="131"/>
        <v>1.1172951073004393E-3</v>
      </c>
      <c r="G907" s="171">
        <f t="shared" si="132"/>
        <v>44598.84533909017</v>
      </c>
      <c r="H907" s="171">
        <f t="shared" si="126"/>
        <v>2.3634098150436642E-2</v>
      </c>
      <c r="I907" s="171">
        <f t="shared" si="127"/>
        <v>1.6985391542383403</v>
      </c>
      <c r="J907" s="171">
        <f t="shared" si="128"/>
        <v>33.536420654583061</v>
      </c>
      <c r="K907" s="172">
        <f t="shared" si="129"/>
        <v>39.1011916594205</v>
      </c>
      <c r="L907" s="172">
        <f t="shared" si="133"/>
        <v>3.7407569185289078</v>
      </c>
      <c r="M907" s="171">
        <f t="shared" si="134"/>
        <v>0.33736985195967784</v>
      </c>
      <c r="N907" s="44"/>
    </row>
    <row r="908" spans="1:14" x14ac:dyDescent="0.25">
      <c r="A908" s="157">
        <v>45694.628472222219</v>
      </c>
      <c r="B908" s="170">
        <v>0.52082330378760433</v>
      </c>
      <c r="C908" s="170">
        <v>26.473165276666599</v>
      </c>
      <c r="D908" s="170">
        <v>5.9075478166666598E-2</v>
      </c>
      <c r="E908" s="171">
        <f t="shared" si="130"/>
        <v>0.50957125215720511</v>
      </c>
      <c r="F908" s="171">
        <f t="shared" si="131"/>
        <v>1.1273231683714378E-3</v>
      </c>
      <c r="G908" s="171">
        <f t="shared" si="132"/>
        <v>44999.133447249013</v>
      </c>
      <c r="H908" s="171">
        <f t="shared" si="126"/>
        <v>2.363409563165518E-2</v>
      </c>
      <c r="I908" s="171">
        <f t="shared" si="127"/>
        <v>1.6985393149827182</v>
      </c>
      <c r="J908" s="171">
        <f t="shared" si="128"/>
        <v>33.795118147062169</v>
      </c>
      <c r="K908" s="172">
        <f t="shared" si="129"/>
        <v>39.402818730214427</v>
      </c>
      <c r="L908" s="172">
        <f t="shared" si="133"/>
        <v>3.7675798888605336</v>
      </c>
      <c r="M908" s="171">
        <f t="shared" si="134"/>
        <v>0.33978895101556039</v>
      </c>
      <c r="N908" s="44"/>
    </row>
    <row r="909" spans="1:14" x14ac:dyDescent="0.25">
      <c r="A909" s="157">
        <v>45694.629166666666</v>
      </c>
      <c r="B909" s="170">
        <v>0.52738668788507737</v>
      </c>
      <c r="C909" s="170">
        <v>26.473433494999998</v>
      </c>
      <c r="D909" s="170">
        <v>5.89022263333333E-2</v>
      </c>
      <c r="E909" s="171">
        <f t="shared" si="130"/>
        <v>0.51599237666465902</v>
      </c>
      <c r="F909" s="171">
        <f t="shared" si="131"/>
        <v>1.1415296274568773E-3</v>
      </c>
      <c r="G909" s="171">
        <f t="shared" si="132"/>
        <v>45566.209833270681</v>
      </c>
      <c r="H909" s="171">
        <f t="shared" si="126"/>
        <v>2.3633906746279201E-2</v>
      </c>
      <c r="I909" s="171">
        <f t="shared" si="127"/>
        <v>1.6985513694197463</v>
      </c>
      <c r="J909" s="171">
        <f t="shared" si="128"/>
        <v>34.161056880661043</v>
      </c>
      <c r="K909" s="172">
        <f t="shared" si="129"/>
        <v>39.829731872003102</v>
      </c>
      <c r="L909" s="172">
        <f t="shared" si="133"/>
        <v>3.8015144807979264</v>
      </c>
      <c r="M909" s="171">
        <f t="shared" si="134"/>
        <v>0.34284943008639307</v>
      </c>
      <c r="N909" s="44"/>
    </row>
    <row r="910" spans="1:14" x14ac:dyDescent="0.25">
      <c r="A910" s="157">
        <v>45694.629861111112</v>
      </c>
      <c r="B910" s="170">
        <v>3.6117880064179553</v>
      </c>
      <c r="C910" s="170">
        <v>26.473862648333299</v>
      </c>
      <c r="D910" s="170">
        <v>5.8976136333333297E-2</v>
      </c>
      <c r="E910" s="171">
        <f t="shared" si="130"/>
        <v>3.5337494307792352</v>
      </c>
      <c r="F910" s="171">
        <f t="shared" si="131"/>
        <v>7.8177229576146222E-3</v>
      </c>
      <c r="G910" s="171">
        <f t="shared" si="132"/>
        <v>312058.48375451134</v>
      </c>
      <c r="H910" s="171">
        <f t="shared" si="126"/>
        <v>2.3633604530704243E-2</v>
      </c>
      <c r="I910" s="171">
        <f t="shared" si="127"/>
        <v>1.6985706568289789</v>
      </c>
      <c r="J910" s="171">
        <f t="shared" si="128"/>
        <v>178.70691363396395</v>
      </c>
      <c r="K910" s="172">
        <f t="shared" si="129"/>
        <v>208.36360316949256</v>
      </c>
      <c r="L910" s="172">
        <f t="shared" si="133"/>
        <v>23.326275125379283</v>
      </c>
      <c r="M910" s="171">
        <f t="shared" si="134"/>
        <v>2.1037405416106854</v>
      </c>
      <c r="N910" s="44"/>
    </row>
    <row r="911" spans="1:14" x14ac:dyDescent="0.25">
      <c r="A911" s="157">
        <v>45694.630555555559</v>
      </c>
      <c r="B911" s="170">
        <v>5.2912404883052524</v>
      </c>
      <c r="C911" s="170">
        <v>26.474291801666599</v>
      </c>
      <c r="D911" s="170">
        <v>5.9070711499999998E-2</v>
      </c>
      <c r="E911" s="171">
        <f t="shared" si="130"/>
        <v>5.1769071853941613</v>
      </c>
      <c r="F911" s="171">
        <f t="shared" si="131"/>
        <v>1.1452901489838208E-2</v>
      </c>
      <c r="G911" s="171">
        <f t="shared" si="132"/>
        <v>457163.17818957381</v>
      </c>
      <c r="H911" s="171">
        <f t="shared" si="126"/>
        <v>2.363330231985955E-2</v>
      </c>
      <c r="I911" s="171">
        <f t="shared" si="127"/>
        <v>1.6985899443984862</v>
      </c>
      <c r="J911" s="171">
        <f t="shared" si="128"/>
        <v>248.17593614147009</v>
      </c>
      <c r="K911" s="172">
        <f t="shared" si="129"/>
        <v>289.36406286560049</v>
      </c>
      <c r="L911" s="172">
        <f t="shared" si="133"/>
        <v>33.366611256901678</v>
      </c>
      <c r="M911" s="171">
        <f t="shared" si="134"/>
        <v>3.0092542619860816</v>
      </c>
      <c r="N911" s="44"/>
    </row>
    <row r="912" spans="1:14" x14ac:dyDescent="0.25">
      <c r="A912" s="157">
        <v>45694.631249999999</v>
      </c>
      <c r="B912" s="170">
        <v>1.3933664540222614</v>
      </c>
      <c r="C912" s="170">
        <v>26.474720954999999</v>
      </c>
      <c r="D912" s="170">
        <v>5.9009515833333297E-2</v>
      </c>
      <c r="E912" s="171">
        <f t="shared" si="130"/>
        <v>1.3632565920953248</v>
      </c>
      <c r="F912" s="171">
        <f t="shared" si="131"/>
        <v>3.0159447056758906E-3</v>
      </c>
      <c r="G912" s="171">
        <f t="shared" si="132"/>
        <v>120386.86162752339</v>
      </c>
      <c r="H912" s="171">
        <f t="shared" si="126"/>
        <v>2.3633000113744949E-2</v>
      </c>
      <c r="I912" s="171">
        <f t="shared" si="127"/>
        <v>1.6986092321282753</v>
      </c>
      <c r="J912" s="171">
        <f t="shared" si="128"/>
        <v>78.776452488266315</v>
      </c>
      <c r="K912" s="172">
        <f t="shared" si="129"/>
        <v>91.851396693029599</v>
      </c>
      <c r="L912" s="172">
        <f t="shared" si="133"/>
        <v>9.5482653176444323</v>
      </c>
      <c r="M912" s="171">
        <f t="shared" si="134"/>
        <v>0.86113503947009673</v>
      </c>
      <c r="N912" s="44"/>
    </row>
    <row r="913" spans="1:14" x14ac:dyDescent="0.25">
      <c r="A913" s="157">
        <v>45694.631944444445</v>
      </c>
      <c r="B913" s="170">
        <v>0.84242881824708948</v>
      </c>
      <c r="C913" s="170">
        <v>26.475150119999999</v>
      </c>
      <c r="D913" s="170">
        <v>5.9261446833333301E-2</v>
      </c>
      <c r="E913" s="171">
        <f t="shared" si="130"/>
        <v>0.82422322682267313</v>
      </c>
      <c r="F913" s="171">
        <f t="shared" si="131"/>
        <v>1.8234390005348257E-3</v>
      </c>
      <c r="G913" s="171">
        <f t="shared" si="132"/>
        <v>72785.849896548534</v>
      </c>
      <c r="H913" s="171">
        <f t="shared" si="126"/>
        <v>2.3632697904145093E-2</v>
      </c>
      <c r="I913" s="171">
        <f t="shared" si="127"/>
        <v>1.6986285205426896</v>
      </c>
      <c r="J913" s="171">
        <f t="shared" si="128"/>
        <v>51.104457569906273</v>
      </c>
      <c r="K913" s="172">
        <f t="shared" si="129"/>
        <v>59.587141006301572</v>
      </c>
      <c r="L913" s="172">
        <f t="shared" si="133"/>
        <v>5.9628349839517796</v>
      </c>
      <c r="M913" s="171">
        <f t="shared" si="134"/>
        <v>0.53777371788886896</v>
      </c>
      <c r="N913" s="44"/>
    </row>
    <row r="914" spans="1:14" x14ac:dyDescent="0.25">
      <c r="A914" s="157">
        <v>45694.632638888892</v>
      </c>
      <c r="B914" s="170">
        <v>0.48723425885078125</v>
      </c>
      <c r="C914" s="170">
        <v>26.475580170000001</v>
      </c>
      <c r="D914" s="170">
        <v>5.9521326333333298E-2</v>
      </c>
      <c r="E914" s="171">
        <f t="shared" si="130"/>
        <v>0.47670403475252959</v>
      </c>
      <c r="F914" s="171">
        <f t="shared" si="131"/>
        <v>1.054619607902124E-3</v>
      </c>
      <c r="G914" s="171">
        <f t="shared" si="132"/>
        <v>42097.039964707503</v>
      </c>
      <c r="H914" s="171">
        <f t="shared" si="126"/>
        <v>2.3632395076090489E-2</v>
      </c>
      <c r="I914" s="171">
        <f t="shared" si="127"/>
        <v>1.6986478488933705</v>
      </c>
      <c r="J914" s="171">
        <f t="shared" si="128"/>
        <v>31.912052727137453</v>
      </c>
      <c r="K914" s="172">
        <f t="shared" si="129"/>
        <v>37.209423025259149</v>
      </c>
      <c r="L914" s="172">
        <f t="shared" si="133"/>
        <v>3.56320419671344</v>
      </c>
      <c r="M914" s="171">
        <f t="shared" si="134"/>
        <v>0.32135679984789323</v>
      </c>
      <c r="N914" s="44"/>
    </row>
    <row r="915" spans="1:14" x14ac:dyDescent="0.25">
      <c r="A915" s="157">
        <v>45694.633333333331</v>
      </c>
      <c r="B915" s="170">
        <v>0.48762032296730601</v>
      </c>
      <c r="C915" s="170">
        <v>26.476010759999902</v>
      </c>
      <c r="D915" s="170">
        <v>5.9581727000000001E-2</v>
      </c>
      <c r="E915" s="171">
        <f t="shared" si="130"/>
        <v>0.47708106954828189</v>
      </c>
      <c r="F915" s="171">
        <f t="shared" si="131"/>
        <v>1.0554552445179784E-3</v>
      </c>
      <c r="G915" s="171">
        <f t="shared" si="132"/>
        <v>42130.39590437524</v>
      </c>
      <c r="H915" s="171">
        <f t="shared" si="126"/>
        <v>2.3632091872543087E-2</v>
      </c>
      <c r="I915" s="171">
        <f t="shared" si="127"/>
        <v>1.6986672016752926</v>
      </c>
      <c r="J915" s="171">
        <f t="shared" si="128"/>
        <v>31.933797292460426</v>
      </c>
      <c r="K915" s="172">
        <f t="shared" si="129"/>
        <v>37.235157414853731</v>
      </c>
      <c r="L915" s="172">
        <f t="shared" si="133"/>
        <v>3.5695456768823401</v>
      </c>
      <c r="M915" s="171">
        <f t="shared" si="134"/>
        <v>0.32192872266254874</v>
      </c>
      <c r="N915" s="44"/>
    </row>
    <row r="916" spans="1:14" x14ac:dyDescent="0.25">
      <c r="A916" s="157">
        <v>45694.634027777778</v>
      </c>
      <c r="B916" s="170">
        <v>0.48607600403329204</v>
      </c>
      <c r="C916" s="170">
        <v>26.476441350000002</v>
      </c>
      <c r="D916" s="170">
        <v>5.9662E-2</v>
      </c>
      <c r="E916" s="171">
        <f t="shared" si="130"/>
        <v>0.4755694455413908</v>
      </c>
      <c r="F916" s="171">
        <f t="shared" si="131"/>
        <v>1.0521125628426234E-3</v>
      </c>
      <c r="G916" s="171">
        <f t="shared" si="132"/>
        <v>41996.966748476436</v>
      </c>
      <c r="H916" s="171">
        <f t="shared" si="126"/>
        <v>2.3631788673757072E-2</v>
      </c>
      <c r="I916" s="171">
        <f t="shared" si="127"/>
        <v>1.6986865546185794</v>
      </c>
      <c r="J916" s="171">
        <f t="shared" si="128"/>
        <v>31.846801029075287</v>
      </c>
      <c r="K916" s="172">
        <f t="shared" si="129"/>
        <v>37.134098034030437</v>
      </c>
      <c r="L916" s="172">
        <f t="shared" si="133"/>
        <v>3.5636323595336479</v>
      </c>
      <c r="M916" s="171">
        <f t="shared" si="134"/>
        <v>0.32139541482085571</v>
      </c>
      <c r="N916" s="44"/>
    </row>
    <row r="917" spans="1:14" x14ac:dyDescent="0.25">
      <c r="A917" s="157">
        <v>45694.634722222225</v>
      </c>
      <c r="B917" s="170">
        <v>0.47449358056257335</v>
      </c>
      <c r="C917" s="170">
        <v>26.476871936666601</v>
      </c>
      <c r="D917" s="170">
        <v>5.98720933333333E-2</v>
      </c>
      <c r="E917" s="171">
        <f t="shared" si="130"/>
        <v>0.46423670962102509</v>
      </c>
      <c r="F917" s="171">
        <f t="shared" si="131"/>
        <v>1.0270423821700722E-3</v>
      </c>
      <c r="G917" s="171">
        <f t="shared" si="132"/>
        <v>40996.245360606335</v>
      </c>
      <c r="H917" s="171">
        <f t="shared" si="126"/>
        <v>2.3631485482079748E-2</v>
      </c>
      <c r="I917" s="171">
        <f t="shared" si="127"/>
        <v>1.6987059075733941</v>
      </c>
      <c r="J917" s="171">
        <f t="shared" si="128"/>
        <v>31.19308376957904</v>
      </c>
      <c r="K917" s="172">
        <f t="shared" si="129"/>
        <v>36.372220197096183</v>
      </c>
      <c r="L917" s="172">
        <f t="shared" si="133"/>
        <v>3.495158659091592</v>
      </c>
      <c r="M917" s="171">
        <f t="shared" si="134"/>
        <v>0.31521993678675975</v>
      </c>
      <c r="N917" s="44"/>
    </row>
    <row r="918" spans="1:14" x14ac:dyDescent="0.25">
      <c r="A918" s="157">
        <v>45694.635416666664</v>
      </c>
      <c r="B918" s="170">
        <v>0.48491777122242219</v>
      </c>
      <c r="C918" s="170">
        <v>26.477302848333299</v>
      </c>
      <c r="D918" s="170">
        <v>6.0161161666666602E-2</v>
      </c>
      <c r="E918" s="171">
        <f t="shared" si="130"/>
        <v>0.47443488387908711</v>
      </c>
      <c r="F918" s="171">
        <f t="shared" si="131"/>
        <v>1.0496055654164982E-3</v>
      </c>
      <c r="G918" s="171">
        <f t="shared" si="132"/>
        <v>41896.895433617276</v>
      </c>
      <c r="H918" s="171">
        <f t="shared" si="126"/>
        <v>2.3631182066324793E-2</v>
      </c>
      <c r="I918" s="171">
        <f t="shared" si="127"/>
        <v>1.6987252752970523</v>
      </c>
      <c r="J918" s="171">
        <f t="shared" si="128"/>
        <v>31.781528799687251</v>
      </c>
      <c r="K918" s="172">
        <f t="shared" si="129"/>
        <v>37.058746289643388</v>
      </c>
      <c r="L918" s="172">
        <f t="shared" si="133"/>
        <v>3.5853861228896577</v>
      </c>
      <c r="M918" s="171">
        <f t="shared" si="134"/>
        <v>0.32335733431544533</v>
      </c>
      <c r="N918" s="44"/>
    </row>
    <row r="919" spans="1:14" x14ac:dyDescent="0.25">
      <c r="A919" s="157">
        <v>45694.636111111111</v>
      </c>
      <c r="B919" s="170">
        <v>0.4976584421750902</v>
      </c>
      <c r="C919" s="170">
        <v>26.477752018333302</v>
      </c>
      <c r="D919" s="170">
        <v>6.01544725E-2</v>
      </c>
      <c r="E919" s="171">
        <f t="shared" si="130"/>
        <v>0.48689939880702776</v>
      </c>
      <c r="F919" s="171">
        <f t="shared" si="131"/>
        <v>1.0771827752707581E-3</v>
      </c>
      <c r="G919" s="171">
        <f t="shared" si="132"/>
        <v>42997.68940392779</v>
      </c>
      <c r="H919" s="171">
        <f t="shared" si="126"/>
        <v>2.3630865799493299E-2</v>
      </c>
      <c r="I919" s="171">
        <f t="shared" si="127"/>
        <v>1.6987454638304156</v>
      </c>
      <c r="J919" s="171">
        <f t="shared" si="128"/>
        <v>32.498341738879049</v>
      </c>
      <c r="K919" s="172">
        <f t="shared" si="129"/>
        <v>37.894987324656242</v>
      </c>
      <c r="L919" s="172">
        <f t="shared" si="133"/>
        <v>3.6745017876030506</v>
      </c>
      <c r="M919" s="171">
        <f t="shared" si="134"/>
        <v>0.33139446136391149</v>
      </c>
      <c r="N919" s="44"/>
    </row>
    <row r="920" spans="1:14" x14ac:dyDescent="0.25">
      <c r="A920" s="157">
        <v>45694.636805555558</v>
      </c>
      <c r="B920" s="170">
        <v>0.49263938805354812</v>
      </c>
      <c r="C920" s="170">
        <v>26.4782116883333</v>
      </c>
      <c r="D920" s="170">
        <v>6.0422034166666597E-2</v>
      </c>
      <c r="E920" s="171">
        <f t="shared" si="130"/>
        <v>0.48198811384996437</v>
      </c>
      <c r="F920" s="171">
        <f t="shared" si="131"/>
        <v>1.0663190217609266E-3</v>
      </c>
      <c r="G920" s="171">
        <f t="shared" si="132"/>
        <v>42564.043127826561</v>
      </c>
      <c r="H920" s="171">
        <f t="shared" si="126"/>
        <v>2.3630542144830138E-2</v>
      </c>
      <c r="I920" s="171">
        <f t="shared" si="127"/>
        <v>1.6987661244818031</v>
      </c>
      <c r="J920" s="171">
        <f t="shared" si="128"/>
        <v>32.21627113493598</v>
      </c>
      <c r="K920" s="172">
        <f t="shared" si="129"/>
        <v>37.566485867479322</v>
      </c>
      <c r="L920" s="172">
        <f t="shared" si="133"/>
        <v>3.6555007577191274</v>
      </c>
      <c r="M920" s="171">
        <f t="shared" si="134"/>
        <v>0.32968080426759805</v>
      </c>
      <c r="N920" s="44"/>
    </row>
    <row r="921" spans="1:14" x14ac:dyDescent="0.25">
      <c r="A921" s="157">
        <v>45694.637499999997</v>
      </c>
      <c r="B921" s="170">
        <v>0.49148112960689877</v>
      </c>
      <c r="C921" s="170">
        <v>26.47867136</v>
      </c>
      <c r="D921" s="170">
        <v>6.0845893499999998E-2</v>
      </c>
      <c r="E921" s="171">
        <f t="shared" si="130"/>
        <v>0.48085416021871574</v>
      </c>
      <c r="F921" s="171">
        <f t="shared" si="131"/>
        <v>1.0638119688461012E-3</v>
      </c>
      <c r="G921" s="171">
        <f t="shared" si="132"/>
        <v>42463.969598036056</v>
      </c>
      <c r="H921" s="171">
        <f t="shared" si="126"/>
        <v>2.3630218494419378E-2</v>
      </c>
      <c r="I921" s="171">
        <f t="shared" si="127"/>
        <v>1.6987867853919936</v>
      </c>
      <c r="J921" s="171">
        <f t="shared" si="128"/>
        <v>32.151120057744777</v>
      </c>
      <c r="K921" s="172">
        <f t="shared" si="129"/>
        <v>37.490923749320949</v>
      </c>
      <c r="L921" s="172">
        <f t="shared" si="133"/>
        <v>3.6729601844743813</v>
      </c>
      <c r="M921" s="171">
        <f t="shared" si="134"/>
        <v>0.33125542789271117</v>
      </c>
      <c r="N921" s="44"/>
    </row>
    <row r="922" spans="1:14" x14ac:dyDescent="0.25">
      <c r="A922" s="157">
        <v>45694.638194444444</v>
      </c>
      <c r="B922" s="170">
        <v>0.50113315890793952</v>
      </c>
      <c r="C922" s="170">
        <v>26.479131031666601</v>
      </c>
      <c r="D922" s="170">
        <v>6.1298897499999998E-2</v>
      </c>
      <c r="E922" s="171">
        <f t="shared" si="130"/>
        <v>0.49029673793078693</v>
      </c>
      <c r="F922" s="171">
        <f t="shared" si="131"/>
        <v>1.0847038071600422E-3</v>
      </c>
      <c r="G922" s="171">
        <f t="shared" si="132"/>
        <v>43297.904929645978</v>
      </c>
      <c r="H922" s="171">
        <f t="shared" si="126"/>
        <v>2.3629894849434514E-2</v>
      </c>
      <c r="I922" s="171">
        <f t="shared" si="127"/>
        <v>1.6988074464860714</v>
      </c>
      <c r="J922" s="171">
        <f t="shared" si="128"/>
        <v>32.693387237005609</v>
      </c>
      <c r="K922" s="172">
        <f t="shared" si="129"/>
        <v>38.123668733583052</v>
      </c>
      <c r="L922" s="172">
        <f t="shared" si="133"/>
        <v>3.7693831139442358</v>
      </c>
      <c r="M922" s="171">
        <f t="shared" si="134"/>
        <v>0.33995157954042532</v>
      </c>
      <c r="N922" s="44"/>
    </row>
    <row r="923" spans="1:14" x14ac:dyDescent="0.25">
      <c r="A923" s="157">
        <v>45694.638888888891</v>
      </c>
      <c r="B923" s="170">
        <v>0.49572802970517271</v>
      </c>
      <c r="C923" s="170">
        <v>26.479590701666599</v>
      </c>
      <c r="D923" s="170">
        <v>6.1163793666666598E-2</v>
      </c>
      <c r="E923" s="171">
        <f t="shared" si="130"/>
        <v>0.48500774428773086</v>
      </c>
      <c r="F923" s="171">
        <f t="shared" si="131"/>
        <v>1.0730043933012397E-3</v>
      </c>
      <c r="G923" s="171">
        <f t="shared" si="132"/>
        <v>42830.90176652692</v>
      </c>
      <c r="H923" s="171">
        <f t="shared" si="126"/>
        <v>2.3629571211048757E-2</v>
      </c>
      <c r="I923" s="171">
        <f t="shared" si="127"/>
        <v>1.6988281076891321</v>
      </c>
      <c r="J923" s="171">
        <f t="shared" si="128"/>
        <v>32.389900000016382</v>
      </c>
      <c r="K923" s="172">
        <f t="shared" si="129"/>
        <v>37.770184862973636</v>
      </c>
      <c r="L923" s="172">
        <f t="shared" si="133"/>
        <v>3.7225547438981965</v>
      </c>
      <c r="M923" s="171">
        <f t="shared" si="134"/>
        <v>0.3357282416935603</v>
      </c>
      <c r="N923" s="44"/>
    </row>
    <row r="924" spans="1:14" x14ac:dyDescent="0.25">
      <c r="A924" s="157">
        <v>45694.63958333333</v>
      </c>
      <c r="B924" s="170">
        <v>0.48800641650320692</v>
      </c>
      <c r="C924" s="170">
        <v>26.480050373333299</v>
      </c>
      <c r="D924" s="170">
        <v>6.1410161999999997E-2</v>
      </c>
      <c r="E924" s="171">
        <f t="shared" si="130"/>
        <v>0.47745238109350591</v>
      </c>
      <c r="F924" s="171">
        <f t="shared" si="131"/>
        <v>1.0562909448121362E-3</v>
      </c>
      <c r="G924" s="171">
        <f t="shared" si="132"/>
        <v>42163.75438587708</v>
      </c>
      <c r="H924" s="171">
        <f t="shared" si="126"/>
        <v>2.3629247576915164E-2</v>
      </c>
      <c r="I924" s="171">
        <f t="shared" si="127"/>
        <v>1.698848769150999</v>
      </c>
      <c r="J924" s="171">
        <f t="shared" si="128"/>
        <v>31.955541104431379</v>
      </c>
      <c r="K924" s="172">
        <f t="shared" si="129"/>
        <v>37.264080874280033</v>
      </c>
      <c r="L924" s="172">
        <f t="shared" si="133"/>
        <v>3.6822355083053444</v>
      </c>
      <c r="M924" s="171">
        <f t="shared" si="134"/>
        <v>0.33209194699723527</v>
      </c>
      <c r="N924" s="44"/>
    </row>
    <row r="925" spans="1:14" x14ac:dyDescent="0.25">
      <c r="A925" s="157">
        <v>45694.640277777777</v>
      </c>
      <c r="B925" s="170">
        <v>0.48491777122242219</v>
      </c>
      <c r="C925" s="170">
        <v>26.480502555000001</v>
      </c>
      <c r="D925" s="170">
        <v>6.1765149166666602E-2</v>
      </c>
      <c r="E925" s="171">
        <f t="shared" si="130"/>
        <v>0.47442981746412627</v>
      </c>
      <c r="F925" s="171">
        <f t="shared" si="131"/>
        <v>1.0496055654164982E-3</v>
      </c>
      <c r="G925" s="171">
        <f t="shared" si="132"/>
        <v>41896.895433617276</v>
      </c>
      <c r="H925" s="171">
        <f t="shared" si="126"/>
        <v>2.3628929221447114E-2</v>
      </c>
      <c r="I925" s="171">
        <f t="shared" si="127"/>
        <v>1.6988690941294924</v>
      </c>
      <c r="J925" s="171">
        <f t="shared" si="128"/>
        <v>31.781528799687251</v>
      </c>
      <c r="K925" s="172">
        <f t="shared" si="129"/>
        <v>37.061558633715585</v>
      </c>
      <c r="L925" s="172">
        <f t="shared" si="133"/>
        <v>3.6812781849071747</v>
      </c>
      <c r="M925" s="171">
        <f t="shared" si="134"/>
        <v>0.33200560830692416</v>
      </c>
      <c r="N925" s="44"/>
    </row>
    <row r="926" spans="1:14" x14ac:dyDescent="0.25">
      <c r="A926" s="157">
        <v>45694.640972222223</v>
      </c>
      <c r="B926" s="170">
        <v>0.50344966128459501</v>
      </c>
      <c r="C926" s="170">
        <v>26.4805315766666</v>
      </c>
      <c r="D926" s="170">
        <v>6.16591825E-2</v>
      </c>
      <c r="E926" s="171">
        <f t="shared" si="130"/>
        <v>0.49256084628283642</v>
      </c>
      <c r="F926" s="171">
        <f t="shared" si="131"/>
        <v>1.0897178815683875E-3</v>
      </c>
      <c r="G926" s="171">
        <f t="shared" si="132"/>
        <v>43498.05073498901</v>
      </c>
      <c r="H926" s="171">
        <f t="shared" si="126"/>
        <v>2.3628908789116804E-2</v>
      </c>
      <c r="I926" s="171">
        <f t="shared" si="127"/>
        <v>1.6988703986217801</v>
      </c>
      <c r="J926" s="171">
        <f t="shared" si="128"/>
        <v>32.823313717933594</v>
      </c>
      <c r="K926" s="172">
        <f t="shared" si="129"/>
        <v>38.276447016585934</v>
      </c>
      <c r="L926" s="172">
        <f t="shared" si="133"/>
        <v>3.808327668094845</v>
      </c>
      <c r="M926" s="171">
        <f t="shared" si="134"/>
        <v>0.34346389503019892</v>
      </c>
      <c r="N926" s="44"/>
    </row>
    <row r="927" spans="1:14" x14ac:dyDescent="0.25">
      <c r="A927" s="157">
        <v>45694.64166666667</v>
      </c>
      <c r="B927" s="170">
        <v>0.50846872637083718</v>
      </c>
      <c r="C927" s="170">
        <v>26.480317193333299</v>
      </c>
      <c r="D927" s="170">
        <v>6.1815482999999997E-2</v>
      </c>
      <c r="E927" s="171">
        <f t="shared" si="130"/>
        <v>0.49747171291559616</v>
      </c>
      <c r="F927" s="171">
        <f t="shared" si="131"/>
        <v>1.1005816588113358E-3</v>
      </c>
      <c r="G927" s="171">
        <f t="shared" si="132"/>
        <v>43931.697958440331</v>
      </c>
      <c r="H927" s="171">
        <f t="shared" si="126"/>
        <v>2.3629059723449707E-2</v>
      </c>
      <c r="I927" s="171">
        <f t="shared" si="127"/>
        <v>1.6988607623418539</v>
      </c>
      <c r="J927" s="171">
        <f t="shared" si="128"/>
        <v>33.104533334797551</v>
      </c>
      <c r="K927" s="172">
        <f t="shared" si="129"/>
        <v>38.604191048568332</v>
      </c>
      <c r="L927" s="172">
        <f t="shared" si="133"/>
        <v>3.8541213892532933</v>
      </c>
      <c r="M927" s="171">
        <f t="shared" si="134"/>
        <v>0.34759392038720177</v>
      </c>
      <c r="N927" s="44"/>
    </row>
    <row r="928" spans="1:14" x14ac:dyDescent="0.25">
      <c r="A928" s="157">
        <v>45694.642361111109</v>
      </c>
      <c r="B928" s="170">
        <v>0.50615223874247806</v>
      </c>
      <c r="C928" s="170">
        <v>26.480102805000001</v>
      </c>
      <c r="D928" s="170">
        <v>6.20724476666666E-2</v>
      </c>
      <c r="E928" s="171">
        <f t="shared" si="130"/>
        <v>0.49520567993103998</v>
      </c>
      <c r="F928" s="171">
        <f t="shared" si="131"/>
        <v>1.0955676163257101E-3</v>
      </c>
      <c r="G928" s="171">
        <f t="shared" si="132"/>
        <v>43731.553427350103</v>
      </c>
      <c r="H928" s="171">
        <f t="shared" si="126"/>
        <v>2.3629210662482983E-2</v>
      </c>
      <c r="I928" s="171">
        <f t="shared" si="127"/>
        <v>1.698851125877183</v>
      </c>
      <c r="J928" s="171">
        <f t="shared" si="128"/>
        <v>32.97478841032116</v>
      </c>
      <c r="K928" s="172">
        <f t="shared" si="129"/>
        <v>38.452696078531034</v>
      </c>
      <c r="L928" s="172">
        <f t="shared" si="133"/>
        <v>3.853365426947458</v>
      </c>
      <c r="M928" s="171">
        <f t="shared" si="134"/>
        <v>0.34752574196856584</v>
      </c>
      <c r="N928" s="44"/>
    </row>
    <row r="929" spans="1:14" x14ac:dyDescent="0.25">
      <c r="A929" s="157">
        <v>45694.643055555556</v>
      </c>
      <c r="B929" s="170">
        <v>0.5065383139009223</v>
      </c>
      <c r="C929" s="170">
        <v>26.479888419999899</v>
      </c>
      <c r="D929" s="170">
        <v>6.2395642499999897E-2</v>
      </c>
      <c r="E929" s="171">
        <f t="shared" si="130"/>
        <v>0.49558376002833948</v>
      </c>
      <c r="F929" s="171">
        <f t="shared" si="131"/>
        <v>1.0964032768418233E-3</v>
      </c>
      <c r="G929" s="171">
        <f t="shared" si="132"/>
        <v>43764.910321039686</v>
      </c>
      <c r="H929" s="171">
        <f t="shared" si="126"/>
        <v>2.3629361600349671E-2</v>
      </c>
      <c r="I929" s="171">
        <f t="shared" si="127"/>
        <v>1.6988414896023361</v>
      </c>
      <c r="J929" s="171">
        <f t="shared" si="128"/>
        <v>32.996417985146749</v>
      </c>
      <c r="K929" s="172">
        <f t="shared" si="129"/>
        <v>38.477723208182304</v>
      </c>
      <c r="L929" s="172">
        <f t="shared" si="133"/>
        <v>3.8762152224436037</v>
      </c>
      <c r="M929" s="171">
        <f t="shared" si="134"/>
        <v>0.34958650996064244</v>
      </c>
      <c r="N929" s="44"/>
    </row>
    <row r="930" spans="1:14" x14ac:dyDescent="0.25">
      <c r="A930" s="157">
        <v>45694.643750000003</v>
      </c>
      <c r="B930" s="170">
        <v>0.49958883626754863</v>
      </c>
      <c r="C930" s="170">
        <v>26.4796835916666</v>
      </c>
      <c r="D930" s="170">
        <v>6.2438027333333299E-2</v>
      </c>
      <c r="E930" s="171">
        <f t="shared" si="130"/>
        <v>0.48878490807812985</v>
      </c>
      <c r="F930" s="171">
        <f t="shared" si="131"/>
        <v>1.0813611174622264E-3</v>
      </c>
      <c r="G930" s="171">
        <f t="shared" si="132"/>
        <v>43164.475453516199</v>
      </c>
      <c r="H930" s="171">
        <f t="shared" si="126"/>
        <v>2.3629505810942773E-2</v>
      </c>
      <c r="I930" s="171">
        <f t="shared" si="127"/>
        <v>1.6988322829222728</v>
      </c>
      <c r="J930" s="171">
        <f t="shared" si="128"/>
        <v>32.606723571820069</v>
      </c>
      <c r="K930" s="172">
        <f t="shared" si="129"/>
        <v>38.023108754630393</v>
      </c>
      <c r="L930" s="172">
        <f t="shared" si="133"/>
        <v>3.8282388769580367</v>
      </c>
      <c r="M930" s="171">
        <f t="shared" si="134"/>
        <v>0.34525963897529194</v>
      </c>
      <c r="N930" s="44"/>
    </row>
    <row r="931" spans="1:14" x14ac:dyDescent="0.25">
      <c r="A931" s="157">
        <v>45694.644444444442</v>
      </c>
      <c r="B931" s="170">
        <v>0.50885479048736471</v>
      </c>
      <c r="C931" s="170">
        <v>26.480018699999999</v>
      </c>
      <c r="D931" s="170">
        <v>6.2769169E-2</v>
      </c>
      <c r="E931" s="171">
        <f t="shared" si="130"/>
        <v>0.49784992331067446</v>
      </c>
      <c r="F931" s="171">
        <f t="shared" si="131"/>
        <v>1.1014172954271963E-3</v>
      </c>
      <c r="G931" s="171">
        <f t="shared" si="132"/>
        <v>43965.053898108308</v>
      </c>
      <c r="H931" s="171">
        <f t="shared" si="126"/>
        <v>2.3629269876509679E-2</v>
      </c>
      <c r="I931" s="171">
        <f t="shared" si="127"/>
        <v>1.6988473454824824</v>
      </c>
      <c r="J931" s="171">
        <f t="shared" si="128"/>
        <v>33.126148473952078</v>
      </c>
      <c r="K931" s="172">
        <f t="shared" si="129"/>
        <v>38.629123646600263</v>
      </c>
      <c r="L931" s="172">
        <f t="shared" si="133"/>
        <v>3.9163762874963695</v>
      </c>
      <c r="M931" s="171">
        <f t="shared" si="134"/>
        <v>0.35320853963711846</v>
      </c>
      <c r="N931" s="44"/>
    </row>
    <row r="932" spans="1:14" x14ac:dyDescent="0.25">
      <c r="A932" s="157">
        <v>45694.645138888889</v>
      </c>
      <c r="B932" s="170">
        <v>0.51425994540312792</v>
      </c>
      <c r="C932" s="170">
        <v>26.480664390000001</v>
      </c>
      <c r="D932" s="170">
        <v>6.2978448833333298E-2</v>
      </c>
      <c r="E932" s="171">
        <f t="shared" si="130"/>
        <v>0.50313709813994034</v>
      </c>
      <c r="F932" s="171">
        <f t="shared" si="131"/>
        <v>1.1131167649418353E-3</v>
      </c>
      <c r="G932" s="171">
        <f t="shared" si="132"/>
        <v>44432.059282830254</v>
      </c>
      <c r="H932" s="171">
        <f t="shared" si="126"/>
        <v>2.3628815283877076E-2</v>
      </c>
      <c r="I932" s="171">
        <f t="shared" si="127"/>
        <v>1.6988763684457473</v>
      </c>
      <c r="J932" s="171">
        <f t="shared" si="128"/>
        <v>33.428534647394699</v>
      </c>
      <c r="K932" s="172">
        <f t="shared" si="129"/>
        <v>38.982339705716136</v>
      </c>
      <c r="L932" s="172">
        <f t="shared" si="133"/>
        <v>3.9691486352582972</v>
      </c>
      <c r="M932" s="171">
        <f t="shared" si="134"/>
        <v>0.35796795051030822</v>
      </c>
      <c r="N932" s="44"/>
    </row>
    <row r="933" spans="1:14" x14ac:dyDescent="0.25">
      <c r="A933" s="157">
        <v>45694.645833333336</v>
      </c>
      <c r="B933" s="170">
        <v>0.51425994540312792</v>
      </c>
      <c r="C933" s="170">
        <v>26.481310081666599</v>
      </c>
      <c r="D933" s="170">
        <v>6.3004939833333301E-2</v>
      </c>
      <c r="E933" s="171">
        <f t="shared" si="130"/>
        <v>0.5031360139026777</v>
      </c>
      <c r="F933" s="171">
        <f t="shared" si="131"/>
        <v>1.1131167649418353E-3</v>
      </c>
      <c r="G933" s="171">
        <f t="shared" si="132"/>
        <v>44432.059282830254</v>
      </c>
      <c r="H933" s="171">
        <f t="shared" si="126"/>
        <v>2.3628360700776077E-2</v>
      </c>
      <c r="I933" s="171">
        <f t="shared" si="127"/>
        <v>1.69890539184677</v>
      </c>
      <c r="J933" s="171">
        <f t="shared" si="128"/>
        <v>33.428534647394699</v>
      </c>
      <c r="K933" s="172">
        <f t="shared" si="129"/>
        <v>38.982936668825197</v>
      </c>
      <c r="L933" s="172">
        <f t="shared" si="133"/>
        <v>3.9708835354313847</v>
      </c>
      <c r="M933" s="171">
        <f t="shared" si="134"/>
        <v>0.35812441697613501</v>
      </c>
      <c r="N933" s="44"/>
    </row>
    <row r="934" spans="1:14" x14ac:dyDescent="0.25">
      <c r="A934" s="157">
        <v>45694.646527777775</v>
      </c>
      <c r="B934" s="170">
        <v>0.50846872637083718</v>
      </c>
      <c r="C934" s="170">
        <v>26.481955774999999</v>
      </c>
      <c r="D934" s="170">
        <v>6.29440108333333E-2</v>
      </c>
      <c r="E934" s="171">
        <f t="shared" si="130"/>
        <v>0.49746899241795639</v>
      </c>
      <c r="F934" s="171">
        <f t="shared" si="131"/>
        <v>1.1005816588113358E-3</v>
      </c>
      <c r="G934" s="171">
        <f t="shared" si="132"/>
        <v>43931.697958440331</v>
      </c>
      <c r="H934" s="171">
        <f t="shared" si="126"/>
        <v>2.3627906127206281E-2</v>
      </c>
      <c r="I934" s="171">
        <f t="shared" si="127"/>
        <v>1.6989344156855684</v>
      </c>
      <c r="J934" s="171">
        <f t="shared" si="128"/>
        <v>33.104533334797551</v>
      </c>
      <c r="K934" s="172">
        <f t="shared" si="129"/>
        <v>38.605691293165805</v>
      </c>
      <c r="L934" s="172">
        <f t="shared" si="133"/>
        <v>3.9246476258946177</v>
      </c>
      <c r="M934" s="171">
        <f t="shared" si="134"/>
        <v>0.35395451171488257</v>
      </c>
      <c r="N934" s="44"/>
    </row>
    <row r="935" spans="1:14" x14ac:dyDescent="0.25">
      <c r="A935" s="157">
        <v>45694.647222222222</v>
      </c>
      <c r="B935" s="170">
        <v>0.51194343939731224</v>
      </c>
      <c r="C935" s="170">
        <v>26.4825984583333</v>
      </c>
      <c r="D935" s="170">
        <v>6.3061154833333299E-2</v>
      </c>
      <c r="E935" s="171">
        <f t="shared" si="130"/>
        <v>0.50086746245733194</v>
      </c>
      <c r="F935" s="171">
        <f t="shared" si="131"/>
        <v>1.108102682678165E-3</v>
      </c>
      <c r="G935" s="171">
        <f t="shared" si="132"/>
        <v>44231.913163927777</v>
      </c>
      <c r="H935" s="171">
        <f t="shared" si="126"/>
        <v>2.3627453683331686E-2</v>
      </c>
      <c r="I935" s="171">
        <f t="shared" si="127"/>
        <v>1.6989633045855432</v>
      </c>
      <c r="J935" s="171">
        <f t="shared" si="128"/>
        <v>33.298994712009041</v>
      </c>
      <c r="K935" s="172">
        <f t="shared" si="129"/>
        <v>38.833059258378569</v>
      </c>
      <c r="L935" s="172">
        <f t="shared" si="133"/>
        <v>3.9575438607908042</v>
      </c>
      <c r="M935" s="171">
        <f t="shared" si="134"/>
        <v>0.3569213438664145</v>
      </c>
      <c r="N935" s="44"/>
    </row>
    <row r="936" spans="1:14" x14ac:dyDescent="0.25">
      <c r="A936" s="157">
        <v>45694.647916666669</v>
      </c>
      <c r="B936" s="170">
        <v>0.52815882716004636</v>
      </c>
      <c r="C936" s="170">
        <v>26.483102798333299</v>
      </c>
      <c r="D936" s="170">
        <v>6.3585529833333307E-2</v>
      </c>
      <c r="E936" s="171">
        <f t="shared" si="130"/>
        <v>0.51673115799283054</v>
      </c>
      <c r="F936" s="171">
        <f t="shared" si="131"/>
        <v>1.143200924588845E-3</v>
      </c>
      <c r="G936" s="171">
        <f t="shared" si="132"/>
        <v>45632.922666628008</v>
      </c>
      <c r="H936" s="171">
        <f t="shared" si="126"/>
        <v>2.3627098639472321E-2</v>
      </c>
      <c r="I936" s="171">
        <f t="shared" si="127"/>
        <v>1.6989859751432574</v>
      </c>
      <c r="J936" s="171">
        <f t="shared" si="128"/>
        <v>34.204065127864602</v>
      </c>
      <c r="K936" s="172">
        <f t="shared" si="129"/>
        <v>39.889023287551559</v>
      </c>
      <c r="L936" s="172">
        <f t="shared" si="133"/>
        <v>4.1104918265833321</v>
      </c>
      <c r="M936" s="171">
        <f t="shared" si="134"/>
        <v>0.37071535232533659</v>
      </c>
      <c r="N936" s="44"/>
    </row>
    <row r="937" spans="1:14" x14ac:dyDescent="0.25">
      <c r="A937" s="157">
        <v>45694.648611111108</v>
      </c>
      <c r="B937" s="170">
        <v>0.52236762642799817</v>
      </c>
      <c r="C937" s="170">
        <v>26.483531951666599</v>
      </c>
      <c r="D937" s="170">
        <v>6.4251094499999994E-2</v>
      </c>
      <c r="E937" s="171">
        <f t="shared" si="130"/>
        <v>0.51106452835882588</v>
      </c>
      <c r="F937" s="171">
        <f t="shared" si="131"/>
        <v>1.1306658580692601E-3</v>
      </c>
      <c r="G937" s="171">
        <f t="shared" si="132"/>
        <v>45132.562923379039</v>
      </c>
      <c r="H937" s="171">
        <f t="shared" si="126"/>
        <v>2.3626796530454377E-2</v>
      </c>
      <c r="I937" s="171">
        <f t="shared" si="127"/>
        <v>1.6990052661638693</v>
      </c>
      <c r="J937" s="171">
        <f t="shared" si="128"/>
        <v>33.881279002093507</v>
      </c>
      <c r="K937" s="172">
        <f t="shared" si="129"/>
        <v>39.512989981064258</v>
      </c>
      <c r="L937" s="172">
        <f t="shared" si="133"/>
        <v>4.110286119937415</v>
      </c>
      <c r="M937" s="171">
        <f t="shared" si="134"/>
        <v>0.37069680013865575</v>
      </c>
      <c r="N937" s="44"/>
    </row>
    <row r="938" spans="1:14" x14ac:dyDescent="0.25">
      <c r="A938" s="157">
        <v>45694.649305555555</v>
      </c>
      <c r="B938" s="170">
        <v>0.51425994540312792</v>
      </c>
      <c r="C938" s="170">
        <v>26.483961104999999</v>
      </c>
      <c r="D938" s="170">
        <v>6.4999743666666596E-2</v>
      </c>
      <c r="E938" s="171">
        <f t="shared" si="130"/>
        <v>0.50313156238687551</v>
      </c>
      <c r="F938" s="171">
        <f t="shared" si="131"/>
        <v>1.1131167649418353E-3</v>
      </c>
      <c r="G938" s="171">
        <f t="shared" si="132"/>
        <v>44432.059282830254</v>
      </c>
      <c r="H938" s="171">
        <f t="shared" si="126"/>
        <v>2.3626494426164667E-2</v>
      </c>
      <c r="I938" s="171">
        <f t="shared" si="127"/>
        <v>1.6990245573447782</v>
      </c>
      <c r="J938" s="171">
        <f t="shared" si="128"/>
        <v>33.428534647394699</v>
      </c>
      <c r="K938" s="172">
        <f t="shared" si="129"/>
        <v>38.985387722605623</v>
      </c>
      <c r="L938" s="172">
        <f t="shared" si="133"/>
        <v>4.0968827012912765</v>
      </c>
      <c r="M938" s="171">
        <f t="shared" si="134"/>
        <v>0.36948797811068507</v>
      </c>
      <c r="N938" s="44"/>
    </row>
    <row r="939" spans="1:14" x14ac:dyDescent="0.25">
      <c r="A939" s="157">
        <v>45694.65</v>
      </c>
      <c r="B939" s="170">
        <v>0.50846872637083718</v>
      </c>
      <c r="C939" s="170">
        <v>26.484390258333299</v>
      </c>
      <c r="D939" s="170">
        <v>6.5823361833333302E-2</v>
      </c>
      <c r="E939" s="171">
        <f t="shared" si="130"/>
        <v>0.49746495055890999</v>
      </c>
      <c r="F939" s="171">
        <f t="shared" si="131"/>
        <v>1.1005816588113358E-3</v>
      </c>
      <c r="G939" s="171">
        <f t="shared" si="132"/>
        <v>43931.697958440331</v>
      </c>
      <c r="H939" s="171">
        <f t="shared" si="126"/>
        <v>2.3626192326603245E-2</v>
      </c>
      <c r="I939" s="171">
        <f t="shared" si="127"/>
        <v>1.6990438486859769</v>
      </c>
      <c r="J939" s="171">
        <f t="shared" si="128"/>
        <v>33.104533334797551</v>
      </c>
      <c r="K939" s="172">
        <f t="shared" si="129"/>
        <v>38.607920353182983</v>
      </c>
      <c r="L939" s="172">
        <f t="shared" si="133"/>
        <v>4.1044338358254624</v>
      </c>
      <c r="M939" s="171">
        <f t="shared" si="134"/>
        <v>0.37016899673750564</v>
      </c>
      <c r="N939" s="44"/>
    </row>
    <row r="940" spans="1:14" x14ac:dyDescent="0.25">
      <c r="A940" s="157">
        <v>45694.650694444441</v>
      </c>
      <c r="B940" s="170">
        <v>0.49843060716305565</v>
      </c>
      <c r="C940" s="170">
        <v>26.484819413333302</v>
      </c>
      <c r="D940" s="170">
        <v>6.6516904499999904E-2</v>
      </c>
      <c r="E940" s="171">
        <f t="shared" si="130"/>
        <v>0.48764336793679014</v>
      </c>
      <c r="F940" s="171">
        <f t="shared" si="131"/>
        <v>1.078854128058562E-3</v>
      </c>
      <c r="G940" s="171">
        <f t="shared" si="132"/>
        <v>43064.404458888006</v>
      </c>
      <c r="H940" s="171">
        <f t="shared" si="126"/>
        <v>2.3625890230596733E-2</v>
      </c>
      <c r="I940" s="171">
        <f t="shared" si="127"/>
        <v>1.6990631402623924</v>
      </c>
      <c r="J940" s="171">
        <f t="shared" si="128"/>
        <v>32.541701935024726</v>
      </c>
      <c r="K940" s="172">
        <f t="shared" si="129"/>
        <v>37.951908616683667</v>
      </c>
      <c r="L940" s="172">
        <f t="shared" si="133"/>
        <v>4.0698717727019158</v>
      </c>
      <c r="M940" s="171">
        <f t="shared" si="134"/>
        <v>0.36705192755248156</v>
      </c>
      <c r="N940" s="44"/>
    </row>
    <row r="941" spans="1:14" x14ac:dyDescent="0.25">
      <c r="A941" s="157">
        <v>45694.651388888888</v>
      </c>
      <c r="B941" s="170">
        <v>0.4976584421750902</v>
      </c>
      <c r="C941" s="170">
        <v>26.485248564999999</v>
      </c>
      <c r="D941" s="170">
        <v>6.7417345000000004E-2</v>
      </c>
      <c r="E941" s="171">
        <f t="shared" si="130"/>
        <v>0.4868872171158462</v>
      </c>
      <c r="F941" s="171">
        <f t="shared" si="131"/>
        <v>1.0771827752707581E-3</v>
      </c>
      <c r="G941" s="171">
        <f t="shared" si="132"/>
        <v>42997.68940392779</v>
      </c>
      <c r="H941" s="171">
        <f t="shared" si="126"/>
        <v>2.3625588141664686E-2</v>
      </c>
      <c r="I941" s="171">
        <f t="shared" si="127"/>
        <v>1.6990824318492614</v>
      </c>
      <c r="J941" s="171">
        <f t="shared" si="128"/>
        <v>32.498341738879049</v>
      </c>
      <c r="K941" s="172">
        <f t="shared" si="129"/>
        <v>37.901725351048803</v>
      </c>
      <c r="L941" s="172">
        <f t="shared" si="133"/>
        <v>4.1189371297201767</v>
      </c>
      <c r="M941" s="171">
        <f t="shared" si="134"/>
        <v>0.37147701386365228</v>
      </c>
      <c r="N941" s="44"/>
    </row>
    <row r="942" spans="1:14" x14ac:dyDescent="0.25">
      <c r="A942" s="157">
        <v>45694.652083333334</v>
      </c>
      <c r="B942" s="170">
        <v>0.50422182627256329</v>
      </c>
      <c r="C942" s="170">
        <v>26.485677719999899</v>
      </c>
      <c r="D942" s="170">
        <v>6.8155391999999995E-2</v>
      </c>
      <c r="E942" s="171">
        <f t="shared" si="130"/>
        <v>0.49330783802697947</v>
      </c>
      <c r="F942" s="171">
        <f t="shared" si="131"/>
        <v>1.0913892343561975E-3</v>
      </c>
      <c r="G942" s="171">
        <f t="shared" si="132"/>
        <v>43564.765789949466</v>
      </c>
      <c r="H942" s="171">
        <f t="shared" si="126"/>
        <v>2.3625286055114311E-2</v>
      </c>
      <c r="I942" s="171">
        <f t="shared" si="127"/>
        <v>1.6991017237462636</v>
      </c>
      <c r="J942" s="171">
        <f t="shared" si="128"/>
        <v>32.866603791647663</v>
      </c>
      <c r="K942" s="172">
        <f t="shared" si="129"/>
        <v>38.331607164246854</v>
      </c>
      <c r="L942" s="172">
        <f t="shared" si="133"/>
        <v>4.2162488253869421</v>
      </c>
      <c r="M942" s="171">
        <f t="shared" si="134"/>
        <v>0.38025332119290606</v>
      </c>
      <c r="N942" s="44"/>
    </row>
    <row r="943" spans="1:14" x14ac:dyDescent="0.25">
      <c r="A943" s="157">
        <v>45694.652777777781</v>
      </c>
      <c r="B943" s="170">
        <v>0.51541817458483485</v>
      </c>
      <c r="C943" s="170">
        <v>26.486106873333298</v>
      </c>
      <c r="D943" s="170">
        <v>6.8811315666666595E-2</v>
      </c>
      <c r="E943" s="171">
        <f t="shared" si="130"/>
        <v>0.50426111677995278</v>
      </c>
      <c r="F943" s="171">
        <f t="shared" si="131"/>
        <v>1.1156237545126295E-3</v>
      </c>
      <c r="G943" s="171">
        <f t="shared" si="132"/>
        <v>44532.130284129729</v>
      </c>
      <c r="H943" s="171">
        <f t="shared" si="126"/>
        <v>2.3624983974464876E-2</v>
      </c>
      <c r="I943" s="171">
        <f t="shared" si="127"/>
        <v>1.6991210157286496</v>
      </c>
      <c r="J943" s="171">
        <f t="shared" si="128"/>
        <v>33.493272632498289</v>
      </c>
      <c r="K943" s="172">
        <f t="shared" si="129"/>
        <v>39.062875022573451</v>
      </c>
      <c r="L943" s="172">
        <f t="shared" si="133"/>
        <v>4.3466412459197521</v>
      </c>
      <c r="M943" s="171">
        <f t="shared" si="134"/>
        <v>0.39201309937948697</v>
      </c>
      <c r="N943" s="44"/>
    </row>
    <row r="944" spans="1:14" x14ac:dyDescent="0.25">
      <c r="A944" s="157">
        <v>45694.65347222222</v>
      </c>
      <c r="B944" s="170">
        <v>0.51966507468311152</v>
      </c>
      <c r="C944" s="170">
        <v>26.486536024999999</v>
      </c>
      <c r="D944" s="170">
        <v>6.9334259666666606E-2</v>
      </c>
      <c r="E944" s="171">
        <f t="shared" si="130"/>
        <v>0.508415357700717</v>
      </c>
      <c r="F944" s="171">
        <f t="shared" si="131"/>
        <v>1.1248161789677738E-3</v>
      </c>
      <c r="G944" s="171">
        <f t="shared" si="132"/>
        <v>44899.062452620834</v>
      </c>
      <c r="H944" s="171">
        <f t="shared" si="126"/>
        <v>2.3624681899716411E-2</v>
      </c>
      <c r="I944" s="171">
        <f t="shared" si="127"/>
        <v>1.699140307796406</v>
      </c>
      <c r="J944" s="171">
        <f t="shared" si="128"/>
        <v>33.730474753976132</v>
      </c>
      <c r="K944" s="172">
        <f t="shared" si="129"/>
        <v>39.339921927092774</v>
      </c>
      <c r="L944" s="172">
        <f t="shared" si="133"/>
        <v>4.4140016067996859</v>
      </c>
      <c r="M944" s="171">
        <f t="shared" si="134"/>
        <v>0.39808816800141467</v>
      </c>
      <c r="N944" s="44"/>
    </row>
    <row r="945" spans="1:14" x14ac:dyDescent="0.25">
      <c r="A945" s="157">
        <v>45694.654166666667</v>
      </c>
      <c r="B945" s="170">
        <v>0.53163358427697438</v>
      </c>
      <c r="C945" s="170">
        <v>26.486980084999999</v>
      </c>
      <c r="D945" s="170">
        <v>6.9886335333333299E-2</v>
      </c>
      <c r="E945" s="171">
        <f t="shared" si="130"/>
        <v>0.52012400200597564</v>
      </c>
      <c r="F945" s="171">
        <f t="shared" si="131"/>
        <v>1.150722043889555E-3</v>
      </c>
      <c r="G945" s="171">
        <f t="shared" si="132"/>
        <v>45933.141681530586</v>
      </c>
      <c r="H945" s="171">
        <f t="shared" si="126"/>
        <v>2.3624369336146495E-2</v>
      </c>
      <c r="I945" s="171">
        <f t="shared" si="127"/>
        <v>1.6991602702215611</v>
      </c>
      <c r="J945" s="171">
        <f t="shared" si="128"/>
        <v>34.397500785025869</v>
      </c>
      <c r="K945" s="172">
        <f t="shared" si="129"/>
        <v>40.118298262046842</v>
      </c>
      <c r="L945" s="172">
        <f t="shared" si="133"/>
        <v>4.5464857947622042</v>
      </c>
      <c r="M945" s="171">
        <f t="shared" si="134"/>
        <v>0.41003659765171391</v>
      </c>
      <c r="N945" s="44"/>
    </row>
    <row r="946" spans="1:14" x14ac:dyDescent="0.25">
      <c r="A946" s="157">
        <v>45694.654861111114</v>
      </c>
      <c r="B946" s="170">
        <v>0.54051343384175599</v>
      </c>
      <c r="C946" s="170">
        <v>26.488109714999901</v>
      </c>
      <c r="D946" s="170">
        <v>7.0426496666666602E-2</v>
      </c>
      <c r="E946" s="171">
        <f t="shared" si="130"/>
        <v>0.52880961397541038</v>
      </c>
      <c r="F946" s="171">
        <f t="shared" si="131"/>
        <v>1.1699424974929782E-3</v>
      </c>
      <c r="G946" s="171">
        <f t="shared" si="132"/>
        <v>46700.36068392772</v>
      </c>
      <c r="H946" s="171">
        <f t="shared" si="126"/>
        <v>2.3623574238516059E-2</v>
      </c>
      <c r="I946" s="171">
        <f t="shared" si="127"/>
        <v>1.6992110527686506</v>
      </c>
      <c r="J946" s="171">
        <f t="shared" si="128"/>
        <v>34.891030903871844</v>
      </c>
      <c r="K946" s="172">
        <f t="shared" si="129"/>
        <v>40.694999755593209</v>
      </c>
      <c r="L946" s="172">
        <f t="shared" si="133"/>
        <v>4.6544150892782588</v>
      </c>
      <c r="M946" s="171">
        <f t="shared" si="134"/>
        <v>0.41977048063476363</v>
      </c>
      <c r="N946" s="44"/>
    </row>
    <row r="947" spans="1:14" x14ac:dyDescent="0.25">
      <c r="A947" s="157">
        <v>45694.655555555553</v>
      </c>
      <c r="B947" s="170">
        <v>0.50924086564580617</v>
      </c>
      <c r="C947" s="170">
        <v>26.489611944999901</v>
      </c>
      <c r="D947" s="170">
        <v>7.0611142166666599E-2</v>
      </c>
      <c r="E947" s="171">
        <f t="shared" si="130"/>
        <v>0.49821169769593004</v>
      </c>
      <c r="F947" s="171">
        <f t="shared" si="131"/>
        <v>1.1022529559433034E-3</v>
      </c>
      <c r="G947" s="171">
        <f t="shared" si="132"/>
        <v>43998.410791797651</v>
      </c>
      <c r="H947" s="171">
        <f t="shared" si="126"/>
        <v>2.3622516934625061E-2</v>
      </c>
      <c r="I947" s="171">
        <f t="shared" si="127"/>
        <v>1.6992785872793916</v>
      </c>
      <c r="J947" s="171">
        <f t="shared" si="128"/>
        <v>33.147761935456693</v>
      </c>
      <c r="K947" s="172">
        <f t="shared" si="129"/>
        <v>38.663123148328651</v>
      </c>
      <c r="L947" s="172">
        <f t="shared" si="133"/>
        <v>4.4099170692724776</v>
      </c>
      <c r="M947" s="171">
        <f t="shared" si="134"/>
        <v>0.39771979340480496</v>
      </c>
      <c r="N947" s="44"/>
    </row>
    <row r="948" spans="1:14" x14ac:dyDescent="0.25">
      <c r="A948" s="157">
        <v>45694.65625</v>
      </c>
      <c r="B948" s="170">
        <v>0.50344966128459501</v>
      </c>
      <c r="C948" s="170">
        <v>26.491114171666599</v>
      </c>
      <c r="D948" s="170">
        <v>7.0979901499999998E-2</v>
      </c>
      <c r="E948" s="171">
        <f t="shared" si="130"/>
        <v>0.49254345023235291</v>
      </c>
      <c r="F948" s="171">
        <f t="shared" si="131"/>
        <v>1.0897178815683875E-3</v>
      </c>
      <c r="G948" s="171">
        <f t="shared" si="132"/>
        <v>43498.05073498901</v>
      </c>
      <c r="H948" s="171">
        <f t="shared" si="126"/>
        <v>2.3621459691001708E-2</v>
      </c>
      <c r="I948" s="171">
        <f t="shared" si="127"/>
        <v>1.6993461236044924</v>
      </c>
      <c r="J948" s="171">
        <f t="shared" si="128"/>
        <v>32.823313717933594</v>
      </c>
      <c r="K948" s="172">
        <f t="shared" si="129"/>
        <v>38.286054936627401</v>
      </c>
      <c r="L948" s="172">
        <f t="shared" si="133"/>
        <v>4.3851965452295261</v>
      </c>
      <c r="M948" s="171">
        <f t="shared" si="134"/>
        <v>0.39549030891319681</v>
      </c>
      <c r="N948" s="44"/>
    </row>
    <row r="949" spans="1:14" x14ac:dyDescent="0.25">
      <c r="A949" s="157">
        <v>45694.656944444447</v>
      </c>
      <c r="B949" s="170">
        <v>0.50267750726132965</v>
      </c>
      <c r="C949" s="170">
        <v>26.492616398333301</v>
      </c>
      <c r="D949" s="170">
        <v>7.1228123666666601E-2</v>
      </c>
      <c r="E949" s="171">
        <f t="shared" si="130"/>
        <v>0.49178555782520672</v>
      </c>
      <c r="F949" s="171">
        <f t="shared" si="131"/>
        <v>1.0880465525137004E-3</v>
      </c>
      <c r="G949" s="171">
        <f t="shared" si="132"/>
        <v>43431.336627378885</v>
      </c>
      <c r="H949" s="171">
        <f t="shared" si="126"/>
        <v>2.3620402505296099E-2</v>
      </c>
      <c r="I949" s="171">
        <f t="shared" si="127"/>
        <v>1.6994136618938416</v>
      </c>
      <c r="J949" s="171">
        <f t="shared" si="128"/>
        <v>32.780014962682607</v>
      </c>
      <c r="K949" s="172">
        <f t="shared" si="129"/>
        <v>38.236912291209819</v>
      </c>
      <c r="L949" s="172">
        <f t="shared" si="133"/>
        <v>4.3942860134277515</v>
      </c>
      <c r="M949" s="171">
        <f t="shared" si="134"/>
        <v>0.3963100661460815</v>
      </c>
      <c r="N949" s="44"/>
    </row>
    <row r="950" spans="1:14" x14ac:dyDescent="0.25">
      <c r="A950" s="157">
        <v>45694.657638888886</v>
      </c>
      <c r="B950" s="170">
        <v>0.49225331297232067</v>
      </c>
      <c r="C950" s="170">
        <v>26.494103741666599</v>
      </c>
      <c r="D950" s="170">
        <v>7.1375412833333304E-2</v>
      </c>
      <c r="E950" s="171">
        <f t="shared" si="130"/>
        <v>0.48158484313859634</v>
      </c>
      <c r="F950" s="171">
        <f t="shared" si="131"/>
        <v>1.0654833614119495E-3</v>
      </c>
      <c r="G950" s="171">
        <f t="shared" si="132"/>
        <v>42530.686240808507</v>
      </c>
      <c r="H950" s="171">
        <f t="shared" si="126"/>
        <v>2.3619355850730137E-2</v>
      </c>
      <c r="I950" s="171">
        <f t="shared" si="127"/>
        <v>1.6994805329817475</v>
      </c>
      <c r="J950" s="171">
        <f t="shared" si="128"/>
        <v>32.194557116944658</v>
      </c>
      <c r="K950" s="172">
        <f t="shared" si="129"/>
        <v>37.555317856882304</v>
      </c>
      <c r="L950" s="172">
        <f t="shared" si="133"/>
        <v>4.3167058498578932</v>
      </c>
      <c r="M950" s="171">
        <f t="shared" si="134"/>
        <v>0.38931329814735693</v>
      </c>
      <c r="N950" s="44"/>
    </row>
    <row r="951" spans="1:14" x14ac:dyDescent="0.25">
      <c r="A951" s="157">
        <v>45694.658333333333</v>
      </c>
      <c r="B951" s="170">
        <v>0.50036101963297053</v>
      </c>
      <c r="C951" s="170">
        <v>26.49490643</v>
      </c>
      <c r="D951" s="170">
        <v>7.1451972500000002E-2</v>
      </c>
      <c r="E951" s="171">
        <f t="shared" si="130"/>
        <v>0.48951552239941509</v>
      </c>
      <c r="F951" s="171">
        <f t="shared" si="131"/>
        <v>1.0830325100280747E-3</v>
      </c>
      <c r="G951" s="171">
        <f t="shared" si="132"/>
        <v>43231.192096288651</v>
      </c>
      <c r="H951" s="171">
        <f t="shared" si="126"/>
        <v>2.3618791016565485E-2</v>
      </c>
      <c r="I951" s="171">
        <f t="shared" si="127"/>
        <v>1.6995166227202743</v>
      </c>
      <c r="J951" s="171">
        <f t="shared" si="128"/>
        <v>32.65006132244325</v>
      </c>
      <c r="K951" s="172">
        <f t="shared" si="129"/>
        <v>38.087393766829258</v>
      </c>
      <c r="L951" s="172">
        <f t="shared" si="133"/>
        <v>4.389044845371485</v>
      </c>
      <c r="M951" s="171">
        <f t="shared" si="134"/>
        <v>0.39583737782931866</v>
      </c>
      <c r="N951" s="44"/>
    </row>
    <row r="952" spans="1:14" x14ac:dyDescent="0.25">
      <c r="A952" s="157">
        <v>45694.65902777778</v>
      </c>
      <c r="B952" s="170">
        <v>0.49843060716305565</v>
      </c>
      <c r="C952" s="170">
        <v>26.495337018333299</v>
      </c>
      <c r="D952" s="170">
        <v>7.1603770833333302E-2</v>
      </c>
      <c r="E952" s="171">
        <f t="shared" si="130"/>
        <v>0.48762625156723183</v>
      </c>
      <c r="F952" s="171">
        <f t="shared" si="131"/>
        <v>1.078854128058562E-3</v>
      </c>
      <c r="G952" s="171">
        <f t="shared" si="132"/>
        <v>43064.404458888006</v>
      </c>
      <c r="H952" s="171">
        <f t="shared" si="126"/>
        <v>2.3618488027818345E-2</v>
      </c>
      <c r="I952" s="171">
        <f t="shared" si="127"/>
        <v>1.6995359826701208</v>
      </c>
      <c r="J952" s="171">
        <f t="shared" si="128"/>
        <v>32.541701935024726</v>
      </c>
      <c r="K952" s="172">
        <f t="shared" si="129"/>
        <v>37.961376561755564</v>
      </c>
      <c r="L952" s="172">
        <f t="shared" si="133"/>
        <v>4.382288861389978</v>
      </c>
      <c r="M952" s="171">
        <f t="shared" si="134"/>
        <v>0.39522807191468057</v>
      </c>
      <c r="N952" s="44"/>
    </row>
    <row r="953" spans="1:14" x14ac:dyDescent="0.25">
      <c r="A953" s="157">
        <v>45694.659722222219</v>
      </c>
      <c r="B953" s="170">
        <v>0.50344966128459501</v>
      </c>
      <c r="C953" s="170">
        <v>26.495767604999902</v>
      </c>
      <c r="D953" s="170">
        <v>7.1672914000000004E-2</v>
      </c>
      <c r="E953" s="171">
        <f t="shared" si="130"/>
        <v>0.49253580114013396</v>
      </c>
      <c r="F953" s="171">
        <f t="shared" si="131"/>
        <v>1.0897178815683875E-3</v>
      </c>
      <c r="G953" s="171">
        <f t="shared" si="132"/>
        <v>43498.05073498901</v>
      </c>
      <c r="H953" s="171">
        <f t="shared" si="126"/>
        <v>2.3618185045001586E-2</v>
      </c>
      <c r="I953" s="171">
        <f t="shared" si="127"/>
        <v>1.6995553427064152</v>
      </c>
      <c r="J953" s="171">
        <f t="shared" si="128"/>
        <v>32.823313717933594</v>
      </c>
      <c r="K953" s="172">
        <f t="shared" si="129"/>
        <v>38.29028054422826</v>
      </c>
      <c r="L953" s="172">
        <f t="shared" si="133"/>
        <v>4.428536555464107</v>
      </c>
      <c r="M953" s="171">
        <f t="shared" si="134"/>
        <v>0.39939903999495913</v>
      </c>
      <c r="N953" s="44"/>
    </row>
    <row r="954" spans="1:14" x14ac:dyDescent="0.25">
      <c r="A954" s="157">
        <v>45694.660416666666</v>
      </c>
      <c r="B954" s="170">
        <v>0.5065383139009223</v>
      </c>
      <c r="C954" s="170">
        <v>26.496198195000002</v>
      </c>
      <c r="D954" s="170">
        <v>7.1607646999999996E-2</v>
      </c>
      <c r="E954" s="171">
        <f t="shared" si="130"/>
        <v>0.49555678535064146</v>
      </c>
      <c r="F954" s="171">
        <f t="shared" si="131"/>
        <v>1.0964032768418233E-3</v>
      </c>
      <c r="G954" s="171">
        <f t="shared" si="132"/>
        <v>43764.910321039686</v>
      </c>
      <c r="H954" s="171">
        <f t="shared" si="126"/>
        <v>2.3617882064596744E-2</v>
      </c>
      <c r="I954" s="171">
        <f t="shared" si="127"/>
        <v>1.6995747030539776</v>
      </c>
      <c r="J954" s="171">
        <f t="shared" si="128"/>
        <v>32.996417985146749</v>
      </c>
      <c r="K954" s="172">
        <f t="shared" si="129"/>
        <v>38.492609701912301</v>
      </c>
      <c r="L954" s="172">
        <f t="shared" si="133"/>
        <v>4.4503434493184715</v>
      </c>
      <c r="M954" s="171">
        <f t="shared" si="134"/>
        <v>0.40136575120116086</v>
      </c>
      <c r="N954" s="44"/>
    </row>
    <row r="955" spans="1:14" x14ac:dyDescent="0.25">
      <c r="A955" s="157">
        <v>45694.661111111112</v>
      </c>
      <c r="B955" s="170">
        <v>0.51117127433213005</v>
      </c>
      <c r="C955" s="170">
        <v>26.496632333333299</v>
      </c>
      <c r="D955" s="170">
        <v>7.1511106499999894E-2</v>
      </c>
      <c r="E955" s="171">
        <f t="shared" si="130"/>
        <v>0.50008858068449025</v>
      </c>
      <c r="F955" s="171">
        <f t="shared" si="131"/>
        <v>1.1064313297232252E-3</v>
      </c>
      <c r="G955" s="171">
        <f t="shared" si="132"/>
        <v>44165.198102296039</v>
      </c>
      <c r="H955" s="171">
        <f t="shared" si="126"/>
        <v>2.3617576592258608E-2</v>
      </c>
      <c r="I955" s="171">
        <f t="shared" si="127"/>
        <v>1.6995942231064114</v>
      </c>
      <c r="J955" s="171">
        <f t="shared" si="128"/>
        <v>33.255796714197572</v>
      </c>
      <c r="K955" s="172">
        <f t="shared" si="129"/>
        <v>38.795592423046671</v>
      </c>
      <c r="L955" s="172">
        <f t="shared" si="133"/>
        <v>4.4830103092369367</v>
      </c>
      <c r="M955" s="171">
        <f t="shared" si="134"/>
        <v>0.40431189657620276</v>
      </c>
      <c r="N955" s="44"/>
    </row>
    <row r="956" spans="1:14" x14ac:dyDescent="0.25">
      <c r="A956" s="157">
        <v>45694.661805555559</v>
      </c>
      <c r="B956" s="170">
        <v>0.52313979141596356</v>
      </c>
      <c r="C956" s="170">
        <v>26.4972048883333</v>
      </c>
      <c r="D956" s="170">
        <v>7.14217723333333E-2</v>
      </c>
      <c r="E956" s="171">
        <f t="shared" si="130"/>
        <v>0.51179663067686676</v>
      </c>
      <c r="F956" s="171">
        <f t="shared" si="131"/>
        <v>1.132337210857064E-3</v>
      </c>
      <c r="G956" s="171">
        <f t="shared" si="132"/>
        <v>45199.277978339254</v>
      </c>
      <c r="H956" s="171">
        <f t="shared" si="126"/>
        <v>2.3617173733329166E-2</v>
      </c>
      <c r="I956" s="171">
        <f t="shared" si="127"/>
        <v>1.6996199670033916</v>
      </c>
      <c r="J956" s="171">
        <f t="shared" si="128"/>
        <v>33.9243462563295</v>
      </c>
      <c r="K956" s="172">
        <f t="shared" si="129"/>
        <v>39.576047254532725</v>
      </c>
      <c r="L956" s="172">
        <f t="shared" si="133"/>
        <v>4.5770205919471474</v>
      </c>
      <c r="M956" s="171">
        <f t="shared" si="134"/>
        <v>0.41279045742669079</v>
      </c>
      <c r="N956" s="44"/>
    </row>
    <row r="957" spans="1:14" x14ac:dyDescent="0.25">
      <c r="A957" s="157">
        <v>45694.662499999999</v>
      </c>
      <c r="B957" s="170">
        <v>0.51155736794524487</v>
      </c>
      <c r="C957" s="170">
        <v>26.497848428333299</v>
      </c>
      <c r="D957" s="170">
        <v>7.1386804333333304E-2</v>
      </c>
      <c r="E957" s="171">
        <f t="shared" si="130"/>
        <v>0.50046427231068591</v>
      </c>
      <c r="F957" s="171">
        <f t="shared" si="131"/>
        <v>1.1072670301845128E-3</v>
      </c>
      <c r="G957" s="171">
        <f t="shared" si="132"/>
        <v>44198.556590469154</v>
      </c>
      <c r="H957" s="171">
        <f t="shared" si="126"/>
        <v>2.3616720938249309E-2</v>
      </c>
      <c r="I957" s="171">
        <f t="shared" si="127"/>
        <v>1.6996489029527546</v>
      </c>
      <c r="J957" s="171">
        <f t="shared" si="128"/>
        <v>33.27739747407584</v>
      </c>
      <c r="K957" s="172">
        <f t="shared" si="129"/>
        <v>38.82191113471702</v>
      </c>
      <c r="L957" s="172">
        <f t="shared" si="133"/>
        <v>4.4785683461541472</v>
      </c>
      <c r="M957" s="171">
        <f t="shared" si="134"/>
        <v>0.40391128663006381</v>
      </c>
      <c r="N957" s="44"/>
    </row>
    <row r="958" spans="1:14" x14ac:dyDescent="0.25">
      <c r="A958" s="157">
        <v>45694.663194444445</v>
      </c>
      <c r="B958" s="170">
        <v>0.51039912046329539</v>
      </c>
      <c r="C958" s="170">
        <v>26.498491968333301</v>
      </c>
      <c r="D958" s="170">
        <v>7.1227858500000005E-2</v>
      </c>
      <c r="E958" s="171">
        <f t="shared" si="130"/>
        <v>0.49933006897837873</v>
      </c>
      <c r="F958" s="171">
        <f t="shared" si="131"/>
        <v>1.1047600010028039E-3</v>
      </c>
      <c r="G958" s="171">
        <f t="shared" si="132"/>
        <v>44098.484008028725</v>
      </c>
      <c r="H958" s="171">
        <f t="shared" si="126"/>
        <v>2.3616268153795465E-2</v>
      </c>
      <c r="I958" s="171">
        <f t="shared" si="127"/>
        <v>1.6996778392626151</v>
      </c>
      <c r="J958" s="171">
        <f t="shared" si="128"/>
        <v>33.212590206419556</v>
      </c>
      <c r="K958" s="172">
        <f t="shared" si="129"/>
        <v>38.746897375311228</v>
      </c>
      <c r="L958" s="172">
        <f t="shared" si="133"/>
        <v>4.4590555585333576</v>
      </c>
      <c r="M958" s="171">
        <f t="shared" si="134"/>
        <v>0.40215147533670254</v>
      </c>
      <c r="N958" s="44"/>
    </row>
    <row r="959" spans="1:14" x14ac:dyDescent="0.25">
      <c r="A959" s="157">
        <v>45694.663888888892</v>
      </c>
      <c r="B959" s="170">
        <v>0.51078518457982292</v>
      </c>
      <c r="C959" s="170">
        <v>26.4991355083333</v>
      </c>
      <c r="D959" s="170">
        <v>7.13359415E-2</v>
      </c>
      <c r="E959" s="171">
        <f t="shared" si="130"/>
        <v>0.4997066873079995</v>
      </c>
      <c r="F959" s="171">
        <f t="shared" si="131"/>
        <v>1.1055956376186643E-3</v>
      </c>
      <c r="G959" s="171">
        <f t="shared" si="132"/>
        <v>44131.839947696702</v>
      </c>
      <c r="H959" s="171">
        <f t="shared" si="126"/>
        <v>2.361581537996724E-2</v>
      </c>
      <c r="I959" s="171">
        <f t="shared" si="127"/>
        <v>1.6997067759329827</v>
      </c>
      <c r="J959" s="171">
        <f t="shared" si="128"/>
        <v>33.234193886090239</v>
      </c>
      <c r="K959" s="172">
        <f t="shared" si="129"/>
        <v>38.772692701796615</v>
      </c>
      <c r="L959" s="172">
        <f t="shared" si="133"/>
        <v>4.4691047575980205</v>
      </c>
      <c r="M959" s="171">
        <f t="shared" si="134"/>
        <v>0.40305778838365985</v>
      </c>
      <c r="N959" s="44"/>
    </row>
    <row r="960" spans="1:14" x14ac:dyDescent="0.25">
      <c r="A960" s="157">
        <v>45694.664583333331</v>
      </c>
      <c r="B960" s="170">
        <v>0.51310167220818204</v>
      </c>
      <c r="C960" s="170">
        <v>26.499761166666602</v>
      </c>
      <c r="D960" s="170">
        <v>7.1164280166666594E-2</v>
      </c>
      <c r="E960" s="171">
        <f t="shared" si="130"/>
        <v>0.50197188418303662</v>
      </c>
      <c r="F960" s="171">
        <f t="shared" si="131"/>
        <v>1.1106096801042902E-3</v>
      </c>
      <c r="G960" s="171">
        <f t="shared" si="132"/>
        <v>44331.98447878693</v>
      </c>
      <c r="H960" s="171">
        <f t="shared" si="126"/>
        <v>2.3615375197285193E-2</v>
      </c>
      <c r="I960" s="171">
        <f t="shared" si="127"/>
        <v>1.6997349089027616</v>
      </c>
      <c r="J960" s="171">
        <f t="shared" si="128"/>
        <v>33.363773785184144</v>
      </c>
      <c r="K960" s="172">
        <f t="shared" si="129"/>
        <v>38.924444744482486</v>
      </c>
      <c r="L960" s="172">
        <f t="shared" si="133"/>
        <v>4.4776314208631005</v>
      </c>
      <c r="M960" s="171">
        <f t="shared" si="134"/>
        <v>0.40382678759587848</v>
      </c>
      <c r="N960" s="44"/>
    </row>
    <row r="961" spans="1:14" x14ac:dyDescent="0.25">
      <c r="A961" s="157">
        <v>45694.665277777778</v>
      </c>
      <c r="B961" s="170">
        <v>0.50113315890793952</v>
      </c>
      <c r="C961" s="170">
        <v>26.499689579999998</v>
      </c>
      <c r="D961" s="170">
        <v>7.0998976166666602E-2</v>
      </c>
      <c r="E961" s="171">
        <f t="shared" si="130"/>
        <v>0.49026309935369189</v>
      </c>
      <c r="F961" s="171">
        <f t="shared" si="131"/>
        <v>1.0847038071600422E-3</v>
      </c>
      <c r="G961" s="171">
        <f t="shared" si="132"/>
        <v>43297.904929645978</v>
      </c>
      <c r="H961" s="171">
        <f t="shared" si="126"/>
        <v>2.3615425561662809E-2</v>
      </c>
      <c r="I961" s="171">
        <f t="shared" si="127"/>
        <v>1.6997316899632515</v>
      </c>
      <c r="J961" s="171">
        <f t="shared" si="128"/>
        <v>32.693387237005609</v>
      </c>
      <c r="K961" s="172">
        <f t="shared" si="129"/>
        <v>38.142261503629015</v>
      </c>
      <c r="L961" s="172">
        <f t="shared" si="133"/>
        <v>4.3681469721061532</v>
      </c>
      <c r="M961" s="171">
        <f t="shared" si="134"/>
        <v>0.39395264899947269</v>
      </c>
      <c r="N961" s="44"/>
    </row>
    <row r="962" spans="1:14" x14ac:dyDescent="0.25">
      <c r="A962" s="157">
        <v>45694.665972222225</v>
      </c>
      <c r="B962" s="170">
        <v>0.50731046784697098</v>
      </c>
      <c r="C962" s="170">
        <v>26.499260424999999</v>
      </c>
      <c r="D962" s="170">
        <v>7.0919497833333303E-2</v>
      </c>
      <c r="E962" s="171">
        <f t="shared" si="130"/>
        <v>0.49630712733416732</v>
      </c>
      <c r="F962" s="171">
        <f t="shared" si="131"/>
        <v>1.0980746057293743E-3</v>
      </c>
      <c r="G962" s="171">
        <f t="shared" si="132"/>
        <v>43831.624421978289</v>
      </c>
      <c r="H962" s="171">
        <f t="shared" si="126"/>
        <v>2.361572749389193E-2</v>
      </c>
      <c r="I962" s="171">
        <f t="shared" si="127"/>
        <v>1.6997123928321554</v>
      </c>
      <c r="J962" s="171">
        <f t="shared" si="128"/>
        <v>33.0396704164407</v>
      </c>
      <c r="K962" s="172">
        <f t="shared" si="129"/>
        <v>38.545865971906366</v>
      </c>
      <c r="L962" s="172">
        <f t="shared" si="133"/>
        <v>4.4143044168836854</v>
      </c>
      <c r="M962" s="171">
        <f t="shared" si="134"/>
        <v>0.39811547771317507</v>
      </c>
      <c r="N962" s="44"/>
    </row>
    <row r="963" spans="1:14" x14ac:dyDescent="0.25">
      <c r="A963" s="157">
        <v>45694.666666666664</v>
      </c>
      <c r="B963" s="170">
        <v>0.51194344310368911</v>
      </c>
      <c r="C963" s="170">
        <v>26.498831271666599</v>
      </c>
      <c r="D963" s="170">
        <v>7.0706508500000001E-2</v>
      </c>
      <c r="E963" s="171">
        <f t="shared" si="130"/>
        <v>0.50084033269525718</v>
      </c>
      <c r="F963" s="171">
        <f t="shared" si="131"/>
        <v>1.1081026907006257E-3</v>
      </c>
      <c r="G963" s="171">
        <f t="shared" si="132"/>
        <v>44231.913484158737</v>
      </c>
      <c r="H963" s="171">
        <f t="shared" ref="H963:H1026" si="135">KHprocess*EXP(delta*(1/(C963+273.15)-1/(Tnul+273.15)))</f>
        <v>2.36160294296737E-2</v>
      </c>
      <c r="I963" s="171">
        <f t="shared" ref="I963:I1026" si="136">1/(H963*constR*(C963+273.15)*10^3)</f>
        <v>1.6996930959363172</v>
      </c>
      <c r="J963" s="171">
        <f t="shared" ref="J963:J1026" si="137">(($R$2/0.815)^(-0.49))*34500*(F963)^0.86</f>
        <v>33.298994919336664</v>
      </c>
      <c r="K963" s="172">
        <f t="shared" ref="K963:K1026" si="138">J963*(1.024)^(C963-20)</f>
        <v>38.848012560620418</v>
      </c>
      <c r="L963" s="172">
        <f t="shared" si="133"/>
        <v>4.4391809682004109</v>
      </c>
      <c r="M963" s="171">
        <f t="shared" si="134"/>
        <v>0.40035903392860844</v>
      </c>
      <c r="N963" s="44"/>
    </row>
    <row r="964" spans="1:14" x14ac:dyDescent="0.25">
      <c r="A964" s="157">
        <v>45694.667361111111</v>
      </c>
      <c r="B964" s="170">
        <v>0.49958883626754863</v>
      </c>
      <c r="C964" s="170">
        <v>26.498402118333299</v>
      </c>
      <c r="D964" s="170">
        <v>7.0337749000000005E-2</v>
      </c>
      <c r="E964" s="171">
        <f t="shared" ref="E964:E1027" si="139">B964*((20+273.15)/(C964+273.15))</f>
        <v>0.48875437451522258</v>
      </c>
      <c r="F964" s="171">
        <f t="shared" ref="F964:F1027" si="140">B964/$R$1</f>
        <v>1.0813611174622264E-3</v>
      </c>
      <c r="G964" s="171">
        <f t="shared" ref="G964:G1027" si="141">B964*(24*60*60)</f>
        <v>43164.475453516199</v>
      </c>
      <c r="H964" s="171">
        <f t="shared" si="135"/>
        <v>2.3616331370180599E-2</v>
      </c>
      <c r="I964" s="171">
        <f t="shared" si="136"/>
        <v>1.6996737992008053</v>
      </c>
      <c r="J964" s="171">
        <f t="shared" si="137"/>
        <v>32.606723571820069</v>
      </c>
      <c r="K964" s="172">
        <f t="shared" si="138"/>
        <v>38.039992421437056</v>
      </c>
      <c r="L964" s="172">
        <f t="shared" ref="L964:L1027" si="142">I964*D964*(1-EXP((-(K964/I964)*($R$3/G964))))*G964/1000</f>
        <v>4.3146492831793708</v>
      </c>
      <c r="M964" s="171">
        <f t="shared" ref="M964:M1027" si="143">L964*1000/24/$R$1</f>
        <v>0.38912782135456092</v>
      </c>
      <c r="N964" s="44"/>
    </row>
    <row r="965" spans="1:14" x14ac:dyDescent="0.25">
      <c r="A965" s="157">
        <v>45694.668055555558</v>
      </c>
      <c r="B965" s="170">
        <v>0.51464599121941279</v>
      </c>
      <c r="C965" s="170">
        <v>26.497994423333299</v>
      </c>
      <c r="D965" s="170">
        <v>7.0191517499999995E-2</v>
      </c>
      <c r="E965" s="171">
        <f t="shared" si="139"/>
        <v>0.50348567363620866</v>
      </c>
      <c r="F965" s="171">
        <f t="shared" si="140"/>
        <v>1.113952361946781E-3</v>
      </c>
      <c r="G965" s="171">
        <f t="shared" si="141"/>
        <v>44465.413641357263</v>
      </c>
      <c r="H965" s="171">
        <f t="shared" si="135"/>
        <v>2.3616618217569916E-2</v>
      </c>
      <c r="I965" s="171">
        <f t="shared" si="136"/>
        <v>1.6996554674805406</v>
      </c>
      <c r="J965" s="171">
        <f t="shared" si="137"/>
        <v>33.450114532412002</v>
      </c>
      <c r="K965" s="172">
        <f t="shared" si="138"/>
        <v>39.023540564698649</v>
      </c>
      <c r="L965" s="172">
        <f t="shared" si="142"/>
        <v>4.4288549174357277</v>
      </c>
      <c r="M965" s="171">
        <f t="shared" si="143"/>
        <v>0.39942775229398697</v>
      </c>
      <c r="N965" s="44"/>
    </row>
    <row r="966" spans="1:14" x14ac:dyDescent="0.25">
      <c r="A966" s="157">
        <v>45694.668749999997</v>
      </c>
      <c r="B966" s="170">
        <v>0.52043721395808051</v>
      </c>
      <c r="C966" s="170">
        <v>26.498423575</v>
      </c>
      <c r="D966" s="170">
        <v>7.0236021666666607E-2</v>
      </c>
      <c r="E966" s="171">
        <f t="shared" si="139"/>
        <v>0.50915058204411012</v>
      </c>
      <c r="F966" s="171">
        <f t="shared" si="140"/>
        <v>1.1264874760997415E-3</v>
      </c>
      <c r="G966" s="171">
        <f t="shared" si="141"/>
        <v>44965.775285978154</v>
      </c>
      <c r="H966" s="171">
        <f t="shared" si="135"/>
        <v>2.3616316273746565E-2</v>
      </c>
      <c r="I966" s="171">
        <f t="shared" si="136"/>
        <v>1.6996747639888112</v>
      </c>
      <c r="J966" s="171">
        <f t="shared" si="137"/>
        <v>33.773571836486951</v>
      </c>
      <c r="K966" s="172">
        <f t="shared" si="138"/>
        <v>39.401293038654089</v>
      </c>
      <c r="L966" s="172">
        <f t="shared" si="142"/>
        <v>4.4790782384979471</v>
      </c>
      <c r="M966" s="171">
        <f t="shared" si="143"/>
        <v>0.40395727259180619</v>
      </c>
      <c r="N966" s="44"/>
    </row>
    <row r="967" spans="1:14" x14ac:dyDescent="0.25">
      <c r="A967" s="157">
        <v>45694.669444444444</v>
      </c>
      <c r="B967" s="170">
        <v>0.51155736794524487</v>
      </c>
      <c r="C967" s="170">
        <v>26.499281884999998</v>
      </c>
      <c r="D967" s="170">
        <v>6.9797325833333299E-2</v>
      </c>
      <c r="E967" s="171">
        <f t="shared" si="139"/>
        <v>0.50046187819899945</v>
      </c>
      <c r="F967" s="171">
        <f t="shared" si="140"/>
        <v>1.1072670301845128E-3</v>
      </c>
      <c r="G967" s="171">
        <f t="shared" si="141"/>
        <v>44198.556590469154</v>
      </c>
      <c r="H967" s="171">
        <f t="shared" si="135"/>
        <v>2.3615712395585235E-2</v>
      </c>
      <c r="I967" s="171">
        <f t="shared" si="136"/>
        <v>1.6997133577860757</v>
      </c>
      <c r="J967" s="171">
        <f t="shared" si="137"/>
        <v>33.27739747407584</v>
      </c>
      <c r="K967" s="172">
        <f t="shared" si="138"/>
        <v>38.823230970648034</v>
      </c>
      <c r="L967" s="172">
        <f t="shared" si="142"/>
        <v>4.3790097434324737</v>
      </c>
      <c r="M967" s="171">
        <f t="shared" si="143"/>
        <v>0.39493233616815238</v>
      </c>
      <c r="N967" s="44"/>
    </row>
    <row r="968" spans="1:14" x14ac:dyDescent="0.25">
      <c r="A968" s="157">
        <v>45694.670138888891</v>
      </c>
      <c r="B968" s="170">
        <v>0.52391197107500853</v>
      </c>
      <c r="C968" s="170">
        <v>26.50014019</v>
      </c>
      <c r="D968" s="170">
        <v>6.9514400833333295E-2</v>
      </c>
      <c r="E968" s="171">
        <f t="shared" si="139"/>
        <v>0.51254704644307791</v>
      </c>
      <c r="F968" s="171">
        <f t="shared" si="140"/>
        <v>1.1340085954004513E-3</v>
      </c>
      <c r="G968" s="171">
        <f t="shared" si="141"/>
        <v>45265.994300880739</v>
      </c>
      <c r="H968" s="171">
        <f t="shared" si="135"/>
        <v>2.361510853984233E-2</v>
      </c>
      <c r="I968" s="171">
        <f t="shared" si="136"/>
        <v>1.6997519519997928</v>
      </c>
      <c r="J968" s="171">
        <f t="shared" si="137"/>
        <v>33.96740542996249</v>
      </c>
      <c r="K968" s="172">
        <f t="shared" si="138"/>
        <v>39.629038651646816</v>
      </c>
      <c r="L968" s="172">
        <f t="shared" si="142"/>
        <v>4.4613678954813993</v>
      </c>
      <c r="M968" s="171">
        <f t="shared" si="143"/>
        <v>0.40236001943374811</v>
      </c>
      <c r="N968" s="44"/>
    </row>
    <row r="969" spans="1:14" x14ac:dyDescent="0.25">
      <c r="A969" s="157">
        <v>45694.67083333333</v>
      </c>
      <c r="B969" s="170">
        <v>0.54128561365523475</v>
      </c>
      <c r="C969" s="170">
        <v>26.500998495000001</v>
      </c>
      <c r="D969" s="170">
        <v>6.9241008000000007E-2</v>
      </c>
      <c r="E969" s="171">
        <f t="shared" si="139"/>
        <v>0.52954229567060762</v>
      </c>
      <c r="F969" s="171">
        <f t="shared" si="140"/>
        <v>1.1716138823706381E-3</v>
      </c>
      <c r="G969" s="171">
        <f t="shared" si="141"/>
        <v>46767.077019812285</v>
      </c>
      <c r="H969" s="171">
        <f t="shared" si="135"/>
        <v>2.3614504702999271E-2</v>
      </c>
      <c r="I969" s="171">
        <f t="shared" si="136"/>
        <v>1.6997905468547923</v>
      </c>
      <c r="J969" s="171">
        <f t="shared" si="137"/>
        <v>34.933893729290489</v>
      </c>
      <c r="K969" s="172">
        <f t="shared" si="138"/>
        <v>40.757449337370439</v>
      </c>
      <c r="L969" s="172">
        <f t="shared" si="142"/>
        <v>4.5837805006158181</v>
      </c>
      <c r="M969" s="171">
        <f t="shared" si="143"/>
        <v>0.41340011729940634</v>
      </c>
      <c r="N969" s="44"/>
    </row>
    <row r="970" spans="1:14" x14ac:dyDescent="0.25">
      <c r="A970" s="157">
        <v>45694.671527777777</v>
      </c>
      <c r="B970" s="170">
        <v>0.53703871718612095</v>
      </c>
      <c r="C970" s="170">
        <v>26.501847621666599</v>
      </c>
      <c r="D970" s="170">
        <v>6.8884962833333299E-2</v>
      </c>
      <c r="E970" s="171">
        <f t="shared" si="139"/>
        <v>0.52538604781734055</v>
      </c>
      <c r="F970" s="171">
        <f t="shared" si="140"/>
        <v>1.1624214657708245E-3</v>
      </c>
      <c r="G970" s="171">
        <f t="shared" si="141"/>
        <v>46400.145164880851</v>
      </c>
      <c r="H970" s="171">
        <f t="shared" si="135"/>
        <v>2.3613907341916904E-2</v>
      </c>
      <c r="I970" s="171">
        <f t="shared" si="136"/>
        <v>1.6998287296245549</v>
      </c>
      <c r="J970" s="171">
        <f t="shared" si="137"/>
        <v>34.698047028618582</v>
      </c>
      <c r="K970" s="172">
        <f t="shared" si="138"/>
        <v>40.48310173588407</v>
      </c>
      <c r="L970" s="172">
        <f t="shared" si="142"/>
        <v>4.5263199789924684</v>
      </c>
      <c r="M970" s="171">
        <f t="shared" si="143"/>
        <v>0.40821789132327457</v>
      </c>
      <c r="N970" s="44"/>
    </row>
    <row r="971" spans="1:14" x14ac:dyDescent="0.25">
      <c r="A971" s="157">
        <v>45694.672222222223</v>
      </c>
      <c r="B971" s="170">
        <v>0.51966507468311152</v>
      </c>
      <c r="C971" s="170">
        <v>26.5023385683333</v>
      </c>
      <c r="D971" s="170">
        <v>6.8576606166666595E-2</v>
      </c>
      <c r="E971" s="171">
        <f t="shared" si="139"/>
        <v>0.50838854577673942</v>
      </c>
      <c r="F971" s="171">
        <f t="shared" si="140"/>
        <v>1.1248161789677738E-3</v>
      </c>
      <c r="G971" s="171">
        <f t="shared" si="141"/>
        <v>44899.062452620834</v>
      </c>
      <c r="H971" s="171">
        <f t="shared" si="135"/>
        <v>2.3613561969102498E-2</v>
      </c>
      <c r="I971" s="171">
        <f t="shared" si="136"/>
        <v>1.6998508063622544</v>
      </c>
      <c r="J971" s="171">
        <f t="shared" si="137"/>
        <v>33.730474753976132</v>
      </c>
      <c r="K971" s="172">
        <f t="shared" si="138"/>
        <v>39.354668562875879</v>
      </c>
      <c r="L971" s="172">
        <f t="shared" si="142"/>
        <v>4.3675254985830625</v>
      </c>
      <c r="M971" s="171">
        <f t="shared" si="143"/>
        <v>0.3938965998000597</v>
      </c>
      <c r="N971" s="44"/>
    </row>
    <row r="972" spans="1:14" x14ac:dyDescent="0.25">
      <c r="A972" s="157">
        <v>45694.67291666667</v>
      </c>
      <c r="B972" s="170">
        <v>0.51425994540312792</v>
      </c>
      <c r="C972" s="170">
        <v>26.502645838333301</v>
      </c>
      <c r="D972" s="170">
        <v>6.8261887500000007E-2</v>
      </c>
      <c r="E972" s="171">
        <f t="shared" si="139"/>
        <v>0.50310018979862936</v>
      </c>
      <c r="F972" s="171">
        <f t="shared" si="140"/>
        <v>1.1131167649418353E-3</v>
      </c>
      <c r="G972" s="171">
        <f t="shared" si="141"/>
        <v>44432.059282830254</v>
      </c>
      <c r="H972" s="171">
        <f t="shared" si="135"/>
        <v>2.3613345812914018E-2</v>
      </c>
      <c r="I972" s="171">
        <f t="shared" si="136"/>
        <v>1.6998646236912331</v>
      </c>
      <c r="J972" s="171">
        <f t="shared" si="137"/>
        <v>33.428534647394699</v>
      </c>
      <c r="K972" s="172">
        <f t="shared" si="138"/>
        <v>39.002667417760406</v>
      </c>
      <c r="L972" s="172">
        <f t="shared" si="142"/>
        <v>4.3045419186676703</v>
      </c>
      <c r="M972" s="171">
        <f t="shared" si="143"/>
        <v>0.38821626250610297</v>
      </c>
      <c r="N972" s="44"/>
    </row>
    <row r="973" spans="1:14" x14ac:dyDescent="0.25">
      <c r="A973" s="157">
        <v>45694.673611111109</v>
      </c>
      <c r="B973" s="170">
        <v>0.520051146135176</v>
      </c>
      <c r="C973" s="170">
        <v>26.502953108333301</v>
      </c>
      <c r="D973" s="170">
        <v>6.8045714500000007E-2</v>
      </c>
      <c r="E973" s="171">
        <f t="shared" si="139"/>
        <v>0.50876519623155736</v>
      </c>
      <c r="F973" s="171">
        <f t="shared" si="140"/>
        <v>1.12565183146142E-3</v>
      </c>
      <c r="G973" s="171">
        <f t="shared" si="141"/>
        <v>44932.419026079209</v>
      </c>
      <c r="H973" s="171">
        <f t="shared" si="135"/>
        <v>2.3613129659147518E-2</v>
      </c>
      <c r="I973" s="171">
        <f t="shared" si="136"/>
        <v>1.6998784411024015</v>
      </c>
      <c r="J973" s="171">
        <f t="shared" si="137"/>
        <v>33.752024516299947</v>
      </c>
      <c r="K973" s="172">
        <f t="shared" si="138"/>
        <v>39.380385471503708</v>
      </c>
      <c r="L973" s="172">
        <f t="shared" si="142"/>
        <v>4.3368405615192271</v>
      </c>
      <c r="M973" s="171">
        <f t="shared" si="143"/>
        <v>0.39112919927121459</v>
      </c>
      <c r="N973" s="44"/>
    </row>
    <row r="974" spans="1:14" x14ac:dyDescent="0.25">
      <c r="A974" s="157">
        <v>45694.674305555556</v>
      </c>
      <c r="B974" s="170">
        <v>0.5300892396299639</v>
      </c>
      <c r="C974" s="170">
        <v>26.503260378333302</v>
      </c>
      <c r="D974" s="170">
        <v>6.7889730666666606E-2</v>
      </c>
      <c r="E974" s="171">
        <f t="shared" si="139"/>
        <v>0.5185849151159776</v>
      </c>
      <c r="F974" s="171">
        <f t="shared" si="140"/>
        <v>1.1473793065583634E-3</v>
      </c>
      <c r="G974" s="171">
        <f t="shared" si="141"/>
        <v>45799.710304028878</v>
      </c>
      <c r="H974" s="171">
        <f t="shared" si="135"/>
        <v>2.3612913507802945E-2</v>
      </c>
      <c r="I974" s="171">
        <f t="shared" si="136"/>
        <v>1.6998922585957601</v>
      </c>
      <c r="J974" s="171">
        <f t="shared" si="137"/>
        <v>34.311550848806149</v>
      </c>
      <c r="K974" s="172">
        <f t="shared" si="138"/>
        <v>40.033508053826431</v>
      </c>
      <c r="L974" s="172">
        <f t="shared" si="142"/>
        <v>4.4062352243576735</v>
      </c>
      <c r="M974" s="171">
        <f t="shared" si="143"/>
        <v>0.39738773668449434</v>
      </c>
      <c r="N974" s="44"/>
    </row>
    <row r="975" spans="1:14" x14ac:dyDescent="0.25">
      <c r="A975" s="157">
        <v>45694.675000000003</v>
      </c>
      <c r="B975" s="170">
        <v>0.53279181708784418</v>
      </c>
      <c r="C975" s="170">
        <v>26.503567648333298</v>
      </c>
      <c r="D975" s="170">
        <v>6.7688959833333298E-2</v>
      </c>
      <c r="E975" s="171">
        <f t="shared" si="139"/>
        <v>0.52122830508929618</v>
      </c>
      <c r="F975" s="171">
        <f t="shared" si="140"/>
        <v>1.15322904131568E-3</v>
      </c>
      <c r="G975" s="171">
        <f t="shared" si="141"/>
        <v>46033.212996389739</v>
      </c>
      <c r="H975" s="171">
        <f t="shared" si="135"/>
        <v>2.361269735888032E-2</v>
      </c>
      <c r="I975" s="171">
        <f t="shared" si="136"/>
        <v>1.6999060761713065</v>
      </c>
      <c r="J975" s="171">
        <f t="shared" si="137"/>
        <v>34.461938868312494</v>
      </c>
      <c r="K975" s="172">
        <f t="shared" si="138"/>
        <v>40.209268512869563</v>
      </c>
      <c r="L975" s="172">
        <f t="shared" si="142"/>
        <v>4.4145117198615917</v>
      </c>
      <c r="M975" s="171">
        <f t="shared" si="143"/>
        <v>0.3981341738691912</v>
      </c>
      <c r="N975" s="44"/>
    </row>
    <row r="976" spans="1:14" x14ac:dyDescent="0.25">
      <c r="A976" s="157">
        <v>45694.675694444442</v>
      </c>
      <c r="B976" s="170">
        <v>0.53279181708784418</v>
      </c>
      <c r="C976" s="170">
        <v>26.503874918333299</v>
      </c>
      <c r="D976" s="170">
        <v>6.7328332000000005E-2</v>
      </c>
      <c r="E976" s="171">
        <f t="shared" si="139"/>
        <v>0.52122777061323999</v>
      </c>
      <c r="F976" s="171">
        <f t="shared" si="140"/>
        <v>1.15322904131568E-3</v>
      </c>
      <c r="G976" s="171">
        <f t="shared" si="141"/>
        <v>46033.212996389739</v>
      </c>
      <c r="H976" s="171">
        <f t="shared" si="135"/>
        <v>2.3612481212379528E-2</v>
      </c>
      <c r="I976" s="171">
        <f t="shared" si="136"/>
        <v>1.6999198938290463</v>
      </c>
      <c r="J976" s="171">
        <f t="shared" si="137"/>
        <v>34.461938868312494</v>
      </c>
      <c r="K976" s="172">
        <f t="shared" si="138"/>
        <v>40.209561534041164</v>
      </c>
      <c r="L976" s="172">
        <f t="shared" si="142"/>
        <v>4.3910268060822322</v>
      </c>
      <c r="M976" s="171">
        <f t="shared" si="143"/>
        <v>0.39601612608966735</v>
      </c>
      <c r="N976" s="44"/>
    </row>
    <row r="977" spans="1:14" x14ac:dyDescent="0.25">
      <c r="A977" s="157">
        <v>45694.676388888889</v>
      </c>
      <c r="B977" s="170">
        <v>0.53279181708784418</v>
      </c>
      <c r="C977" s="170">
        <v>26.504172043333298</v>
      </c>
      <c r="D977" s="170">
        <v>6.7149251166666604E-2</v>
      </c>
      <c r="E977" s="171">
        <f t="shared" si="139"/>
        <v>0.52122725378478973</v>
      </c>
      <c r="F977" s="171">
        <f t="shared" si="140"/>
        <v>1.15322904131568E-3</v>
      </c>
      <c r="G977" s="171">
        <f t="shared" si="141"/>
        <v>46033.212996389739</v>
      </c>
      <c r="H977" s="171">
        <f t="shared" si="135"/>
        <v>2.3612272204596989E-2</v>
      </c>
      <c r="I977" s="171">
        <f t="shared" si="136"/>
        <v>1.6999332553533542</v>
      </c>
      <c r="J977" s="171">
        <f t="shared" si="137"/>
        <v>34.461938868312494</v>
      </c>
      <c r="K977" s="172">
        <f t="shared" si="138"/>
        <v>40.209844882690909</v>
      </c>
      <c r="L977" s="172">
        <f t="shared" si="142"/>
        <v>4.3793806381443039</v>
      </c>
      <c r="M977" s="171">
        <f t="shared" si="143"/>
        <v>0.39496578626842566</v>
      </c>
      <c r="N977" s="44"/>
    </row>
    <row r="978" spans="1:14" x14ac:dyDescent="0.25">
      <c r="A978" s="157">
        <v>45694.677083333336</v>
      </c>
      <c r="B978" s="170">
        <v>0.5308614046179293</v>
      </c>
      <c r="C978" s="170">
        <v>26.5041242966666</v>
      </c>
      <c r="D978" s="170">
        <v>6.6825260666666594E-2</v>
      </c>
      <c r="E978" s="171">
        <f t="shared" si="139"/>
        <v>0.51933882481682614</v>
      </c>
      <c r="F978" s="171">
        <f t="shared" si="140"/>
        <v>1.1490506593461673E-3</v>
      </c>
      <c r="G978" s="171">
        <f t="shared" si="141"/>
        <v>45866.425358989094</v>
      </c>
      <c r="H978" s="171">
        <f t="shared" si="135"/>
        <v>2.3612305791065848E-2</v>
      </c>
      <c r="I978" s="171">
        <f t="shared" si="136"/>
        <v>1.6999311082106103</v>
      </c>
      <c r="J978" s="171">
        <f t="shared" si="137"/>
        <v>34.354529784352181</v>
      </c>
      <c r="K978" s="172">
        <f t="shared" si="138"/>
        <v>40.084475648926762</v>
      </c>
      <c r="L978" s="172">
        <f t="shared" si="142"/>
        <v>4.3432446518223031</v>
      </c>
      <c r="M978" s="171">
        <f t="shared" si="143"/>
        <v>0.39170676874299271</v>
      </c>
      <c r="N978" s="44"/>
    </row>
    <row r="979" spans="1:14" x14ac:dyDescent="0.25">
      <c r="A979" s="157">
        <v>45694.677777777775</v>
      </c>
      <c r="B979" s="170">
        <v>0.54553248433413537</v>
      </c>
      <c r="C979" s="170">
        <v>26.503909913333299</v>
      </c>
      <c r="D979" s="170">
        <v>6.6492792166666606E-2</v>
      </c>
      <c r="E979" s="171">
        <f t="shared" si="139"/>
        <v>0.53369184413046733</v>
      </c>
      <c r="F979" s="171">
        <f t="shared" si="140"/>
        <v>1.1808062431474791E-3</v>
      </c>
      <c r="G979" s="171">
        <f t="shared" si="141"/>
        <v>47134.006646469294</v>
      </c>
      <c r="H979" s="171">
        <f t="shared" si="135"/>
        <v>2.3612456595594321E-2</v>
      </c>
      <c r="I979" s="171">
        <f t="shared" si="136"/>
        <v>1.6999214675281851</v>
      </c>
      <c r="J979" s="171">
        <f t="shared" si="137"/>
        <v>35.169480077880998</v>
      </c>
      <c r="K979" s="172">
        <f t="shared" si="138"/>
        <v>41.035141766204561</v>
      </c>
      <c r="L979" s="172">
        <f t="shared" si="142"/>
        <v>4.4349689085785116</v>
      </c>
      <c r="M979" s="171">
        <f t="shared" si="143"/>
        <v>0.39997915842158294</v>
      </c>
      <c r="N979" s="44"/>
    </row>
    <row r="980" spans="1:14" x14ac:dyDescent="0.25">
      <c r="A980" s="157">
        <v>45694.678472222222</v>
      </c>
      <c r="B980" s="170">
        <v>0.57564682358002328</v>
      </c>
      <c r="C980" s="170">
        <v>26.503695525000001</v>
      </c>
      <c r="D980" s="170">
        <v>6.6275035333333301E-2</v>
      </c>
      <c r="E980" s="171">
        <f t="shared" si="139"/>
        <v>0.56315296241158819</v>
      </c>
      <c r="F980" s="171">
        <f t="shared" si="140"/>
        <v>1.2459887956277561E-3</v>
      </c>
      <c r="G980" s="171">
        <f t="shared" si="141"/>
        <v>49735.88555731401</v>
      </c>
      <c r="H980" s="171">
        <f t="shared" si="135"/>
        <v>2.3612607404818901E-2</v>
      </c>
      <c r="I980" s="171">
        <f t="shared" si="136"/>
        <v>1.6999118266609268</v>
      </c>
      <c r="J980" s="171">
        <f t="shared" si="137"/>
        <v>36.832777954153634</v>
      </c>
      <c r="K980" s="172">
        <f t="shared" si="138"/>
        <v>42.975630480918952</v>
      </c>
      <c r="L980" s="172">
        <f t="shared" si="142"/>
        <v>4.6517813293262602</v>
      </c>
      <c r="M980" s="171">
        <f t="shared" si="143"/>
        <v>0.41953294817156023</v>
      </c>
      <c r="N980" s="44"/>
    </row>
    <row r="981" spans="1:14" x14ac:dyDescent="0.25">
      <c r="A981" s="157">
        <v>45694.679166666669</v>
      </c>
      <c r="B981" s="170">
        <v>0.57217209209887465</v>
      </c>
      <c r="C981" s="170">
        <v>26.503481140000002</v>
      </c>
      <c r="D981" s="170">
        <v>6.6070524500000005E-2</v>
      </c>
      <c r="E981" s="171">
        <f t="shared" si="139"/>
        <v>0.55975404711023369</v>
      </c>
      <c r="F981" s="171">
        <f t="shared" si="140"/>
        <v>1.2384677318157461E-3</v>
      </c>
      <c r="G981" s="171">
        <f t="shared" si="141"/>
        <v>49435.66875734277</v>
      </c>
      <c r="H981" s="171">
        <f t="shared" si="135"/>
        <v>2.3612758212877692E-2</v>
      </c>
      <c r="I981" s="171">
        <f t="shared" si="136"/>
        <v>1.6999021859835735</v>
      </c>
      <c r="J981" s="171">
        <f t="shared" si="137"/>
        <v>36.641492498091125</v>
      </c>
      <c r="K981" s="172">
        <f t="shared" si="138"/>
        <v>42.752225677389362</v>
      </c>
      <c r="L981" s="172">
        <f t="shared" si="142"/>
        <v>4.6108257805027595</v>
      </c>
      <c r="M981" s="171">
        <f t="shared" si="143"/>
        <v>0.41583926591835857</v>
      </c>
      <c r="N981" s="44"/>
    </row>
    <row r="982" spans="1:14" x14ac:dyDescent="0.25">
      <c r="A982" s="157">
        <v>45694.679861111108</v>
      </c>
      <c r="B982" s="170">
        <v>0.56946951085740072</v>
      </c>
      <c r="C982" s="170">
        <v>26.503279268333301</v>
      </c>
      <c r="D982" s="170">
        <v>6.5718188999999996E-2</v>
      </c>
      <c r="E982" s="171">
        <f t="shared" si="139"/>
        <v>0.55711049622238817</v>
      </c>
      <c r="F982" s="171">
        <f t="shared" si="140"/>
        <v>1.2326179888688328E-3</v>
      </c>
      <c r="G982" s="171">
        <f t="shared" si="141"/>
        <v>49202.16573807942</v>
      </c>
      <c r="H982" s="171">
        <f t="shared" si="135"/>
        <v>2.3612900219572366E-2</v>
      </c>
      <c r="I982" s="171">
        <f t="shared" si="136"/>
        <v>1.6998931080547801</v>
      </c>
      <c r="J982" s="171">
        <f t="shared" si="137"/>
        <v>36.492601815367308</v>
      </c>
      <c r="K982" s="172">
        <f t="shared" si="138"/>
        <v>42.578300515215069</v>
      </c>
      <c r="L982" s="172">
        <f t="shared" si="142"/>
        <v>4.5656475593682506</v>
      </c>
      <c r="M982" s="171">
        <f t="shared" si="143"/>
        <v>0.4117647510252751</v>
      </c>
      <c r="N982" s="44"/>
    </row>
    <row r="983" spans="1:14" x14ac:dyDescent="0.25">
      <c r="A983" s="157">
        <v>45694.680555555555</v>
      </c>
      <c r="B983" s="170">
        <v>0.56522261817188069</v>
      </c>
      <c r="C983" s="170">
        <v>26.503502845</v>
      </c>
      <c r="D983" s="170">
        <v>6.5269689333333297E-2</v>
      </c>
      <c r="E983" s="171">
        <f t="shared" si="139"/>
        <v>0.55295535992047085</v>
      </c>
      <c r="F983" s="171">
        <f t="shared" si="140"/>
        <v>1.2234255804586163E-3</v>
      </c>
      <c r="G983" s="171">
        <f t="shared" si="141"/>
        <v>48835.23421005049</v>
      </c>
      <c r="H983" s="171">
        <f t="shared" si="135"/>
        <v>2.3612742944550073E-2</v>
      </c>
      <c r="I983" s="171">
        <f t="shared" si="136"/>
        <v>1.6999031620337255</v>
      </c>
      <c r="J983" s="171">
        <f t="shared" si="137"/>
        <v>36.258431742227721</v>
      </c>
      <c r="K983" s="172">
        <f t="shared" si="138"/>
        <v>42.305303327595134</v>
      </c>
      <c r="L983" s="172">
        <f t="shared" si="142"/>
        <v>4.5024049869165985</v>
      </c>
      <c r="M983" s="171">
        <f t="shared" si="143"/>
        <v>0.40606105581859653</v>
      </c>
      <c r="N983" s="44"/>
    </row>
    <row r="984" spans="1:14" x14ac:dyDescent="0.25">
      <c r="A984" s="157">
        <v>45694.681250000001</v>
      </c>
      <c r="B984" s="170">
        <v>0.53279181708784418</v>
      </c>
      <c r="C984" s="170">
        <v>26.503931999999999</v>
      </c>
      <c r="D984" s="170">
        <v>6.4895100166666594E-2</v>
      </c>
      <c r="E984" s="171">
        <f t="shared" si="139"/>
        <v>0.52122767132353698</v>
      </c>
      <c r="F984" s="171">
        <f t="shared" si="140"/>
        <v>1.15322904131568E-3</v>
      </c>
      <c r="G984" s="171">
        <f t="shared" si="141"/>
        <v>46033.212996389739</v>
      </c>
      <c r="H984" s="171">
        <f t="shared" si="135"/>
        <v>2.3612441059027236E-2</v>
      </c>
      <c r="I984" s="171">
        <f t="shared" si="136"/>
        <v>1.6999224607497212</v>
      </c>
      <c r="J984" s="171">
        <f t="shared" si="137"/>
        <v>34.461938868312494</v>
      </c>
      <c r="K984" s="172">
        <f t="shared" si="138"/>
        <v>40.209615968932695</v>
      </c>
      <c r="L984" s="172">
        <f t="shared" si="142"/>
        <v>4.2323421699642561</v>
      </c>
      <c r="M984" s="171">
        <f t="shared" si="143"/>
        <v>0.38170474115839248</v>
      </c>
      <c r="N984" s="44"/>
    </row>
    <row r="985" spans="1:14" x14ac:dyDescent="0.25">
      <c r="A985" s="157">
        <v>45694.681944444441</v>
      </c>
      <c r="B985" s="170">
        <v>0.53279181708784418</v>
      </c>
      <c r="C985" s="170">
        <v>26.504361153333299</v>
      </c>
      <c r="D985" s="170">
        <v>6.4437594500000001E-2</v>
      </c>
      <c r="E985" s="171">
        <f t="shared" si="139"/>
        <v>0.52122692484151789</v>
      </c>
      <c r="F985" s="171">
        <f t="shared" si="140"/>
        <v>1.15322904131568E-3</v>
      </c>
      <c r="G985" s="171">
        <f t="shared" si="141"/>
        <v>46033.212996389739</v>
      </c>
      <c r="H985" s="171">
        <f t="shared" si="135"/>
        <v>2.3612139179401047E-2</v>
      </c>
      <c r="I985" s="171">
        <f t="shared" si="136"/>
        <v>1.6999417595510944</v>
      </c>
      <c r="J985" s="171">
        <f t="shared" si="137"/>
        <v>34.461938868312494</v>
      </c>
      <c r="K985" s="172">
        <f t="shared" si="138"/>
        <v>40.210025225550361</v>
      </c>
      <c r="L985" s="172">
        <f t="shared" si="142"/>
        <v>4.2025504116436734</v>
      </c>
      <c r="M985" s="171">
        <f t="shared" si="143"/>
        <v>0.37901789426800803</v>
      </c>
      <c r="N985" s="44"/>
    </row>
    <row r="986" spans="1:14" x14ac:dyDescent="0.25">
      <c r="A986" s="157">
        <v>45694.682638888888</v>
      </c>
      <c r="B986" s="170">
        <v>0.54630464924488387</v>
      </c>
      <c r="C986" s="170">
        <v>26.504790305</v>
      </c>
      <c r="D986" s="170">
        <v>6.4233612333333301E-2</v>
      </c>
      <c r="E986" s="171">
        <f t="shared" si="139"/>
        <v>0.53444567918681274</v>
      </c>
      <c r="F986" s="171">
        <f t="shared" si="140"/>
        <v>1.182477595768147E-3</v>
      </c>
      <c r="G986" s="171">
        <f t="shared" si="141"/>
        <v>47200.721694757965</v>
      </c>
      <c r="H986" s="171">
        <f t="shared" si="135"/>
        <v>2.3611837305671277E-2</v>
      </c>
      <c r="I986" s="171">
        <f t="shared" si="136"/>
        <v>1.6999610584378511</v>
      </c>
      <c r="J986" s="171">
        <f t="shared" si="137"/>
        <v>35.212286687908488</v>
      </c>
      <c r="K986" s="172">
        <f t="shared" si="138"/>
        <v>41.08594563795954</v>
      </c>
      <c r="L986" s="172">
        <f t="shared" si="142"/>
        <v>4.2901398209665516</v>
      </c>
      <c r="M986" s="171">
        <f t="shared" si="143"/>
        <v>0.3869173720207929</v>
      </c>
      <c r="N986" s="44"/>
    </row>
    <row r="987" spans="1:14" x14ac:dyDescent="0.25">
      <c r="A987" s="157">
        <v>45694.683333333334</v>
      </c>
      <c r="B987" s="170">
        <v>0.55750100134075198</v>
      </c>
      <c r="C987" s="170">
        <v>26.505211116666601</v>
      </c>
      <c r="D987" s="170">
        <v>6.3835711833333295E-2</v>
      </c>
      <c r="E987" s="171">
        <f t="shared" si="139"/>
        <v>0.54539821928680454</v>
      </c>
      <c r="F987" s="171">
        <f t="shared" si="140"/>
        <v>1.2067121241141818E-3</v>
      </c>
      <c r="G987" s="171">
        <f t="shared" si="141"/>
        <v>48168.086515840972</v>
      </c>
      <c r="H987" s="171">
        <f t="shared" si="135"/>
        <v>2.3611541303048971E-2</v>
      </c>
      <c r="I987" s="171">
        <f t="shared" si="136"/>
        <v>1.6999799824317228</v>
      </c>
      <c r="J987" s="171">
        <f t="shared" si="137"/>
        <v>35.832035408614665</v>
      </c>
      <c r="K987" s="172">
        <f t="shared" si="138"/>
        <v>41.80949010172332</v>
      </c>
      <c r="L987" s="172">
        <f t="shared" si="142"/>
        <v>4.3465416243774921</v>
      </c>
      <c r="M987" s="171">
        <f t="shared" si="143"/>
        <v>0.39200411475265984</v>
      </c>
      <c r="N987" s="44"/>
    </row>
    <row r="988" spans="1:14" x14ac:dyDescent="0.25">
      <c r="A988" s="157">
        <v>45694.684027777781</v>
      </c>
      <c r="B988" s="170">
        <v>0.55441235605996741</v>
      </c>
      <c r="C988" s="170">
        <v>26.505348210000001</v>
      </c>
      <c r="D988" s="170">
        <v>6.3429333333333296E-2</v>
      </c>
      <c r="E988" s="171">
        <f t="shared" si="139"/>
        <v>0.542376377227482</v>
      </c>
      <c r="F988" s="171">
        <f t="shared" si="140"/>
        <v>1.2000267447185441E-3</v>
      </c>
      <c r="G988" s="171">
        <f t="shared" si="141"/>
        <v>47901.227563581182</v>
      </c>
      <c r="H988" s="171">
        <f t="shared" si="135"/>
        <v>2.3611444871375023E-2</v>
      </c>
      <c r="I988" s="171">
        <f t="shared" si="136"/>
        <v>1.6999861475825919</v>
      </c>
      <c r="J988" s="171">
        <f t="shared" si="137"/>
        <v>35.661245951007835</v>
      </c>
      <c r="K988" s="172">
        <f t="shared" si="138"/>
        <v>41.61034505417652</v>
      </c>
      <c r="L988" s="172">
        <f t="shared" si="142"/>
        <v>4.296164288154646</v>
      </c>
      <c r="M988" s="171">
        <f t="shared" si="143"/>
        <v>0.38746070419865131</v>
      </c>
      <c r="N988" s="44"/>
    </row>
    <row r="989" spans="1:14" x14ac:dyDescent="0.25">
      <c r="A989" s="157">
        <v>45694.68472222222</v>
      </c>
      <c r="B989" s="170">
        <v>0.57294424612214012</v>
      </c>
      <c r="C989" s="170">
        <v>26.505348210000001</v>
      </c>
      <c r="D989" s="170">
        <v>6.2967058833333298E-2</v>
      </c>
      <c r="E989" s="171">
        <f t="shared" si="139"/>
        <v>0.56050595043275886</v>
      </c>
      <c r="F989" s="171">
        <f t="shared" si="140"/>
        <v>1.2401390608704332E-3</v>
      </c>
      <c r="G989" s="171">
        <f t="shared" si="141"/>
        <v>49502.38286495291</v>
      </c>
      <c r="H989" s="171">
        <f t="shared" si="135"/>
        <v>2.3611444871375023E-2</v>
      </c>
      <c r="I989" s="171">
        <f t="shared" si="136"/>
        <v>1.6999861475825919</v>
      </c>
      <c r="J989" s="171">
        <f t="shared" si="137"/>
        <v>36.684013928639722</v>
      </c>
      <c r="K989" s="172">
        <f t="shared" si="138"/>
        <v>42.80373376858352</v>
      </c>
      <c r="L989" s="172">
        <f t="shared" si="142"/>
        <v>4.4000842283390185</v>
      </c>
      <c r="M989" s="171">
        <f t="shared" si="143"/>
        <v>0.39683299317631843</v>
      </c>
      <c r="N989" s="44"/>
    </row>
    <row r="990" spans="1:14" x14ac:dyDescent="0.25">
      <c r="A990" s="157">
        <v>45694.685416666667</v>
      </c>
      <c r="B990" s="170">
        <v>0.58375453024067303</v>
      </c>
      <c r="C990" s="170">
        <v>26.505348210000001</v>
      </c>
      <c r="D990" s="170">
        <v>6.2461869000000003E-2</v>
      </c>
      <c r="E990" s="171">
        <f t="shared" si="139"/>
        <v>0.57108154939429334</v>
      </c>
      <c r="F990" s="171">
        <f t="shared" si="140"/>
        <v>1.2635379442438811E-3</v>
      </c>
      <c r="G990" s="171">
        <f t="shared" si="141"/>
        <v>50436.391412794153</v>
      </c>
      <c r="H990" s="171">
        <f t="shared" si="135"/>
        <v>2.3611444871375023E-2</v>
      </c>
      <c r="I990" s="171">
        <f t="shared" si="136"/>
        <v>1.6999861475825919</v>
      </c>
      <c r="J990" s="171">
        <f t="shared" si="137"/>
        <v>37.278484208775019</v>
      </c>
      <c r="K990" s="172">
        <f t="shared" si="138"/>
        <v>43.497375082038062</v>
      </c>
      <c r="L990" s="172">
        <f t="shared" si="142"/>
        <v>4.4429145590380497</v>
      </c>
      <c r="M990" s="171">
        <f t="shared" si="143"/>
        <v>0.40069575748900155</v>
      </c>
      <c r="N990" s="44"/>
    </row>
    <row r="991" spans="1:14" x14ac:dyDescent="0.25">
      <c r="A991" s="157">
        <v>45694.686111111114</v>
      </c>
      <c r="B991" s="170">
        <v>0.58375453024067303</v>
      </c>
      <c r="C991" s="170">
        <v>26.505348210000001</v>
      </c>
      <c r="D991" s="170">
        <v>6.20395983333333E-2</v>
      </c>
      <c r="E991" s="171">
        <f t="shared" si="139"/>
        <v>0.57108154939429334</v>
      </c>
      <c r="F991" s="171">
        <f t="shared" si="140"/>
        <v>1.2635379442438811E-3</v>
      </c>
      <c r="G991" s="171">
        <f t="shared" si="141"/>
        <v>50436.391412794153</v>
      </c>
      <c r="H991" s="171">
        <f t="shared" si="135"/>
        <v>2.3611444871375023E-2</v>
      </c>
      <c r="I991" s="171">
        <f t="shared" si="136"/>
        <v>1.6999861475825919</v>
      </c>
      <c r="J991" s="171">
        <f t="shared" si="137"/>
        <v>37.278484208775019</v>
      </c>
      <c r="K991" s="172">
        <f t="shared" si="138"/>
        <v>43.497375082038062</v>
      </c>
      <c r="L991" s="172">
        <f t="shared" si="142"/>
        <v>4.4128784342338392</v>
      </c>
      <c r="M991" s="171">
        <f t="shared" si="143"/>
        <v>0.39798687177433617</v>
      </c>
      <c r="N991" s="44"/>
    </row>
    <row r="992" spans="1:14" x14ac:dyDescent="0.25">
      <c r="A992" s="157">
        <v>45694.686805555553</v>
      </c>
      <c r="B992" s="170">
        <v>0.56638087306658402</v>
      </c>
      <c r="C992" s="170">
        <v>26.505348210000001</v>
      </c>
      <c r="D992" s="170">
        <v>6.1517187499999897E-2</v>
      </c>
      <c r="E992" s="171">
        <f t="shared" si="139"/>
        <v>0.55408506449586614</v>
      </c>
      <c r="F992" s="171">
        <f t="shared" si="140"/>
        <v>1.2259326256852468E-3</v>
      </c>
      <c r="G992" s="171">
        <f t="shared" si="141"/>
        <v>48935.307432952861</v>
      </c>
      <c r="H992" s="171">
        <f t="shared" si="135"/>
        <v>2.3611444871375023E-2</v>
      </c>
      <c r="I992" s="171">
        <f t="shared" si="136"/>
        <v>1.6999861475825919</v>
      </c>
      <c r="J992" s="171">
        <f t="shared" si="137"/>
        <v>36.322321291749539</v>
      </c>
      <c r="K992" s="172">
        <f t="shared" si="138"/>
        <v>42.381702652642375</v>
      </c>
      <c r="L992" s="172">
        <f t="shared" si="142"/>
        <v>4.2520064872808128</v>
      </c>
      <c r="M992" s="171">
        <f t="shared" si="143"/>
        <v>0.38347821854985681</v>
      </c>
      <c r="N992" s="44"/>
    </row>
    <row r="993" spans="1:14" x14ac:dyDescent="0.25">
      <c r="A993" s="157">
        <v>45694.6875</v>
      </c>
      <c r="B993" s="170">
        <v>0.55364019107199913</v>
      </c>
      <c r="C993" s="170">
        <v>26.505348210000001</v>
      </c>
      <c r="D993" s="170">
        <v>6.1092796499999998E-2</v>
      </c>
      <c r="E993" s="171">
        <f t="shared" si="139"/>
        <v>0.54162097550488608</v>
      </c>
      <c r="F993" s="171">
        <f t="shared" si="140"/>
        <v>1.1983553919307341E-3</v>
      </c>
      <c r="G993" s="171">
        <f t="shared" si="141"/>
        <v>47834.512508620726</v>
      </c>
      <c r="H993" s="171">
        <f t="shared" si="135"/>
        <v>2.3611444871375023E-2</v>
      </c>
      <c r="I993" s="171">
        <f t="shared" si="136"/>
        <v>1.6999861475825919</v>
      </c>
      <c r="J993" s="171">
        <f t="shared" si="137"/>
        <v>35.618527595066347</v>
      </c>
      <c r="K993" s="172">
        <f t="shared" si="138"/>
        <v>41.560500314222267</v>
      </c>
      <c r="L993" s="172">
        <f t="shared" si="142"/>
        <v>4.1324346587570133</v>
      </c>
      <c r="M993" s="171">
        <f t="shared" si="143"/>
        <v>0.37269432348097165</v>
      </c>
      <c r="N993" s="44"/>
    </row>
    <row r="994" spans="1:14" x14ac:dyDescent="0.25">
      <c r="A994" s="157">
        <v>45694.688194444447</v>
      </c>
      <c r="B994" s="170">
        <v>0.57371641111010829</v>
      </c>
      <c r="C994" s="170">
        <v>26.505348210000001</v>
      </c>
      <c r="D994" s="170">
        <v>6.0643887E-2</v>
      </c>
      <c r="E994" s="171">
        <f t="shared" si="139"/>
        <v>0.56126135215535466</v>
      </c>
      <c r="F994" s="171">
        <f t="shared" si="140"/>
        <v>1.241810413658243E-3</v>
      </c>
      <c r="G994" s="171">
        <f t="shared" si="141"/>
        <v>49569.097919913358</v>
      </c>
      <c r="H994" s="171">
        <f t="shared" si="135"/>
        <v>2.3611444871375023E-2</v>
      </c>
      <c r="I994" s="171">
        <f t="shared" si="136"/>
        <v>1.6999861475825919</v>
      </c>
      <c r="J994" s="171">
        <f t="shared" si="137"/>
        <v>36.726527940754444</v>
      </c>
      <c r="K994" s="172">
        <f t="shared" si="138"/>
        <v>42.853340075557803</v>
      </c>
      <c r="L994" s="172">
        <f t="shared" si="142"/>
        <v>4.2431642391346243</v>
      </c>
      <c r="M994" s="171">
        <f t="shared" si="143"/>
        <v>0.38268075749771141</v>
      </c>
      <c r="N994" s="44"/>
    </row>
    <row r="995" spans="1:14" x14ac:dyDescent="0.25">
      <c r="A995" s="157">
        <v>45694.688888888886</v>
      </c>
      <c r="B995" s="170">
        <v>0.59070397845467071</v>
      </c>
      <c r="C995" s="170">
        <v>26.505348210000001</v>
      </c>
      <c r="D995" s="170">
        <v>6.0286344166666603E-2</v>
      </c>
      <c r="E995" s="171">
        <f t="shared" si="139"/>
        <v>0.5778801290161919</v>
      </c>
      <c r="F995" s="171">
        <f t="shared" si="140"/>
        <v>1.2785800399451746E-3</v>
      </c>
      <c r="G995" s="171">
        <f t="shared" si="141"/>
        <v>51036.823738483552</v>
      </c>
      <c r="H995" s="171">
        <f t="shared" si="135"/>
        <v>2.3611444871375023E-2</v>
      </c>
      <c r="I995" s="171">
        <f t="shared" si="136"/>
        <v>1.6999861475825919</v>
      </c>
      <c r="J995" s="171">
        <f t="shared" si="137"/>
        <v>37.659827685013504</v>
      </c>
      <c r="K995" s="172">
        <f t="shared" si="138"/>
        <v>43.942335239970909</v>
      </c>
      <c r="L995" s="172">
        <f t="shared" si="142"/>
        <v>4.3366040588015951</v>
      </c>
      <c r="M995" s="171">
        <f t="shared" si="143"/>
        <v>0.3911078696610385</v>
      </c>
      <c r="N995" s="44"/>
    </row>
    <row r="996" spans="1:14" x14ac:dyDescent="0.25">
      <c r="A996" s="157">
        <v>45694.689583333333</v>
      </c>
      <c r="B996" s="170">
        <v>0.61271059258523808</v>
      </c>
      <c r="C996" s="170">
        <v>26.505348210000001</v>
      </c>
      <c r="D996" s="170">
        <v>6.0018837999999998E-2</v>
      </c>
      <c r="E996" s="171">
        <f t="shared" si="139"/>
        <v>0.59940899199465192</v>
      </c>
      <c r="F996" s="171">
        <f t="shared" si="140"/>
        <v>1.3262134038641517E-3</v>
      </c>
      <c r="G996" s="171">
        <f t="shared" si="141"/>
        <v>52938.195199364571</v>
      </c>
      <c r="H996" s="171">
        <f t="shared" si="135"/>
        <v>2.3611444871375023E-2</v>
      </c>
      <c r="I996" s="171">
        <f t="shared" si="136"/>
        <v>1.6999861475825919</v>
      </c>
      <c r="J996" s="171">
        <f t="shared" si="137"/>
        <v>38.863315849365904</v>
      </c>
      <c r="K996" s="172">
        <f t="shared" si="138"/>
        <v>45.346592339011096</v>
      </c>
      <c r="L996" s="172">
        <f t="shared" si="142"/>
        <v>4.4698365682105177</v>
      </c>
      <c r="M996" s="171">
        <f t="shared" si="143"/>
        <v>0.40312378861927467</v>
      </c>
      <c r="N996" s="44"/>
    </row>
    <row r="997" spans="1:14" x14ac:dyDescent="0.25">
      <c r="A997" s="157">
        <v>45694.69027777778</v>
      </c>
      <c r="B997" s="170">
        <v>0.58993180242478849</v>
      </c>
      <c r="C997" s="170">
        <v>26.505348210000001</v>
      </c>
      <c r="D997" s="170">
        <v>5.9662790666666597E-2</v>
      </c>
      <c r="E997" s="171">
        <f t="shared" si="139"/>
        <v>0.57712471649139574</v>
      </c>
      <c r="F997" s="171">
        <f t="shared" si="140"/>
        <v>1.2769086632571178E-3</v>
      </c>
      <c r="G997" s="171">
        <f t="shared" si="141"/>
        <v>50970.107729501724</v>
      </c>
      <c r="H997" s="171">
        <f t="shared" si="135"/>
        <v>2.3611444871375023E-2</v>
      </c>
      <c r="I997" s="171">
        <f t="shared" si="136"/>
        <v>1.6999861475825919</v>
      </c>
      <c r="J997" s="171">
        <f t="shared" si="137"/>
        <v>37.617486504937922</v>
      </c>
      <c r="K997" s="172">
        <f t="shared" si="138"/>
        <v>43.892930597312983</v>
      </c>
      <c r="L997" s="172">
        <f t="shared" si="142"/>
        <v>4.2864253057772359</v>
      </c>
      <c r="M997" s="171">
        <f t="shared" si="143"/>
        <v>0.3865823688471533</v>
      </c>
      <c r="N997" s="44"/>
    </row>
    <row r="998" spans="1:14" x14ac:dyDescent="0.25">
      <c r="A998" s="157">
        <v>45694.690972222219</v>
      </c>
      <c r="B998" s="170">
        <v>0.55441235605996741</v>
      </c>
      <c r="C998" s="170">
        <v>26.505348210000001</v>
      </c>
      <c r="D998" s="170">
        <v>5.9285024666666603E-2</v>
      </c>
      <c r="E998" s="171">
        <f t="shared" si="139"/>
        <v>0.542376377227482</v>
      </c>
      <c r="F998" s="171">
        <f t="shared" si="140"/>
        <v>1.2000267447185441E-3</v>
      </c>
      <c r="G998" s="171">
        <f t="shared" si="141"/>
        <v>47901.227563581182</v>
      </c>
      <c r="H998" s="171">
        <f t="shared" si="135"/>
        <v>2.3611444871375023E-2</v>
      </c>
      <c r="I998" s="171">
        <f t="shared" si="136"/>
        <v>1.6999861475825919</v>
      </c>
      <c r="J998" s="171">
        <f t="shared" si="137"/>
        <v>35.661245951007835</v>
      </c>
      <c r="K998" s="172">
        <f t="shared" si="138"/>
        <v>41.61034505417652</v>
      </c>
      <c r="L998" s="172">
        <f t="shared" si="142"/>
        <v>4.0154640197274727</v>
      </c>
      <c r="M998" s="171">
        <f t="shared" si="143"/>
        <v>0.36214502342419486</v>
      </c>
      <c r="N998" s="44"/>
    </row>
    <row r="999" spans="1:14" x14ac:dyDescent="0.25">
      <c r="A999" s="157">
        <v>45694.691666666666</v>
      </c>
      <c r="B999" s="170">
        <v>0.56715302701263259</v>
      </c>
      <c r="C999" s="170">
        <v>26.505348210000001</v>
      </c>
      <c r="D999" s="170">
        <v>5.8957593000000003E-2</v>
      </c>
      <c r="E999" s="171">
        <f t="shared" si="139"/>
        <v>0.55484045541625615</v>
      </c>
      <c r="F999" s="171">
        <f t="shared" si="140"/>
        <v>1.2276039545727978E-3</v>
      </c>
      <c r="G999" s="171">
        <f t="shared" si="141"/>
        <v>49002.021533891457</v>
      </c>
      <c r="H999" s="171">
        <f t="shared" si="135"/>
        <v>2.3611444871375023E-2</v>
      </c>
      <c r="I999" s="171">
        <f t="shared" si="136"/>
        <v>1.6999861475825919</v>
      </c>
      <c r="J999" s="171">
        <f t="shared" si="137"/>
        <v>36.364903280168228</v>
      </c>
      <c r="K999" s="172">
        <f t="shared" si="138"/>
        <v>42.431388275899309</v>
      </c>
      <c r="L999" s="172">
        <f t="shared" si="142"/>
        <v>4.0803639186599447</v>
      </c>
      <c r="M999" s="171">
        <f t="shared" si="143"/>
        <v>0.36799818891233266</v>
      </c>
      <c r="N999" s="44"/>
    </row>
    <row r="1000" spans="1:14" x14ac:dyDescent="0.25">
      <c r="A1000" s="157">
        <v>45694.692361111112</v>
      </c>
      <c r="B1000" s="170">
        <v>0.57564682358002328</v>
      </c>
      <c r="C1000" s="170">
        <v>26.505348210000001</v>
      </c>
      <c r="D1000" s="170">
        <v>5.8769506166666603E-2</v>
      </c>
      <c r="E1000" s="171">
        <f t="shared" si="139"/>
        <v>0.56314985646183868</v>
      </c>
      <c r="F1000" s="171">
        <f t="shared" si="140"/>
        <v>1.2459887956277561E-3</v>
      </c>
      <c r="G1000" s="171">
        <f t="shared" si="141"/>
        <v>49735.88555731401</v>
      </c>
      <c r="H1000" s="171">
        <f t="shared" si="135"/>
        <v>2.3611444871375023E-2</v>
      </c>
      <c r="I1000" s="171">
        <f t="shared" si="136"/>
        <v>1.6999861475825919</v>
      </c>
      <c r="J1000" s="171">
        <f t="shared" si="137"/>
        <v>36.832777954153634</v>
      </c>
      <c r="K1000" s="172">
        <f t="shared" si="138"/>
        <v>42.977314984500268</v>
      </c>
      <c r="L1000" s="172">
        <f t="shared" si="142"/>
        <v>4.1251489951447606</v>
      </c>
      <c r="M1000" s="171">
        <f t="shared" si="143"/>
        <v>0.37203724703686514</v>
      </c>
      <c r="N1000" s="44"/>
    </row>
    <row r="1001" spans="1:14" x14ac:dyDescent="0.25">
      <c r="A1001" s="157">
        <v>45694.693055555559</v>
      </c>
      <c r="B1001" s="170">
        <v>0.58954573097272123</v>
      </c>
      <c r="C1001" s="170">
        <v>26.505352973333299</v>
      </c>
      <c r="D1001" s="170">
        <v>5.8497702833333297E-2</v>
      </c>
      <c r="E1001" s="171">
        <f t="shared" si="139"/>
        <v>0.57674701726430755</v>
      </c>
      <c r="F1001" s="171">
        <f t="shared" si="140"/>
        <v>1.2760730107634658E-3</v>
      </c>
      <c r="G1001" s="171">
        <f t="shared" si="141"/>
        <v>50936.751156043116</v>
      </c>
      <c r="H1001" s="171">
        <f t="shared" si="135"/>
        <v>2.3611441520847307E-2</v>
      </c>
      <c r="I1001" s="171">
        <f t="shared" si="136"/>
        <v>1.6999863617921951</v>
      </c>
      <c r="J1001" s="171">
        <f t="shared" si="137"/>
        <v>37.596313914101437</v>
      </c>
      <c r="K1001" s="172">
        <f t="shared" si="138"/>
        <v>43.86823089718856</v>
      </c>
      <c r="L1001" s="172">
        <f t="shared" si="142"/>
        <v>4.2001107589635014</v>
      </c>
      <c r="M1001" s="171">
        <f t="shared" si="143"/>
        <v>0.37879786787188868</v>
      </c>
      <c r="N1001" s="44"/>
    </row>
    <row r="1002" spans="1:14" x14ac:dyDescent="0.25">
      <c r="A1002" s="157">
        <v>45694.693749999999</v>
      </c>
      <c r="B1002" s="170">
        <v>0.58800138632571086</v>
      </c>
      <c r="C1002" s="170">
        <v>26.505501848333299</v>
      </c>
      <c r="D1002" s="170">
        <v>5.8105099666666597E-2</v>
      </c>
      <c r="E1002" s="171">
        <f t="shared" si="139"/>
        <v>0.57523591370141525</v>
      </c>
      <c r="F1002" s="171">
        <f t="shared" si="140"/>
        <v>1.2727302734322746E-3</v>
      </c>
      <c r="G1002" s="171">
        <f t="shared" si="141"/>
        <v>50803.319778541416</v>
      </c>
      <c r="H1002" s="171">
        <f t="shared" si="135"/>
        <v>2.3611336802494099E-2</v>
      </c>
      <c r="I1002" s="171">
        <f t="shared" si="136"/>
        <v>1.6999930567892287</v>
      </c>
      <c r="J1002" s="171">
        <f t="shared" si="137"/>
        <v>37.511600896043142</v>
      </c>
      <c r="K1002" s="172">
        <f t="shared" si="138"/>
        <v>43.769540369497989</v>
      </c>
      <c r="L1002" s="172">
        <f t="shared" si="142"/>
        <v>4.1615654305578751</v>
      </c>
      <c r="M1002" s="171">
        <f t="shared" si="143"/>
        <v>0.37532155758999597</v>
      </c>
      <c r="N1002" s="44"/>
    </row>
    <row r="1003" spans="1:14" x14ac:dyDescent="0.25">
      <c r="A1003" s="157">
        <v>45694.694444444445</v>
      </c>
      <c r="B1003" s="170">
        <v>0.5609757179963899</v>
      </c>
      <c r="C1003" s="170">
        <v>26.505716234999898</v>
      </c>
      <c r="D1003" s="170">
        <v>5.7800979666666599E-2</v>
      </c>
      <c r="E1003" s="171">
        <f t="shared" si="139"/>
        <v>0.54879657827609918</v>
      </c>
      <c r="F1003" s="171">
        <f t="shared" si="140"/>
        <v>1.2142331558363418E-3</v>
      </c>
      <c r="G1003" s="171">
        <f t="shared" si="141"/>
        <v>48468.302034888089</v>
      </c>
      <c r="H1003" s="171">
        <f t="shared" si="135"/>
        <v>2.3611186004374993E-2</v>
      </c>
      <c r="I1003" s="171">
        <f t="shared" si="136"/>
        <v>1.7000026979186553</v>
      </c>
      <c r="J1003" s="171">
        <f t="shared" si="137"/>
        <v>36.02401479683315</v>
      </c>
      <c r="K1003" s="172">
        <f t="shared" si="138"/>
        <v>42.033998797632421</v>
      </c>
      <c r="L1003" s="172">
        <f t="shared" si="142"/>
        <v>3.958976742540381</v>
      </c>
      <c r="M1003" s="171">
        <f t="shared" si="143"/>
        <v>0.35705057201843265</v>
      </c>
      <c r="N1003" s="44"/>
    </row>
    <row r="1004" spans="1:14" x14ac:dyDescent="0.25">
      <c r="A1004" s="157">
        <v>45694.695138888892</v>
      </c>
      <c r="B1004" s="170">
        <v>0.55943141018150666</v>
      </c>
      <c r="C1004" s="170">
        <v>26.5059306216666</v>
      </c>
      <c r="D1004" s="170">
        <v>5.7571036333333298E-2</v>
      </c>
      <c r="E1004" s="171">
        <f t="shared" si="139"/>
        <v>0.54728540681467452</v>
      </c>
      <c r="F1004" s="171">
        <f t="shared" si="140"/>
        <v>1.2108904982283694E-3</v>
      </c>
      <c r="G1004" s="171">
        <f t="shared" si="141"/>
        <v>48334.873839682179</v>
      </c>
      <c r="H1004" s="171">
        <f t="shared" si="135"/>
        <v>2.3611035207434669E-2</v>
      </c>
      <c r="I1004" s="171">
        <f t="shared" si="136"/>
        <v>1.7000123390880997</v>
      </c>
      <c r="J1004" s="171">
        <f t="shared" si="137"/>
        <v>35.938711829446504</v>
      </c>
      <c r="K1004" s="172">
        <f t="shared" si="138"/>
        <v>41.934677721680046</v>
      </c>
      <c r="L1004" s="172">
        <f t="shared" si="142"/>
        <v>3.932941440004714</v>
      </c>
      <c r="M1004" s="171">
        <f t="shared" si="143"/>
        <v>0.35470251082293597</v>
      </c>
      <c r="N1004" s="44"/>
    </row>
    <row r="1005" spans="1:14" x14ac:dyDescent="0.25">
      <c r="A1005" s="157">
        <v>45694.695833333331</v>
      </c>
      <c r="B1005" s="170">
        <v>0.58568492441034803</v>
      </c>
      <c r="C1005" s="170">
        <v>26.506145004999901</v>
      </c>
      <c r="D1005" s="170">
        <v>5.7171014666666603E-2</v>
      </c>
      <c r="E1005" s="171">
        <f t="shared" si="139"/>
        <v>0.57296851225269796</v>
      </c>
      <c r="F1005" s="171">
        <f t="shared" si="140"/>
        <v>1.2677162866024849E-3</v>
      </c>
      <c r="G1005" s="171">
        <f t="shared" si="141"/>
        <v>50603.17746905407</v>
      </c>
      <c r="H1005" s="171">
        <f t="shared" si="135"/>
        <v>2.3610884414017881E-2</v>
      </c>
      <c r="I1005" s="171">
        <f t="shared" si="136"/>
        <v>1.700021980147647</v>
      </c>
      <c r="J1005" s="171">
        <f t="shared" si="137"/>
        <v>37.384475946766742</v>
      </c>
      <c r="K1005" s="172">
        <f t="shared" si="138"/>
        <v>43.62187295331475</v>
      </c>
      <c r="L1005" s="172">
        <f t="shared" si="142"/>
        <v>4.0794206976722425</v>
      </c>
      <c r="M1005" s="171">
        <f t="shared" si="143"/>
        <v>0.36791312208443744</v>
      </c>
      <c r="N1005" s="44"/>
    </row>
    <row r="1006" spans="1:14" x14ac:dyDescent="0.25">
      <c r="A1006" s="157">
        <v>45694.696527777778</v>
      </c>
      <c r="B1006" s="170">
        <v>0.55750100504713174</v>
      </c>
      <c r="C1006" s="170">
        <v>26.506349851666599</v>
      </c>
      <c r="D1006" s="170">
        <v>5.6964912999999999E-2</v>
      </c>
      <c r="E1006" s="171">
        <f t="shared" si="139"/>
        <v>0.54539615032508781</v>
      </c>
      <c r="F1006" s="171">
        <f t="shared" si="140"/>
        <v>1.2067121321366488E-3</v>
      </c>
      <c r="G1006" s="171">
        <f t="shared" si="141"/>
        <v>48168.08683607218</v>
      </c>
      <c r="H1006" s="171">
        <f t="shared" si="135"/>
        <v>2.3610740329623764E-2</v>
      </c>
      <c r="I1006" s="171">
        <f t="shared" si="136"/>
        <v>1.7000311923699556</v>
      </c>
      <c r="J1006" s="171">
        <f t="shared" si="137"/>
        <v>35.832035613482688</v>
      </c>
      <c r="K1006" s="172">
        <f t="shared" si="138"/>
        <v>41.810619498186277</v>
      </c>
      <c r="L1006" s="172">
        <f t="shared" si="142"/>
        <v>3.8788248796601352</v>
      </c>
      <c r="M1006" s="171">
        <f t="shared" si="143"/>
        <v>0.34982186865621712</v>
      </c>
      <c r="N1006" s="44"/>
    </row>
    <row r="1007" spans="1:14" x14ac:dyDescent="0.25">
      <c r="A1007" s="157">
        <v>45694.697222222225</v>
      </c>
      <c r="B1007" s="170">
        <v>0.51619033957280291</v>
      </c>
      <c r="C1007" s="170">
        <v>26.506265975000002</v>
      </c>
      <c r="D1007" s="170">
        <v>5.6764108333333299E-2</v>
      </c>
      <c r="E1007" s="171">
        <f t="shared" si="139"/>
        <v>0.50498259248278732</v>
      </c>
      <c r="F1007" s="171">
        <f t="shared" si="140"/>
        <v>1.1172951073004393E-3</v>
      </c>
      <c r="G1007" s="171">
        <f t="shared" si="141"/>
        <v>44598.84533909017</v>
      </c>
      <c r="H1007" s="171">
        <f t="shared" si="135"/>
        <v>2.3610799326395437E-2</v>
      </c>
      <c r="I1007" s="171">
        <f t="shared" si="136"/>
        <v>1.7000274203222294</v>
      </c>
      <c r="J1007" s="171">
        <f t="shared" si="137"/>
        <v>33.536420654583061</v>
      </c>
      <c r="K1007" s="172">
        <f t="shared" si="138"/>
        <v>39.131902779559866</v>
      </c>
      <c r="L1007" s="172">
        <f t="shared" si="142"/>
        <v>3.592597273554714</v>
      </c>
      <c r="M1007" s="171">
        <f t="shared" si="143"/>
        <v>0.32400769061640639</v>
      </c>
      <c r="N1007" s="44"/>
    </row>
    <row r="1008" spans="1:14" x14ac:dyDescent="0.25">
      <c r="A1008" s="157">
        <v>45694.697916666664</v>
      </c>
      <c r="B1008" s="170">
        <v>0.51889289131768956</v>
      </c>
      <c r="C1008" s="170">
        <v>26.506050875</v>
      </c>
      <c r="D1008" s="170">
        <v>5.6392171333333303E-2</v>
      </c>
      <c r="E1008" s="171">
        <f t="shared" si="139"/>
        <v>0.50762682964554595</v>
      </c>
      <c r="F1008" s="171">
        <f t="shared" si="140"/>
        <v>1.1231447864019255E-3</v>
      </c>
      <c r="G1008" s="171">
        <f t="shared" si="141"/>
        <v>44832.345809848375</v>
      </c>
      <c r="H1008" s="171">
        <f t="shared" si="135"/>
        <v>2.3610950623237412E-2</v>
      </c>
      <c r="I1008" s="171">
        <f t="shared" si="136"/>
        <v>1.7000177470107887</v>
      </c>
      <c r="J1008" s="171">
        <f t="shared" si="137"/>
        <v>33.687366243891965</v>
      </c>
      <c r="K1008" s="172">
        <f t="shared" si="138"/>
        <v>39.307832800436003</v>
      </c>
      <c r="L1008" s="172">
        <f t="shared" si="142"/>
        <v>3.5867887435086994</v>
      </c>
      <c r="M1008" s="171">
        <f t="shared" si="143"/>
        <v>0.32348383328902414</v>
      </c>
      <c r="N1008" s="44"/>
    </row>
    <row r="1009" spans="1:14" x14ac:dyDescent="0.25">
      <c r="A1009" s="157">
        <v>45694.698611111111</v>
      </c>
      <c r="B1009" s="170">
        <v>0.51889289131768956</v>
      </c>
      <c r="C1009" s="170">
        <v>26.505835774999898</v>
      </c>
      <c r="D1009" s="170">
        <v>5.6116129166666598E-2</v>
      </c>
      <c r="E1009" s="171">
        <f t="shared" si="139"/>
        <v>0.50762719403201229</v>
      </c>
      <c r="F1009" s="171">
        <f t="shared" si="140"/>
        <v>1.1231447864019255E-3</v>
      </c>
      <c r="G1009" s="171">
        <f t="shared" si="141"/>
        <v>44832.345809848375</v>
      </c>
      <c r="H1009" s="171">
        <f t="shared" si="135"/>
        <v>2.3611101921266184E-2</v>
      </c>
      <c r="I1009" s="171">
        <f t="shared" si="136"/>
        <v>1.7000080737396215</v>
      </c>
      <c r="J1009" s="171">
        <f t="shared" si="137"/>
        <v>33.687366243891965</v>
      </c>
      <c r="K1009" s="172">
        <f t="shared" si="138"/>
        <v>39.307632274991349</v>
      </c>
      <c r="L1009" s="172">
        <f t="shared" si="142"/>
        <v>3.5692116945582262</v>
      </c>
      <c r="M1009" s="171">
        <f t="shared" si="143"/>
        <v>0.32189860160157158</v>
      </c>
      <c r="N1009" s="44"/>
    </row>
    <row r="1010" spans="1:14" x14ac:dyDescent="0.25">
      <c r="A1010" s="157">
        <v>45694.699305555558</v>
      </c>
      <c r="B1010" s="170">
        <v>0.52468411034997742</v>
      </c>
      <c r="C1010" s="170">
        <v>26.5056206683333</v>
      </c>
      <c r="D1010" s="170">
        <v>5.58569805E-2</v>
      </c>
      <c r="E1010" s="171">
        <f t="shared" si="139"/>
        <v>0.51329304821997013</v>
      </c>
      <c r="F1010" s="171">
        <f t="shared" si="140"/>
        <v>1.1356798925324187E-3</v>
      </c>
      <c r="G1010" s="171">
        <f t="shared" si="141"/>
        <v>45332.707134238051</v>
      </c>
      <c r="H1010" s="171">
        <f t="shared" si="135"/>
        <v>2.3611253225170884E-2</v>
      </c>
      <c r="I1010" s="171">
        <f t="shared" si="136"/>
        <v>1.6999984002089326</v>
      </c>
      <c r="J1010" s="171">
        <f t="shared" si="137"/>
        <v>34.01045346833692</v>
      </c>
      <c r="K1010" s="172">
        <f t="shared" si="138"/>
        <v>39.684419631457708</v>
      </c>
      <c r="L1010" s="172">
        <f t="shared" si="142"/>
        <v>3.590367818230066</v>
      </c>
      <c r="M1010" s="171">
        <f t="shared" si="143"/>
        <v>0.32380662141324545</v>
      </c>
      <c r="N1010" s="44"/>
    </row>
    <row r="1011" spans="1:14" x14ac:dyDescent="0.25">
      <c r="A1011" s="157">
        <v>45694.7</v>
      </c>
      <c r="B1011" s="170">
        <v>0.5308614046179293</v>
      </c>
      <c r="C1011" s="170">
        <v>26.505410943333299</v>
      </c>
      <c r="D1011" s="170">
        <v>5.5762339833333299E-2</v>
      </c>
      <c r="E1011" s="171">
        <f t="shared" si="139"/>
        <v>0.51933659490358763</v>
      </c>
      <c r="F1011" s="171">
        <f t="shared" si="140"/>
        <v>1.1490506593461673E-3</v>
      </c>
      <c r="G1011" s="171">
        <f t="shared" si="141"/>
        <v>45866.425358989094</v>
      </c>
      <c r="H1011" s="171">
        <f t="shared" si="135"/>
        <v>2.3611400744807037E-2</v>
      </c>
      <c r="I1011" s="171">
        <f t="shared" si="136"/>
        <v>1.6999889687351772</v>
      </c>
      <c r="J1011" s="171">
        <f t="shared" si="137"/>
        <v>34.354529784352181</v>
      </c>
      <c r="K1011" s="172">
        <f t="shared" si="138"/>
        <v>40.085698836942719</v>
      </c>
      <c r="L1011" s="172">
        <f t="shared" si="142"/>
        <v>3.6243393572965843</v>
      </c>
      <c r="M1011" s="171">
        <f t="shared" si="143"/>
        <v>0.32687043265661836</v>
      </c>
      <c r="N1011" s="44"/>
    </row>
    <row r="1012" spans="1:14" x14ac:dyDescent="0.25">
      <c r="A1012" s="157">
        <v>45694.700694444444</v>
      </c>
      <c r="B1012" s="170">
        <v>0.5300892396299639</v>
      </c>
      <c r="C1012" s="170">
        <v>26.505348210000001</v>
      </c>
      <c r="D1012" s="170">
        <v>5.5690679666666597E-2</v>
      </c>
      <c r="E1012" s="171">
        <f t="shared" si="139"/>
        <v>0.51858130190495322</v>
      </c>
      <c r="F1012" s="171">
        <f t="shared" si="140"/>
        <v>1.1473793065583634E-3</v>
      </c>
      <c r="G1012" s="171">
        <f t="shared" si="141"/>
        <v>45799.710304028878</v>
      </c>
      <c r="H1012" s="171">
        <f t="shared" si="135"/>
        <v>2.3611444871375023E-2</v>
      </c>
      <c r="I1012" s="171">
        <f t="shared" si="136"/>
        <v>1.6999861475825919</v>
      </c>
      <c r="J1012" s="171">
        <f t="shared" si="137"/>
        <v>34.311550848806149</v>
      </c>
      <c r="K1012" s="172">
        <f t="shared" si="138"/>
        <v>40.035490406705712</v>
      </c>
      <c r="L1012" s="172">
        <f t="shared" si="142"/>
        <v>3.6146746099371714</v>
      </c>
      <c r="M1012" s="171">
        <f t="shared" si="143"/>
        <v>0.32599879238250101</v>
      </c>
      <c r="N1012" s="44"/>
    </row>
    <row r="1013" spans="1:14" x14ac:dyDescent="0.25">
      <c r="A1013" s="157">
        <v>45694.701388888891</v>
      </c>
      <c r="B1013" s="170">
        <v>0.53858303619735171</v>
      </c>
      <c r="C1013" s="170">
        <v>26.505348210000001</v>
      </c>
      <c r="D1013" s="170">
        <v>5.57423371666666E-2</v>
      </c>
      <c r="E1013" s="171">
        <f t="shared" si="139"/>
        <v>0.52689070295053297</v>
      </c>
      <c r="F1013" s="171">
        <f t="shared" si="140"/>
        <v>1.1657641476133154E-3</v>
      </c>
      <c r="G1013" s="171">
        <f t="shared" si="141"/>
        <v>46533.574327451184</v>
      </c>
      <c r="H1013" s="171">
        <f t="shared" si="135"/>
        <v>2.3611444871375023E-2</v>
      </c>
      <c r="I1013" s="171">
        <f t="shared" si="136"/>
        <v>1.6999861475825919</v>
      </c>
      <c r="J1013" s="171">
        <f t="shared" si="137"/>
        <v>34.783839182169693</v>
      </c>
      <c r="K1013" s="172">
        <f t="shared" si="138"/>
        <v>40.586567072487874</v>
      </c>
      <c r="L1013" s="172">
        <f t="shared" si="142"/>
        <v>3.6730696142788068</v>
      </c>
      <c r="M1013" s="171">
        <f t="shared" si="143"/>
        <v>0.33126529710306701</v>
      </c>
      <c r="N1013" s="44"/>
    </row>
    <row r="1014" spans="1:14" x14ac:dyDescent="0.25">
      <c r="A1014" s="157">
        <v>45694.70208333333</v>
      </c>
      <c r="B1014" s="170">
        <v>0.54089952382571083</v>
      </c>
      <c r="C1014" s="170">
        <v>26.505348210000001</v>
      </c>
      <c r="D1014" s="170">
        <v>5.5718495166666597E-2</v>
      </c>
      <c r="E1014" s="171">
        <f t="shared" si="139"/>
        <v>0.52915690094202539</v>
      </c>
      <c r="F1014" s="171">
        <f t="shared" si="140"/>
        <v>1.1707781900989413E-3</v>
      </c>
      <c r="G1014" s="171">
        <f t="shared" si="141"/>
        <v>46733.718858541419</v>
      </c>
      <c r="H1014" s="171">
        <f t="shared" si="135"/>
        <v>2.3611444871375023E-2</v>
      </c>
      <c r="I1014" s="171">
        <f t="shared" si="136"/>
        <v>1.6999861475825919</v>
      </c>
      <c r="J1014" s="171">
        <f t="shared" si="137"/>
        <v>34.912463391697777</v>
      </c>
      <c r="K1014" s="172">
        <f t="shared" si="138"/>
        <v>40.736648697457937</v>
      </c>
      <c r="L1014" s="172">
        <f t="shared" si="142"/>
        <v>3.6864947512664643</v>
      </c>
      <c r="M1014" s="171">
        <f t="shared" si="143"/>
        <v>0.33247607785592209</v>
      </c>
      <c r="N1014" s="44"/>
    </row>
    <row r="1015" spans="1:14" x14ac:dyDescent="0.25">
      <c r="A1015" s="157">
        <v>45694.702777777777</v>
      </c>
      <c r="B1015" s="170">
        <v>0.53858303619735171</v>
      </c>
      <c r="C1015" s="170">
        <v>26.505348210000001</v>
      </c>
      <c r="D1015" s="170">
        <v>5.5642995666666598E-2</v>
      </c>
      <c r="E1015" s="171">
        <f t="shared" si="139"/>
        <v>0.52689070295053297</v>
      </c>
      <c r="F1015" s="171">
        <f t="shared" si="140"/>
        <v>1.1657641476133154E-3</v>
      </c>
      <c r="G1015" s="171">
        <f t="shared" si="141"/>
        <v>46533.574327451184</v>
      </c>
      <c r="H1015" s="171">
        <f t="shared" si="135"/>
        <v>2.3611444871375023E-2</v>
      </c>
      <c r="I1015" s="171">
        <f t="shared" si="136"/>
        <v>1.6999861475825919</v>
      </c>
      <c r="J1015" s="171">
        <f t="shared" si="137"/>
        <v>34.783839182169693</v>
      </c>
      <c r="K1015" s="172">
        <f t="shared" si="138"/>
        <v>40.586567072487874</v>
      </c>
      <c r="L1015" s="172">
        <f t="shared" si="142"/>
        <v>3.6665236339049332</v>
      </c>
      <c r="M1015" s="171">
        <f t="shared" si="143"/>
        <v>0.33067493090773209</v>
      </c>
      <c r="N1015" s="44"/>
    </row>
    <row r="1016" spans="1:14" x14ac:dyDescent="0.25">
      <c r="A1016" s="157">
        <v>45694.703472222223</v>
      </c>
      <c r="B1016" s="170">
        <v>0.53896911127857916</v>
      </c>
      <c r="C1016" s="170">
        <v>26.505348210000001</v>
      </c>
      <c r="D1016" s="170">
        <v>5.53449688333333E-2</v>
      </c>
      <c r="E1016" s="171">
        <f t="shared" si="139"/>
        <v>0.52726839656000102</v>
      </c>
      <c r="F1016" s="171">
        <f t="shared" si="140"/>
        <v>1.1665998079622925E-3</v>
      </c>
      <c r="G1016" s="171">
        <f t="shared" si="141"/>
        <v>46566.931214469238</v>
      </c>
      <c r="H1016" s="171">
        <f t="shared" si="135"/>
        <v>2.3611444871375023E-2</v>
      </c>
      <c r="I1016" s="171">
        <f t="shared" si="136"/>
        <v>1.6999861475825919</v>
      </c>
      <c r="J1016" s="171">
        <f t="shared" si="137"/>
        <v>34.805281576580143</v>
      </c>
      <c r="K1016" s="172">
        <f t="shared" si="138"/>
        <v>40.611586541281319</v>
      </c>
      <c r="L1016" s="172">
        <f t="shared" si="142"/>
        <v>3.6493683674387243</v>
      </c>
      <c r="M1016" s="171">
        <f t="shared" si="143"/>
        <v>0.32912773876611873</v>
      </c>
      <c r="N1016" s="44"/>
    </row>
    <row r="1017" spans="1:14" x14ac:dyDescent="0.25">
      <c r="A1017" s="157">
        <v>45694.70416666667</v>
      </c>
      <c r="B1017" s="170">
        <v>0.53201965209987878</v>
      </c>
      <c r="C1017" s="170">
        <v>26.505348210000001</v>
      </c>
      <c r="D1017" s="170">
        <v>5.52376745E-2</v>
      </c>
      <c r="E1017" s="171">
        <f t="shared" si="139"/>
        <v>0.52046980621143724</v>
      </c>
      <c r="F1017" s="171">
        <f t="shared" si="140"/>
        <v>1.1515576885278761E-3</v>
      </c>
      <c r="G1017" s="171">
        <f t="shared" si="141"/>
        <v>45966.49794142953</v>
      </c>
      <c r="H1017" s="171">
        <f t="shared" si="135"/>
        <v>2.3611444871375023E-2</v>
      </c>
      <c r="I1017" s="171">
        <f t="shared" si="136"/>
        <v>1.6999861475825919</v>
      </c>
      <c r="J1017" s="171">
        <f t="shared" si="137"/>
        <v>34.418981783663718</v>
      </c>
      <c r="K1017" s="172">
        <f t="shared" si="138"/>
        <v>40.160843241406369</v>
      </c>
      <c r="L1017" s="172">
        <f t="shared" si="142"/>
        <v>3.5976725466760433</v>
      </c>
      <c r="M1017" s="171">
        <f t="shared" si="143"/>
        <v>0.32446541726876293</v>
      </c>
      <c r="N1017" s="44"/>
    </row>
    <row r="1018" spans="1:14" x14ac:dyDescent="0.25">
      <c r="A1018" s="157">
        <v>45694.704861111109</v>
      </c>
      <c r="B1018" s="170">
        <v>0.54321600774769296</v>
      </c>
      <c r="C1018" s="170">
        <v>26.505358938333298</v>
      </c>
      <c r="D1018" s="170">
        <v>5.51502531666666E-2</v>
      </c>
      <c r="E1018" s="171">
        <f t="shared" si="139"/>
        <v>0.53142307628146668</v>
      </c>
      <c r="F1018" s="171">
        <f t="shared" si="140"/>
        <v>1.175792224562106E-3</v>
      </c>
      <c r="G1018" s="171">
        <f t="shared" si="141"/>
        <v>46933.863069400672</v>
      </c>
      <c r="H1018" s="171">
        <f t="shared" si="135"/>
        <v>2.361143732506827E-2</v>
      </c>
      <c r="I1018" s="171">
        <f t="shared" si="136"/>
        <v>1.6999866300414115</v>
      </c>
      <c r="J1018" s="171">
        <f t="shared" si="137"/>
        <v>35.041010298986293</v>
      </c>
      <c r="K1018" s="172">
        <f t="shared" si="138"/>
        <v>40.886650527582681</v>
      </c>
      <c r="L1018" s="172">
        <f t="shared" si="142"/>
        <v>3.6637387165257791</v>
      </c>
      <c r="M1018" s="171">
        <f t="shared" si="143"/>
        <v>0.33042376592043465</v>
      </c>
      <c r="N1018" s="44"/>
    </row>
    <row r="1019" spans="1:14" x14ac:dyDescent="0.25">
      <c r="A1019" s="157">
        <v>45694.705555555556</v>
      </c>
      <c r="B1019" s="170">
        <v>0.53588046236863163</v>
      </c>
      <c r="C1019" s="170">
        <v>26.5056629183333</v>
      </c>
      <c r="D1019" s="170">
        <v>5.50588593333333E-2</v>
      </c>
      <c r="E1019" s="171">
        <f t="shared" si="139"/>
        <v>0.52424624989042112</v>
      </c>
      <c r="F1019" s="171">
        <f t="shared" si="140"/>
        <v>1.1599144207113238E-3</v>
      </c>
      <c r="G1019" s="171">
        <f t="shared" si="141"/>
        <v>46300.071948649769</v>
      </c>
      <c r="H1019" s="171">
        <f t="shared" si="135"/>
        <v>2.3611223506844508E-2</v>
      </c>
      <c r="I1019" s="171">
        <f t="shared" si="136"/>
        <v>1.7000003002243735</v>
      </c>
      <c r="J1019" s="171">
        <f t="shared" si="137"/>
        <v>34.633679384188888</v>
      </c>
      <c r="K1019" s="172">
        <f t="shared" si="138"/>
        <v>40.411658860768235</v>
      </c>
      <c r="L1019" s="172">
        <f t="shared" si="142"/>
        <v>3.6107684884796791</v>
      </c>
      <c r="M1019" s="171">
        <f t="shared" si="143"/>
        <v>0.32564650870126977</v>
      </c>
      <c r="N1019" s="44"/>
    </row>
    <row r="1020" spans="1:14" x14ac:dyDescent="0.25">
      <c r="A1020" s="157">
        <v>45694.706250000003</v>
      </c>
      <c r="B1020" s="170">
        <v>0.51812075204271779</v>
      </c>
      <c r="C1020" s="170">
        <v>26.5060920716666</v>
      </c>
      <c r="D1020" s="170">
        <v>5.5003228166666598E-2</v>
      </c>
      <c r="E1020" s="171">
        <f t="shared" si="139"/>
        <v>0.50687138516442032</v>
      </c>
      <c r="F1020" s="171">
        <f t="shared" si="140"/>
        <v>1.121473489269952E-3</v>
      </c>
      <c r="G1020" s="171">
        <f t="shared" si="141"/>
        <v>44765.632976490815</v>
      </c>
      <c r="H1020" s="171">
        <f t="shared" si="135"/>
        <v>2.3610921646271751E-2</v>
      </c>
      <c r="I1020" s="171">
        <f t="shared" si="136"/>
        <v>1.7000195996724117</v>
      </c>
      <c r="J1020" s="171">
        <f t="shared" si="137"/>
        <v>33.644251213878412</v>
      </c>
      <c r="K1020" s="172">
        <f t="shared" si="138"/>
        <v>39.257562730130346</v>
      </c>
      <c r="L1020" s="172">
        <f t="shared" si="142"/>
        <v>3.4935034361642989</v>
      </c>
      <c r="M1020" s="171">
        <f t="shared" si="143"/>
        <v>0.31507065621972391</v>
      </c>
      <c r="N1020" s="44"/>
    </row>
    <row r="1021" spans="1:14" x14ac:dyDescent="0.25">
      <c r="A1021" s="157">
        <v>45694.706944444442</v>
      </c>
      <c r="B1021" s="170">
        <v>0.52159546877556984</v>
      </c>
      <c r="C1021" s="170">
        <v>26.506521225</v>
      </c>
      <c r="D1021" s="170">
        <v>5.4975410000000002E-2</v>
      </c>
      <c r="E1021" s="171">
        <f t="shared" si="139"/>
        <v>0.51026992853844</v>
      </c>
      <c r="F1021" s="171">
        <f t="shared" si="140"/>
        <v>1.128994521159242E-3</v>
      </c>
      <c r="G1021" s="171">
        <f t="shared" si="141"/>
        <v>45065.848502209235</v>
      </c>
      <c r="H1021" s="171">
        <f t="shared" si="135"/>
        <v>2.3610619790422699E-2</v>
      </c>
      <c r="I1021" s="171">
        <f t="shared" si="136"/>
        <v>1.7000388992807873</v>
      </c>
      <c r="J1021" s="171">
        <f t="shared" si="137"/>
        <v>33.838203243500516</v>
      </c>
      <c r="K1021" s="172">
        <f t="shared" si="138"/>
        <v>39.484276189586147</v>
      </c>
      <c r="L1021" s="172">
        <f t="shared" si="142"/>
        <v>3.5140184706445368</v>
      </c>
      <c r="M1021" s="171">
        <f t="shared" si="143"/>
        <v>0.31692085774211187</v>
      </c>
      <c r="N1021" s="44"/>
    </row>
    <row r="1022" spans="1:14" x14ac:dyDescent="0.25">
      <c r="A1022" s="157">
        <v>45694.707638888889</v>
      </c>
      <c r="B1022" s="170">
        <v>0.51310167220818204</v>
      </c>
      <c r="C1022" s="170">
        <v>26.5069503783333</v>
      </c>
      <c r="D1022" s="170">
        <v>5.5114489500000002E-2</v>
      </c>
      <c r="E1022" s="171">
        <f t="shared" si="139"/>
        <v>0.50195984113807623</v>
      </c>
      <c r="F1022" s="171">
        <f t="shared" si="140"/>
        <v>1.1106096801042902E-3</v>
      </c>
      <c r="G1022" s="171">
        <f t="shared" si="141"/>
        <v>44331.98447878693</v>
      </c>
      <c r="H1022" s="171">
        <f t="shared" si="135"/>
        <v>2.3610317939297427E-2</v>
      </c>
      <c r="I1022" s="171">
        <f t="shared" si="136"/>
        <v>1.7000581990494898</v>
      </c>
      <c r="J1022" s="171">
        <f t="shared" si="137"/>
        <v>33.363773785184144</v>
      </c>
      <c r="K1022" s="172">
        <f t="shared" si="138"/>
        <v>38.931082049963727</v>
      </c>
      <c r="L1022" s="172">
        <f t="shared" si="142"/>
        <v>3.4684195216057208</v>
      </c>
      <c r="M1022" s="171">
        <f t="shared" si="143"/>
        <v>0.31280839841321434</v>
      </c>
      <c r="N1022" s="44"/>
    </row>
    <row r="1023" spans="1:14" x14ac:dyDescent="0.25">
      <c r="A1023" s="157">
        <v>45694.708333333336</v>
      </c>
      <c r="B1023" s="170">
        <v>0.50885479048736471</v>
      </c>
      <c r="C1023" s="170">
        <v>26.507368801666601</v>
      </c>
      <c r="D1023" s="170">
        <v>5.5162173666666599E-2</v>
      </c>
      <c r="E1023" s="171">
        <f t="shared" si="139"/>
        <v>0.49780448392744925</v>
      </c>
      <c r="F1023" s="171">
        <f t="shared" si="140"/>
        <v>1.1014172954271963E-3</v>
      </c>
      <c r="G1023" s="171">
        <f t="shared" si="141"/>
        <v>43965.053898108308</v>
      </c>
      <c r="H1023" s="171">
        <f t="shared" si="135"/>
        <v>2.3610023639818782E-2</v>
      </c>
      <c r="I1023" s="171">
        <f t="shared" si="136"/>
        <v>1.7000770164258792</v>
      </c>
      <c r="J1023" s="171">
        <f t="shared" si="137"/>
        <v>33.126148473952078</v>
      </c>
      <c r="K1023" s="172">
        <f t="shared" si="138"/>
        <v>38.654188533306439</v>
      </c>
      <c r="L1023" s="172">
        <f t="shared" si="142"/>
        <v>3.4441501503951368</v>
      </c>
      <c r="M1023" s="171">
        <f t="shared" si="143"/>
        <v>0.31061960230836366</v>
      </c>
      <c r="N1023" s="44"/>
    </row>
    <row r="1024" spans="1:14" x14ac:dyDescent="0.25">
      <c r="A1024" s="157">
        <v>45694.709027777775</v>
      </c>
      <c r="B1024" s="170">
        <v>0.51425994540312792</v>
      </c>
      <c r="C1024" s="170">
        <v>26.507493969999999</v>
      </c>
      <c r="D1024" s="170">
        <v>5.4987330499999897E-2</v>
      </c>
      <c r="E1024" s="171">
        <f t="shared" si="139"/>
        <v>0.50309205018586889</v>
      </c>
      <c r="F1024" s="171">
        <f t="shared" si="140"/>
        <v>1.1131167649418353E-3</v>
      </c>
      <c r="G1024" s="171">
        <f t="shared" si="141"/>
        <v>44432.059282830254</v>
      </c>
      <c r="H1024" s="171">
        <f t="shared" si="135"/>
        <v>2.3609935603117107E-2</v>
      </c>
      <c r="I1024" s="171">
        <f t="shared" si="136"/>
        <v>1.7000826455384213</v>
      </c>
      <c r="J1024" s="171">
        <f t="shared" si="137"/>
        <v>33.428534647394699</v>
      </c>
      <c r="K1024" s="172">
        <f t="shared" si="138"/>
        <v>39.007152235196436</v>
      </c>
      <c r="L1024" s="172">
        <f t="shared" si="142"/>
        <v>3.4678869443946896</v>
      </c>
      <c r="M1024" s="171">
        <f t="shared" si="143"/>
        <v>0.31276036655796263</v>
      </c>
      <c r="N1024" s="44"/>
    </row>
    <row r="1025" spans="1:14" x14ac:dyDescent="0.25">
      <c r="A1025" s="157">
        <v>45694.709722222222</v>
      </c>
      <c r="B1025" s="170">
        <v>0.50267750726132965</v>
      </c>
      <c r="C1025" s="170">
        <v>26.507493969999999</v>
      </c>
      <c r="D1025" s="170">
        <v>5.4907856999999997E-2</v>
      </c>
      <c r="E1025" s="171">
        <f t="shared" si="139"/>
        <v>0.49176114136632149</v>
      </c>
      <c r="F1025" s="171">
        <f t="shared" si="140"/>
        <v>1.0880465525137004E-3</v>
      </c>
      <c r="G1025" s="171">
        <f t="shared" si="141"/>
        <v>43431.336627378885</v>
      </c>
      <c r="H1025" s="171">
        <f t="shared" si="135"/>
        <v>2.3609935603117107E-2</v>
      </c>
      <c r="I1025" s="171">
        <f t="shared" si="136"/>
        <v>1.7000826455384213</v>
      </c>
      <c r="J1025" s="171">
        <f t="shared" si="137"/>
        <v>32.780014962682607</v>
      </c>
      <c r="K1025" s="172">
        <f t="shared" si="138"/>
        <v>38.25040634920655</v>
      </c>
      <c r="L1025" s="172">
        <f t="shared" si="142"/>
        <v>3.3887221530720768</v>
      </c>
      <c r="M1025" s="171">
        <f t="shared" si="143"/>
        <v>0.30562068480087268</v>
      </c>
      <c r="N1025" s="44"/>
    </row>
    <row r="1026" spans="1:14" x14ac:dyDescent="0.25">
      <c r="A1026" s="157">
        <v>45694.710416666669</v>
      </c>
      <c r="B1026" s="170">
        <v>0.46329723588718419</v>
      </c>
      <c r="C1026" s="170">
        <v>26.507493969999999</v>
      </c>
      <c r="D1026" s="170">
        <v>5.4860173333333297E-2</v>
      </c>
      <c r="E1026" s="171">
        <f t="shared" si="139"/>
        <v>0.45323606929024485</v>
      </c>
      <c r="F1026" s="171">
        <f t="shared" si="140"/>
        <v>1.0028078698856801E-3</v>
      </c>
      <c r="G1026" s="171">
        <f t="shared" si="141"/>
        <v>40028.881180652716</v>
      </c>
      <c r="H1026" s="171">
        <f t="shared" si="135"/>
        <v>2.3609935603117107E-2</v>
      </c>
      <c r="I1026" s="171">
        <f t="shared" si="136"/>
        <v>1.7000826455384213</v>
      </c>
      <c r="J1026" s="171">
        <f t="shared" si="137"/>
        <v>30.559030219536396</v>
      </c>
      <c r="K1026" s="172">
        <f t="shared" si="138"/>
        <v>35.658779438192525</v>
      </c>
      <c r="L1026" s="172">
        <f t="shared" si="142"/>
        <v>3.1331227883104864</v>
      </c>
      <c r="M1026" s="171">
        <f t="shared" si="143"/>
        <v>0.28256879403954605</v>
      </c>
      <c r="N1026" s="44"/>
    </row>
    <row r="1027" spans="1:14" x14ac:dyDescent="0.25">
      <c r="A1027" s="157">
        <v>45694.711111111108</v>
      </c>
      <c r="B1027" s="170">
        <v>0.41542319006809009</v>
      </c>
      <c r="C1027" s="170">
        <v>26.507493969999999</v>
      </c>
      <c r="D1027" s="170">
        <v>5.4792621166666597E-2</v>
      </c>
      <c r="E1027" s="171">
        <f t="shared" si="139"/>
        <v>0.40640167731180676</v>
      </c>
      <c r="F1027" s="171">
        <f t="shared" si="140"/>
        <v>8.9918439408677507E-4</v>
      </c>
      <c r="G1027" s="171">
        <f t="shared" si="141"/>
        <v>35892.563621882982</v>
      </c>
      <c r="H1027" s="171">
        <f t="shared" ref="H1027:H1090" si="144">KHprocess*EXP(delta*(1/(C1027+273.15)-1/(Tnul+273.15)))</f>
        <v>2.3609935603117107E-2</v>
      </c>
      <c r="I1027" s="171">
        <f t="shared" ref="I1027:I1090" si="145">1/(H1027*constR*(C1027+273.15)*10^3)</f>
        <v>1.7000826455384213</v>
      </c>
      <c r="J1027" s="171">
        <f t="shared" ref="J1027:J1090" si="146">(($R$2/0.815)^(-0.49))*34500*(F1027)^0.86</f>
        <v>27.82289080981521</v>
      </c>
      <c r="K1027" s="172">
        <f t="shared" ref="K1027:K1090" si="147">J1027*(1.024)^(C1027-20)</f>
        <v>32.466027867790295</v>
      </c>
      <c r="L1027" s="172">
        <f t="shared" si="142"/>
        <v>2.8208148227357617</v>
      </c>
      <c r="M1027" s="171">
        <f t="shared" si="143"/>
        <v>0.2544024912279727</v>
      </c>
      <c r="N1027" s="44"/>
    </row>
    <row r="1028" spans="1:14" x14ac:dyDescent="0.25">
      <c r="A1028" s="157">
        <v>45694.711805555555</v>
      </c>
      <c r="B1028" s="170">
        <v>0.38415062174087322</v>
      </c>
      <c r="C1028" s="170">
        <v>26.507493969999999</v>
      </c>
      <c r="D1028" s="170">
        <v>5.4545848000000001E-2</v>
      </c>
      <c r="E1028" s="171">
        <f t="shared" ref="E1028:E1091" si="148">B1028*((20+273.15)/(C1028+273.15))</f>
        <v>0.37580823783639877</v>
      </c>
      <c r="F1028" s="171">
        <f t="shared" ref="F1028:F1091" si="149">B1028/$R$1</f>
        <v>8.314948522529723E-4</v>
      </c>
      <c r="G1028" s="171">
        <f t="shared" ref="G1028:G1091" si="150">B1028*(24*60*60)</f>
        <v>33190.613718411449</v>
      </c>
      <c r="H1028" s="171">
        <f t="shared" si="144"/>
        <v>2.3609935603117107E-2</v>
      </c>
      <c r="I1028" s="171">
        <f t="shared" si="145"/>
        <v>1.7000826455384213</v>
      </c>
      <c r="J1028" s="171">
        <f t="shared" si="146"/>
        <v>26.011868082347437</v>
      </c>
      <c r="K1028" s="172">
        <f t="shared" si="147"/>
        <v>30.352778215154331</v>
      </c>
      <c r="L1028" s="172">
        <f t="shared" ref="L1028:L1091" si="151">I1028*D1028*(1-EXP((-(K1028/I1028)*($R$3/G1028))))*G1028/1000</f>
        <v>2.6064565592973894</v>
      </c>
      <c r="M1028" s="171">
        <f t="shared" ref="M1028:M1091" si="152">L1028*1000/24/$R$1</f>
        <v>0.23507003601166931</v>
      </c>
      <c r="N1028" s="44"/>
    </row>
    <row r="1029" spans="1:14" x14ac:dyDescent="0.25">
      <c r="A1029" s="157">
        <v>45694.712500000001</v>
      </c>
      <c r="B1029" s="170">
        <v>0.38028981147212043</v>
      </c>
      <c r="C1029" s="170">
        <v>26.507493969999999</v>
      </c>
      <c r="D1029" s="170">
        <v>5.4264887833333303E-2</v>
      </c>
      <c r="E1029" s="171">
        <f t="shared" si="148"/>
        <v>0.37203127062196228</v>
      </c>
      <c r="F1029" s="171">
        <f t="shared" si="149"/>
        <v>8.231381200695247E-4</v>
      </c>
      <c r="G1029" s="171">
        <f t="shared" si="150"/>
        <v>32857.039711191203</v>
      </c>
      <c r="H1029" s="171">
        <f t="shared" si="144"/>
        <v>2.3609935603117107E-2</v>
      </c>
      <c r="I1029" s="171">
        <f t="shared" si="145"/>
        <v>1.7000826455384213</v>
      </c>
      <c r="J1029" s="171">
        <f t="shared" si="146"/>
        <v>25.786883109341485</v>
      </c>
      <c r="K1029" s="172">
        <f t="shared" si="147"/>
        <v>30.090247320957367</v>
      </c>
      <c r="L1029" s="172">
        <f t="shared" si="151"/>
        <v>2.5682014145799035</v>
      </c>
      <c r="M1029" s="171">
        <f t="shared" si="152"/>
        <v>0.23161989669732175</v>
      </c>
      <c r="N1029" s="44"/>
    </row>
    <row r="1030" spans="1:14" x14ac:dyDescent="0.25">
      <c r="A1030" s="157">
        <v>45694.713194444441</v>
      </c>
      <c r="B1030" s="170">
        <v>0.37449859606899261</v>
      </c>
      <c r="C1030" s="170">
        <v>26.507511846666599</v>
      </c>
      <c r="D1030" s="170">
        <v>5.4014573499999899E-2</v>
      </c>
      <c r="E1030" s="171">
        <f t="shared" si="148"/>
        <v>0.36636579794402518</v>
      </c>
      <c r="F1030" s="171">
        <f t="shared" si="149"/>
        <v>8.1060302179435627E-4</v>
      </c>
      <c r="G1030" s="171">
        <f t="shared" si="150"/>
        <v>32356.678700360961</v>
      </c>
      <c r="H1030" s="171">
        <f t="shared" si="144"/>
        <v>2.3609923029660074E-2</v>
      </c>
      <c r="I1030" s="171">
        <f t="shared" si="145"/>
        <v>1.7000834494950199</v>
      </c>
      <c r="J1030" s="171">
        <f t="shared" si="146"/>
        <v>25.4488044663251</v>
      </c>
      <c r="K1030" s="172">
        <f t="shared" si="147"/>
        <v>29.695762059686697</v>
      </c>
      <c r="L1030" s="172">
        <f t="shared" si="151"/>
        <v>2.5192570285047409</v>
      </c>
      <c r="M1030" s="171">
        <f t="shared" si="152"/>
        <v>0.22720572046399179</v>
      </c>
      <c r="N1030" s="44"/>
    </row>
    <row r="1031" spans="1:14" x14ac:dyDescent="0.25">
      <c r="A1031" s="157">
        <v>45694.713888888888</v>
      </c>
      <c r="B1031" s="170">
        <v>0.35712494985960624</v>
      </c>
      <c r="C1031" s="170">
        <v>26.507976628333299</v>
      </c>
      <c r="D1031" s="170">
        <v>5.3396261833333299E-2</v>
      </c>
      <c r="E1031" s="171">
        <f t="shared" si="148"/>
        <v>0.34936890460684233</v>
      </c>
      <c r="F1031" s="171">
        <f t="shared" si="149"/>
        <v>7.729977269688447E-4</v>
      </c>
      <c r="G1031" s="171">
        <f t="shared" si="150"/>
        <v>30855.59566786998</v>
      </c>
      <c r="H1031" s="171">
        <f t="shared" si="144"/>
        <v>2.3609596130858695E-2</v>
      </c>
      <c r="I1031" s="171">
        <f t="shared" si="145"/>
        <v>1.7001043519396215</v>
      </c>
      <c r="J1031" s="171">
        <f t="shared" si="146"/>
        <v>24.430119062667419</v>
      </c>
      <c r="K1031" s="172">
        <f t="shared" si="147"/>
        <v>28.507390225368777</v>
      </c>
      <c r="L1031" s="172">
        <f t="shared" si="151"/>
        <v>2.380232630067975</v>
      </c>
      <c r="M1031" s="171">
        <f t="shared" si="152"/>
        <v>0.21466744499170051</v>
      </c>
      <c r="N1031" s="44"/>
    </row>
    <row r="1032" spans="1:14" x14ac:dyDescent="0.25">
      <c r="A1032" s="157">
        <v>45694.714583333334</v>
      </c>
      <c r="B1032" s="170">
        <v>0.38608103055074183</v>
      </c>
      <c r="C1032" s="170">
        <v>26.508620168333302</v>
      </c>
      <c r="D1032" s="170">
        <v>5.2509727833333297E-2</v>
      </c>
      <c r="E1032" s="171">
        <f t="shared" si="148"/>
        <v>0.37769530555260272</v>
      </c>
      <c r="F1032" s="171">
        <f t="shared" si="149"/>
        <v>8.3567322630030705E-4</v>
      </c>
      <c r="G1032" s="171">
        <f t="shared" si="150"/>
        <v>33357.401039584096</v>
      </c>
      <c r="H1032" s="171">
        <f t="shared" si="144"/>
        <v>2.3609143513600477E-2</v>
      </c>
      <c r="I1032" s="171">
        <f t="shared" si="145"/>
        <v>1.700133293923485</v>
      </c>
      <c r="J1032" s="171">
        <f t="shared" si="146"/>
        <v>26.124241927486878</v>
      </c>
      <c r="K1032" s="172">
        <f t="shared" si="147"/>
        <v>30.484719442921175</v>
      </c>
      <c r="L1032" s="172">
        <f t="shared" si="151"/>
        <v>2.5212418284345581</v>
      </c>
      <c r="M1032" s="171">
        <f t="shared" si="152"/>
        <v>0.22738472478666649</v>
      </c>
      <c r="N1032" s="44"/>
    </row>
    <row r="1033" spans="1:14" x14ac:dyDescent="0.25">
      <c r="A1033" s="157">
        <v>45694.715277777781</v>
      </c>
      <c r="B1033" s="170">
        <v>0.39032792516666576</v>
      </c>
      <c r="C1033" s="170">
        <v>26.509263704999999</v>
      </c>
      <c r="D1033" s="170">
        <v>5.1765452999999899E-2</v>
      </c>
      <c r="E1033" s="171">
        <f t="shared" si="148"/>
        <v>0.38184913707608104</v>
      </c>
      <c r="F1033" s="171">
        <f t="shared" si="149"/>
        <v>8.4486563888888687E-4</v>
      </c>
      <c r="G1033" s="171">
        <f t="shared" si="150"/>
        <v>33724.332734399919</v>
      </c>
      <c r="H1033" s="171">
        <f t="shared" si="144"/>
        <v>2.3608690909307641E-2</v>
      </c>
      <c r="I1033" s="171">
        <f t="shared" si="145"/>
        <v>1.7001622361179811</v>
      </c>
      <c r="J1033" s="171">
        <f t="shared" si="146"/>
        <v>26.371187943268627</v>
      </c>
      <c r="K1033" s="172">
        <f t="shared" si="147"/>
        <v>30.773353650534137</v>
      </c>
      <c r="L1033" s="172">
        <f t="shared" si="151"/>
        <v>2.5115794974782903</v>
      </c>
      <c r="M1033" s="171">
        <f t="shared" si="152"/>
        <v>0.22651330244212575</v>
      </c>
      <c r="N1033" s="44"/>
    </row>
    <row r="1034" spans="1:14" x14ac:dyDescent="0.25">
      <c r="A1034" s="157">
        <v>45694.71597222222</v>
      </c>
      <c r="B1034" s="170">
        <v>0.36986563366877256</v>
      </c>
      <c r="C1034" s="170">
        <v>26.509907245000001</v>
      </c>
      <c r="D1034" s="170">
        <v>5.1091117166666603E-2</v>
      </c>
      <c r="E1034" s="171">
        <f t="shared" si="148"/>
        <v>0.36183055486749577</v>
      </c>
      <c r="F1034" s="171">
        <f t="shared" si="149"/>
        <v>8.0057496465102288E-4</v>
      </c>
      <c r="G1034" s="171">
        <f t="shared" si="150"/>
        <v>31956.39074898195</v>
      </c>
      <c r="H1034" s="171">
        <f t="shared" si="144"/>
        <v>2.3608238313291254E-2</v>
      </c>
      <c r="I1034" s="171">
        <f t="shared" si="145"/>
        <v>1.7001911788229318</v>
      </c>
      <c r="J1034" s="171">
        <f t="shared" si="146"/>
        <v>25.177815179159758</v>
      </c>
      <c r="K1034" s="172">
        <f t="shared" si="147"/>
        <v>29.381218544755065</v>
      </c>
      <c r="L1034" s="172">
        <f t="shared" si="151"/>
        <v>2.3549555971703815</v>
      </c>
      <c r="M1034" s="171">
        <f t="shared" si="152"/>
        <v>0.21238777030757411</v>
      </c>
      <c r="N1034" s="44"/>
    </row>
    <row r="1035" spans="1:14" x14ac:dyDescent="0.25">
      <c r="A1035" s="157">
        <v>45694.716666666667</v>
      </c>
      <c r="B1035" s="170">
        <v>0.38106197646780804</v>
      </c>
      <c r="C1035" s="170">
        <v>26.510537169999999</v>
      </c>
      <c r="D1035" s="170">
        <v>5.0075041999999903E-2</v>
      </c>
      <c r="E1035" s="171">
        <f t="shared" si="148"/>
        <v>0.37278288111111818</v>
      </c>
      <c r="F1035" s="171">
        <f t="shared" si="149"/>
        <v>8.2480947287404333E-4</v>
      </c>
      <c r="G1035" s="171">
        <f t="shared" si="150"/>
        <v>32923.754766818616</v>
      </c>
      <c r="H1035" s="171">
        <f t="shared" si="144"/>
        <v>2.3607795302870337E-2</v>
      </c>
      <c r="I1035" s="171">
        <f t="shared" si="145"/>
        <v>1.7002195095531623</v>
      </c>
      <c r="J1035" s="171">
        <f t="shared" si="146"/>
        <v>25.831905757771274</v>
      </c>
      <c r="K1035" s="172">
        <f t="shared" si="147"/>
        <v>30.144959042580322</v>
      </c>
      <c r="L1035" s="172">
        <f t="shared" si="151"/>
        <v>2.3746760326314451</v>
      </c>
      <c r="M1035" s="171">
        <f t="shared" si="152"/>
        <v>0.21416630885925733</v>
      </c>
      <c r="N1035" s="44"/>
    </row>
    <row r="1036" spans="1:14" x14ac:dyDescent="0.25">
      <c r="A1036" s="157">
        <v>45694.717361111114</v>
      </c>
      <c r="B1036" s="170">
        <v>0.38916965743862819</v>
      </c>
      <c r="C1036" s="170">
        <v>26.510826725000001</v>
      </c>
      <c r="D1036" s="170">
        <v>4.8818557166666603E-2</v>
      </c>
      <c r="E1036" s="171">
        <f t="shared" si="148"/>
        <v>0.38071404369056955</v>
      </c>
      <c r="F1036" s="171">
        <f t="shared" si="149"/>
        <v>8.4235856588447662E-4</v>
      </c>
      <c r="G1036" s="171">
        <f t="shared" si="150"/>
        <v>33624.258402697473</v>
      </c>
      <c r="H1036" s="171">
        <f t="shared" si="144"/>
        <v>2.3607591669529783E-2</v>
      </c>
      <c r="I1036" s="171">
        <f t="shared" si="145"/>
        <v>1.7002325323377743</v>
      </c>
      <c r="J1036" s="171">
        <f t="shared" si="146"/>
        <v>26.303875123752025</v>
      </c>
      <c r="K1036" s="172">
        <f t="shared" si="147"/>
        <v>30.695942101805034</v>
      </c>
      <c r="L1036" s="172">
        <f t="shared" si="151"/>
        <v>2.362000527896174</v>
      </c>
      <c r="M1036" s="171">
        <f t="shared" si="152"/>
        <v>0.21302313563277181</v>
      </c>
      <c r="N1036" s="44"/>
    </row>
    <row r="1037" spans="1:14" x14ac:dyDescent="0.25">
      <c r="A1037" s="157">
        <v>45694.718055555553</v>
      </c>
      <c r="B1037" s="170">
        <v>0.39110006992398472</v>
      </c>
      <c r="C1037" s="170">
        <v>26.510980129999901</v>
      </c>
      <c r="D1037" s="170">
        <v>4.8418406999999997E-2</v>
      </c>
      <c r="E1037" s="171">
        <f t="shared" si="148"/>
        <v>0.38260231762065872</v>
      </c>
      <c r="F1037" s="171">
        <f t="shared" si="149"/>
        <v>8.4653694788741282E-4</v>
      </c>
      <c r="G1037" s="171">
        <f t="shared" si="150"/>
        <v>33791.046041432281</v>
      </c>
      <c r="H1037" s="171">
        <f t="shared" si="144"/>
        <v>2.3607483786328657E-2</v>
      </c>
      <c r="I1037" s="171">
        <f t="shared" si="145"/>
        <v>1.700239431782911</v>
      </c>
      <c r="J1037" s="171">
        <f t="shared" si="146"/>
        <v>26.416045658726805</v>
      </c>
      <c r="K1037" s="172">
        <f t="shared" si="147"/>
        <v>30.826954371068528</v>
      </c>
      <c r="L1037" s="172">
        <f t="shared" si="151"/>
        <v>2.3537146479227045</v>
      </c>
      <c r="M1037" s="171">
        <f t="shared" si="152"/>
        <v>0.21227585208538099</v>
      </c>
      <c r="N1037" s="44"/>
    </row>
    <row r="1038" spans="1:14" x14ac:dyDescent="0.25">
      <c r="A1038" s="157">
        <v>45694.71875</v>
      </c>
      <c r="B1038" s="170">
        <v>0.39380264741275389</v>
      </c>
      <c r="C1038" s="170">
        <v>26.511133534999999</v>
      </c>
      <c r="D1038" s="170">
        <v>4.8129119999999997E-2</v>
      </c>
      <c r="E1038" s="171">
        <f t="shared" si="148"/>
        <v>0.38524597677117572</v>
      </c>
      <c r="F1038" s="171">
        <f t="shared" si="149"/>
        <v>8.5238668271158855E-4</v>
      </c>
      <c r="G1038" s="171">
        <f t="shared" si="150"/>
        <v>34024.548736461933</v>
      </c>
      <c r="H1038" s="171">
        <f t="shared" si="144"/>
        <v>2.3607375903730854E-2</v>
      </c>
      <c r="I1038" s="171">
        <f t="shared" si="145"/>
        <v>1.7002463312485452</v>
      </c>
      <c r="J1038" s="171">
        <f t="shared" si="146"/>
        <v>26.572954329758808</v>
      </c>
      <c r="K1038" s="172">
        <f t="shared" si="147"/>
        <v>31.010176221063741</v>
      </c>
      <c r="L1038" s="172">
        <f t="shared" si="151"/>
        <v>2.355055097898767</v>
      </c>
      <c r="M1038" s="171">
        <f t="shared" si="152"/>
        <v>0.2123967440384891</v>
      </c>
      <c r="N1038" s="44"/>
    </row>
    <row r="1039" spans="1:14" x14ac:dyDescent="0.25">
      <c r="A1039" s="157">
        <v>45694.719444444447</v>
      </c>
      <c r="B1039" s="170">
        <v>0.38994184081949462</v>
      </c>
      <c r="C1039" s="170">
        <v>26.511286940000002</v>
      </c>
      <c r="D1039" s="170">
        <v>4.7956659333333297E-2</v>
      </c>
      <c r="E1039" s="171">
        <f t="shared" si="148"/>
        <v>0.38146886374122457</v>
      </c>
      <c r="F1039" s="171">
        <f t="shared" si="149"/>
        <v>8.4402995848375454E-4</v>
      </c>
      <c r="G1039" s="171">
        <f t="shared" si="150"/>
        <v>33690.975046804335</v>
      </c>
      <c r="H1039" s="171">
        <f t="shared" si="144"/>
        <v>2.3607268021736561E-2</v>
      </c>
      <c r="I1039" s="171">
        <f t="shared" si="145"/>
        <v>1.7002532307346643</v>
      </c>
      <c r="J1039" s="171">
        <f t="shared" si="146"/>
        <v>26.348753732431856</v>
      </c>
      <c r="K1039" s="172">
        <f t="shared" si="147"/>
        <v>30.748649888157175</v>
      </c>
      <c r="L1039" s="172">
        <f t="shared" si="151"/>
        <v>2.3247108601807129</v>
      </c>
      <c r="M1039" s="171">
        <f t="shared" si="152"/>
        <v>0.20966007036261841</v>
      </c>
      <c r="N1039" s="44"/>
    </row>
    <row r="1040" spans="1:14" x14ac:dyDescent="0.25">
      <c r="A1040" s="157">
        <v>45694.720138888886</v>
      </c>
      <c r="B1040" s="170">
        <v>0.38646710569374154</v>
      </c>
      <c r="C1040" s="170">
        <v>26.511440345</v>
      </c>
      <c r="D1040" s="170">
        <v>4.7539422666666602E-2</v>
      </c>
      <c r="E1040" s="171">
        <f t="shared" si="148"/>
        <v>0.3780694369742279</v>
      </c>
      <c r="F1040" s="171">
        <f t="shared" si="149"/>
        <v>8.3650888678299038E-4</v>
      </c>
      <c r="G1040" s="171">
        <f t="shared" si="150"/>
        <v>33390.757931939268</v>
      </c>
      <c r="H1040" s="171">
        <f t="shared" si="144"/>
        <v>2.3607160140345751E-2</v>
      </c>
      <c r="I1040" s="171">
        <f t="shared" si="145"/>
        <v>1.7002601302412692</v>
      </c>
      <c r="J1040" s="171">
        <f t="shared" si="146"/>
        <v>26.146706860901691</v>
      </c>
      <c r="K1040" s="172">
        <f t="shared" si="147"/>
        <v>30.512974853238138</v>
      </c>
      <c r="L1040" s="172">
        <f t="shared" si="151"/>
        <v>2.2849322632752296</v>
      </c>
      <c r="M1040" s="171">
        <f t="shared" si="152"/>
        <v>0.20607253456666935</v>
      </c>
      <c r="N1040" s="44"/>
    </row>
    <row r="1041" spans="1:14" x14ac:dyDescent="0.25">
      <c r="A1041" s="157">
        <v>45694.720833333333</v>
      </c>
      <c r="B1041" s="170">
        <v>0.4007520955881459</v>
      </c>
      <c r="C1041" s="170">
        <v>26.511593749999999</v>
      </c>
      <c r="D1041" s="170">
        <v>4.7380471E-2</v>
      </c>
      <c r="E1041" s="171">
        <f t="shared" si="148"/>
        <v>0.39204382300547974</v>
      </c>
      <c r="F1041" s="171">
        <f t="shared" si="149"/>
        <v>8.6742877832932011E-4</v>
      </c>
      <c r="G1041" s="171">
        <f t="shared" si="150"/>
        <v>34624.981058815807</v>
      </c>
      <c r="H1041" s="171">
        <f t="shared" si="144"/>
        <v>2.3607052259558396E-2</v>
      </c>
      <c r="I1041" s="171">
        <f t="shared" si="145"/>
        <v>1.7002670297683622</v>
      </c>
      <c r="J1041" s="171">
        <f t="shared" si="146"/>
        <v>26.975742528414401</v>
      </c>
      <c r="K1041" s="172">
        <f t="shared" si="147"/>
        <v>31.480566652941405</v>
      </c>
      <c r="L1041" s="172">
        <f t="shared" si="151"/>
        <v>2.3573920168535376</v>
      </c>
      <c r="M1041" s="171">
        <f t="shared" si="152"/>
        <v>0.21260750512748358</v>
      </c>
      <c r="N1041" s="44"/>
    </row>
    <row r="1042" spans="1:14" x14ac:dyDescent="0.25">
      <c r="A1042" s="157">
        <v>45694.72152777778</v>
      </c>
      <c r="B1042" s="170">
        <v>0.42082831561853001</v>
      </c>
      <c r="C1042" s="170">
        <v>26.5117309333333</v>
      </c>
      <c r="D1042" s="170">
        <v>4.7373318166666602E-2</v>
      </c>
      <c r="E1042" s="171">
        <f t="shared" si="148"/>
        <v>0.41168360183775904</v>
      </c>
      <c r="F1042" s="171">
        <f t="shared" si="149"/>
        <v>9.108838000401083E-4</v>
      </c>
      <c r="G1042" s="171">
        <f t="shared" si="150"/>
        <v>36359.566469440993</v>
      </c>
      <c r="H1042" s="171">
        <f t="shared" si="144"/>
        <v>2.3606955787033975E-2</v>
      </c>
      <c r="I1042" s="171">
        <f t="shared" si="145"/>
        <v>1.7002731997288414</v>
      </c>
      <c r="J1042" s="171">
        <f t="shared" si="146"/>
        <v>28.133934911157183</v>
      </c>
      <c r="K1042" s="172">
        <f t="shared" si="147"/>
        <v>32.832278622073368</v>
      </c>
      <c r="L1042" s="172">
        <f t="shared" si="151"/>
        <v>2.4693173098146501</v>
      </c>
      <c r="M1042" s="171">
        <f t="shared" si="152"/>
        <v>0.22270177758068635</v>
      </c>
      <c r="N1042" s="44"/>
    </row>
    <row r="1043" spans="1:14" x14ac:dyDescent="0.25">
      <c r="A1043" s="157">
        <v>45694.722222222219</v>
      </c>
      <c r="B1043" s="170">
        <v>0.42623344482129966</v>
      </c>
      <c r="C1043" s="170">
        <v>26.511462564999999</v>
      </c>
      <c r="D1043" s="170">
        <v>4.77321466666666E-2</v>
      </c>
      <c r="E1043" s="171">
        <f t="shared" si="148"/>
        <v>0.41697164954022353</v>
      </c>
      <c r="F1043" s="171">
        <f t="shared" si="149"/>
        <v>9.2258321389891696E-4</v>
      </c>
      <c r="G1043" s="171">
        <f t="shared" si="150"/>
        <v>36826.569632560291</v>
      </c>
      <c r="H1043" s="171">
        <f t="shared" si="144"/>
        <v>2.360714451427862E-2</v>
      </c>
      <c r="I1043" s="171">
        <f t="shared" si="145"/>
        <v>1.7002611296043755</v>
      </c>
      <c r="J1043" s="171">
        <f t="shared" si="146"/>
        <v>28.444420400496806</v>
      </c>
      <c r="K1043" s="172">
        <f t="shared" si="147"/>
        <v>33.194403654436776</v>
      </c>
      <c r="L1043" s="172">
        <f t="shared" si="151"/>
        <v>2.5184073062243479</v>
      </c>
      <c r="M1043" s="171">
        <f t="shared" si="152"/>
        <v>0.22712908605919443</v>
      </c>
      <c r="N1043" s="44"/>
    </row>
    <row r="1044" spans="1:14" x14ac:dyDescent="0.25">
      <c r="A1044" s="157">
        <v>45694.722916666666</v>
      </c>
      <c r="B1044" s="170">
        <v>0.42623344482129966</v>
      </c>
      <c r="C1044" s="170">
        <v>26.511031974999899</v>
      </c>
      <c r="D1044" s="170">
        <v>4.7831091166666603E-2</v>
      </c>
      <c r="E1044" s="171">
        <f t="shared" si="148"/>
        <v>0.41697224869661509</v>
      </c>
      <c r="F1044" s="171">
        <f t="shared" si="149"/>
        <v>9.2258321389891696E-4</v>
      </c>
      <c r="G1044" s="171">
        <f t="shared" si="150"/>
        <v>36826.569632560291</v>
      </c>
      <c r="H1044" s="171">
        <f t="shared" si="144"/>
        <v>2.360744732608526E-2</v>
      </c>
      <c r="I1044" s="171">
        <f t="shared" si="145"/>
        <v>1.7002417635350973</v>
      </c>
      <c r="J1044" s="171">
        <f t="shared" si="146"/>
        <v>28.444420400496806</v>
      </c>
      <c r="K1044" s="172">
        <f t="shared" si="147"/>
        <v>33.194064671624687</v>
      </c>
      <c r="L1044" s="172">
        <f t="shared" si="151"/>
        <v>2.5236000232619085</v>
      </c>
      <c r="M1044" s="171">
        <f t="shared" si="152"/>
        <v>0.22759740469533807</v>
      </c>
      <c r="N1044" s="44"/>
    </row>
    <row r="1045" spans="1:14" x14ac:dyDescent="0.25">
      <c r="A1045" s="157">
        <v>45694.723611111112</v>
      </c>
      <c r="B1045" s="170">
        <v>0.42816385732982293</v>
      </c>
      <c r="C1045" s="170">
        <v>26.510601390000001</v>
      </c>
      <c r="D1045" s="170">
        <v>4.7448420999999998E-2</v>
      </c>
      <c r="E1045" s="171">
        <f t="shared" si="148"/>
        <v>0.41886131908572688</v>
      </c>
      <c r="F1045" s="171">
        <f t="shared" si="149"/>
        <v>9.2676159595199772E-4</v>
      </c>
      <c r="G1045" s="171">
        <f t="shared" si="150"/>
        <v>36993.3572732967</v>
      </c>
      <c r="H1045" s="171">
        <f t="shared" si="144"/>
        <v>2.3607750139129947E-2</v>
      </c>
      <c r="I1045" s="171">
        <f t="shared" si="145"/>
        <v>1.7002223978521156</v>
      </c>
      <c r="J1045" s="171">
        <f t="shared" si="146"/>
        <v>28.555174719002846</v>
      </c>
      <c r="K1045" s="172">
        <f t="shared" si="147"/>
        <v>33.322972431296044</v>
      </c>
      <c r="L1045" s="172">
        <f t="shared" si="151"/>
        <v>2.514170872209379</v>
      </c>
      <c r="M1045" s="171">
        <f t="shared" si="152"/>
        <v>0.22674701228439567</v>
      </c>
      <c r="N1045" s="44"/>
    </row>
    <row r="1046" spans="1:14" x14ac:dyDescent="0.25">
      <c r="A1046" s="157">
        <v>45694.724305555559</v>
      </c>
      <c r="B1046" s="170">
        <v>0.42507521574769291</v>
      </c>
      <c r="C1046" s="170">
        <v>26.510170799999901</v>
      </c>
      <c r="D1046" s="170">
        <v>4.73908021666666E-2</v>
      </c>
      <c r="E1046" s="171">
        <f t="shared" si="148"/>
        <v>0.41584038066775414</v>
      </c>
      <c r="F1046" s="171">
        <f t="shared" si="149"/>
        <v>9.2007622456210592E-4</v>
      </c>
      <c r="G1046" s="171">
        <f t="shared" si="150"/>
        <v>36726.498640600665</v>
      </c>
      <c r="H1046" s="171">
        <f t="shared" si="144"/>
        <v>2.3608052960445523E-2</v>
      </c>
      <c r="I1046" s="171">
        <f t="shared" si="145"/>
        <v>1.7002030321056669</v>
      </c>
      <c r="J1046" s="171">
        <f t="shared" si="146"/>
        <v>28.377935172077663</v>
      </c>
      <c r="K1046" s="172">
        <f t="shared" si="147"/>
        <v>33.115801384884143</v>
      </c>
      <c r="L1046" s="172">
        <f t="shared" si="151"/>
        <v>2.493848898016783</v>
      </c>
      <c r="M1046" s="171">
        <f t="shared" si="152"/>
        <v>0.22491422240411105</v>
      </c>
      <c r="N1046" s="44"/>
    </row>
    <row r="1047" spans="1:14" x14ac:dyDescent="0.25">
      <c r="A1047" s="157">
        <v>45694.724999999999</v>
      </c>
      <c r="B1047" s="170">
        <v>0.4092458958619134</v>
      </c>
      <c r="C1047" s="170">
        <v>26.5097596666666</v>
      </c>
      <c r="D1047" s="170">
        <v>4.7848378666666601E-2</v>
      </c>
      <c r="E1047" s="171">
        <f t="shared" si="148"/>
        <v>0.40035550487450094</v>
      </c>
      <c r="F1047" s="171">
        <f t="shared" si="149"/>
        <v>8.8581362740673892E-4</v>
      </c>
      <c r="G1047" s="171">
        <f t="shared" si="150"/>
        <v>35358.84540246932</v>
      </c>
      <c r="H1047" s="171">
        <f t="shared" si="144"/>
        <v>2.3608342102895391E-2</v>
      </c>
      <c r="I1047" s="171">
        <f t="shared" si="145"/>
        <v>1.7001845415716885</v>
      </c>
      <c r="J1047" s="171">
        <f t="shared" si="146"/>
        <v>27.466716457807518</v>
      </c>
      <c r="K1047" s="172">
        <f t="shared" si="147"/>
        <v>32.052136718768516</v>
      </c>
      <c r="L1047" s="172">
        <f t="shared" si="151"/>
        <v>2.4285735094642344</v>
      </c>
      <c r="M1047" s="171">
        <f t="shared" si="152"/>
        <v>0.21902719241199806</v>
      </c>
      <c r="N1047" s="44"/>
    </row>
    <row r="1048" spans="1:14" x14ac:dyDescent="0.25">
      <c r="A1048" s="157">
        <v>45694.725694444445</v>
      </c>
      <c r="B1048" s="170">
        <v>0.40615725058884822</v>
      </c>
      <c r="C1048" s="170">
        <v>26.509757143333299</v>
      </c>
      <c r="D1048" s="170">
        <v>4.7685431666666597E-2</v>
      </c>
      <c r="E1048" s="171">
        <f t="shared" si="148"/>
        <v>0.39733396017260225</v>
      </c>
      <c r="F1048" s="171">
        <f t="shared" si="149"/>
        <v>8.7912824802780995E-4</v>
      </c>
      <c r="G1048" s="171">
        <f t="shared" si="150"/>
        <v>35091.986450876488</v>
      </c>
      <c r="H1048" s="171">
        <f t="shared" si="144"/>
        <v>2.3608343877522305E-2</v>
      </c>
      <c r="I1048" s="171">
        <f t="shared" si="145"/>
        <v>1.7001844280863792</v>
      </c>
      <c r="J1048" s="171">
        <f t="shared" si="146"/>
        <v>27.288347640021549</v>
      </c>
      <c r="K1048" s="172">
        <f t="shared" si="147"/>
        <v>31.843988282606485</v>
      </c>
      <c r="L1048" s="172">
        <f t="shared" si="151"/>
        <v>2.4029098846356525</v>
      </c>
      <c r="M1048" s="171">
        <f t="shared" si="152"/>
        <v>0.21671265193322983</v>
      </c>
      <c r="N1048" s="44"/>
    </row>
    <row r="1049" spans="1:14" x14ac:dyDescent="0.25">
      <c r="A1049" s="157">
        <v>45694.726388888892</v>
      </c>
      <c r="B1049" s="170">
        <v>0.41117628993892724</v>
      </c>
      <c r="C1049" s="170">
        <v>26.509910274999999</v>
      </c>
      <c r="D1049" s="170">
        <v>4.7779831500000002E-2</v>
      </c>
      <c r="E1049" s="171">
        <f t="shared" si="148"/>
        <v>0.40224376121910832</v>
      </c>
      <c r="F1049" s="171">
        <f t="shared" si="149"/>
        <v>8.8999196956477756E-4</v>
      </c>
      <c r="G1049" s="171">
        <f t="shared" si="150"/>
        <v>35525.631450723311</v>
      </c>
      <c r="H1049" s="171">
        <f t="shared" si="144"/>
        <v>2.3608236182344061E-2</v>
      </c>
      <c r="I1049" s="171">
        <f t="shared" si="145"/>
        <v>1.7001913150956489</v>
      </c>
      <c r="J1049" s="171">
        <f t="shared" si="146"/>
        <v>27.578100679261752</v>
      </c>
      <c r="K1049" s="172">
        <f t="shared" si="147"/>
        <v>32.182230887324899</v>
      </c>
      <c r="L1049" s="172">
        <f t="shared" si="151"/>
        <v>2.4359920302540305</v>
      </c>
      <c r="M1049" s="171">
        <f t="shared" si="152"/>
        <v>0.21969625092478628</v>
      </c>
      <c r="N1049" s="44"/>
    </row>
    <row r="1050" spans="1:14" x14ac:dyDescent="0.25">
      <c r="A1050" s="157">
        <v>45694.727083333331</v>
      </c>
      <c r="B1050" s="170">
        <v>0.41079021478820521</v>
      </c>
      <c r="C1050" s="170">
        <v>26.5100634066666</v>
      </c>
      <c r="D1050" s="170">
        <v>4.7884736166666601E-2</v>
      </c>
      <c r="E1050" s="171">
        <f t="shared" si="148"/>
        <v>0.40186586793094592</v>
      </c>
      <c r="F1050" s="171">
        <f t="shared" si="149"/>
        <v>8.891563090653793E-4</v>
      </c>
      <c r="G1050" s="171">
        <f t="shared" si="150"/>
        <v>35492.274557700934</v>
      </c>
      <c r="H1050" s="171">
        <f t="shared" si="144"/>
        <v>2.3608128487767277E-2</v>
      </c>
      <c r="I1050" s="171">
        <f t="shared" si="145"/>
        <v>1.7001982021253264</v>
      </c>
      <c r="J1050" s="171">
        <f t="shared" si="146"/>
        <v>27.555829913810889</v>
      </c>
      <c r="K1050" s="172">
        <f t="shared" si="147"/>
        <v>32.156358828481018</v>
      </c>
      <c r="L1050" s="172">
        <f t="shared" si="151"/>
        <v>2.439167787291642</v>
      </c>
      <c r="M1050" s="171">
        <f t="shared" si="152"/>
        <v>0.21998266479902978</v>
      </c>
      <c r="N1050" s="44"/>
    </row>
    <row r="1051" spans="1:14" x14ac:dyDescent="0.25">
      <c r="A1051" s="157">
        <v>45694.727777777778</v>
      </c>
      <c r="B1051" s="170">
        <v>0.42353089310729924</v>
      </c>
      <c r="C1051" s="170">
        <v>26.510216541666601</v>
      </c>
      <c r="D1051" s="170">
        <v>4.7906193499999999E-2</v>
      </c>
      <c r="E1051" s="171">
        <f t="shared" si="148"/>
        <v>0.4143295454675115</v>
      </c>
      <c r="F1051" s="171">
        <f t="shared" si="149"/>
        <v>9.1673353486428403E-4</v>
      </c>
      <c r="G1051" s="171">
        <f t="shared" si="150"/>
        <v>36593.069164470653</v>
      </c>
      <c r="H1051" s="171">
        <f t="shared" si="144"/>
        <v>2.3608020791447484E-2</v>
      </c>
      <c r="I1051" s="171">
        <f t="shared" si="145"/>
        <v>1.7002050893253404</v>
      </c>
      <c r="J1051" s="171">
        <f t="shared" si="146"/>
        <v>28.289247739249276</v>
      </c>
      <c r="K1051" s="172">
        <f t="shared" si="147"/>
        <v>33.012342866931931</v>
      </c>
      <c r="L1051" s="172">
        <f t="shared" si="151"/>
        <v>2.5122561780724508</v>
      </c>
      <c r="M1051" s="171">
        <f t="shared" si="152"/>
        <v>0.22657433063423979</v>
      </c>
      <c r="N1051" s="44"/>
    </row>
    <row r="1052" spans="1:14" x14ac:dyDescent="0.25">
      <c r="A1052" s="157">
        <v>45694.728472222225</v>
      </c>
      <c r="B1052" s="170">
        <v>0.42623344482129966</v>
      </c>
      <c r="C1052" s="170">
        <v>26.510369673333301</v>
      </c>
      <c r="D1052" s="170">
        <v>4.7703534833333297E-2</v>
      </c>
      <c r="E1052" s="171">
        <f t="shared" si="148"/>
        <v>0.41697317027798925</v>
      </c>
      <c r="F1052" s="171">
        <f t="shared" si="149"/>
        <v>9.2258321389891696E-4</v>
      </c>
      <c r="G1052" s="171">
        <f t="shared" si="150"/>
        <v>36826.569632560291</v>
      </c>
      <c r="H1052" s="171">
        <f t="shared" si="144"/>
        <v>2.3607913098073287E-2</v>
      </c>
      <c r="I1052" s="171">
        <f t="shared" si="145"/>
        <v>1.7002119763958543</v>
      </c>
      <c r="J1052" s="171">
        <f t="shared" si="146"/>
        <v>28.444420400496806</v>
      </c>
      <c r="K1052" s="172">
        <f t="shared" si="147"/>
        <v>33.193543280111243</v>
      </c>
      <c r="L1052" s="172">
        <f t="shared" si="151"/>
        <v>2.5168275477159576</v>
      </c>
      <c r="M1052" s="171">
        <f t="shared" si="152"/>
        <v>0.22698661144624441</v>
      </c>
      <c r="N1052" s="44"/>
    </row>
    <row r="1053" spans="1:14" x14ac:dyDescent="0.25">
      <c r="A1053" s="157">
        <v>45694.729166666664</v>
      </c>
      <c r="B1053" s="170">
        <v>0.42430305074428309</v>
      </c>
      <c r="C1053" s="170">
        <v>26.5105228066666</v>
      </c>
      <c r="D1053" s="170">
        <v>4.7724992500000001E-2</v>
      </c>
      <c r="E1053" s="171">
        <f t="shared" si="148"/>
        <v>0.41508450349309539</v>
      </c>
      <c r="F1053" s="171">
        <f t="shared" si="149"/>
        <v>9.1840487174087247E-4</v>
      </c>
      <c r="G1053" s="171">
        <f t="shared" si="150"/>
        <v>36659.78358430606</v>
      </c>
      <c r="H1053" s="171">
        <f t="shared" si="144"/>
        <v>2.3607805404128386E-2</v>
      </c>
      <c r="I1053" s="171">
        <f t="shared" si="145"/>
        <v>1.7002188635617366</v>
      </c>
      <c r="J1053" s="171">
        <f t="shared" si="146"/>
        <v>28.333596893022676</v>
      </c>
      <c r="K1053" s="172">
        <f t="shared" si="147"/>
        <v>33.064336596974343</v>
      </c>
      <c r="L1053" s="172">
        <f t="shared" si="151"/>
        <v>2.507115656803367</v>
      </c>
      <c r="M1053" s="171">
        <f t="shared" si="152"/>
        <v>0.22611071940867308</v>
      </c>
      <c r="N1053" s="44"/>
    </row>
    <row r="1054" spans="1:14" x14ac:dyDescent="0.25">
      <c r="A1054" s="157">
        <v>45694.729861111111</v>
      </c>
      <c r="B1054" s="170">
        <v>0.41773967402095841</v>
      </c>
      <c r="C1054" s="170">
        <v>26.510670834999999</v>
      </c>
      <c r="D1054" s="170">
        <v>4.7951492833333297E-2</v>
      </c>
      <c r="E1054" s="171">
        <f t="shared" si="148"/>
        <v>0.40866352297086539</v>
      </c>
      <c r="F1054" s="171">
        <f t="shared" si="149"/>
        <v>9.0419842861679304E-4</v>
      </c>
      <c r="G1054" s="171">
        <f t="shared" si="150"/>
        <v>36092.707835410809</v>
      </c>
      <c r="H1054" s="171">
        <f t="shared" si="144"/>
        <v>2.3607701300943876E-2</v>
      </c>
      <c r="I1054" s="171">
        <f t="shared" si="145"/>
        <v>1.700225521149848</v>
      </c>
      <c r="J1054" s="171">
        <f t="shared" si="146"/>
        <v>27.956264469306397</v>
      </c>
      <c r="K1054" s="172">
        <f t="shared" si="147"/>
        <v>32.624117123348618</v>
      </c>
      <c r="L1054" s="172">
        <f t="shared" si="151"/>
        <v>2.4819241514355936</v>
      </c>
      <c r="M1054" s="171">
        <f t="shared" si="152"/>
        <v>0.22383875824635585</v>
      </c>
      <c r="N1054" s="44"/>
    </row>
    <row r="1055" spans="1:14" x14ac:dyDescent="0.25">
      <c r="A1055" s="157">
        <v>45694.730555555558</v>
      </c>
      <c r="B1055" s="170">
        <v>0.41812573811431919</v>
      </c>
      <c r="C1055" s="170">
        <v>26.5107116699999</v>
      </c>
      <c r="D1055" s="170">
        <v>4.8034940333333297E-2</v>
      </c>
      <c r="E1055" s="171">
        <f t="shared" si="148"/>
        <v>0.40904114338217379</v>
      </c>
      <c r="F1055" s="171">
        <f t="shared" si="149"/>
        <v>9.0503406518250911E-4</v>
      </c>
      <c r="G1055" s="171">
        <f t="shared" si="150"/>
        <v>36126.063773077178</v>
      </c>
      <c r="H1055" s="171">
        <f t="shared" si="144"/>
        <v>2.3607672583205865E-2</v>
      </c>
      <c r="I1055" s="171">
        <f t="shared" si="145"/>
        <v>1.7002273577111395</v>
      </c>
      <c r="J1055" s="171">
        <f t="shared" si="146"/>
        <v>27.978482378765772</v>
      </c>
      <c r="K1055" s="172">
        <f t="shared" si="147"/>
        <v>32.650076373736368</v>
      </c>
      <c r="L1055" s="172">
        <f t="shared" si="151"/>
        <v>2.4884328546765042</v>
      </c>
      <c r="M1055" s="171">
        <f t="shared" si="152"/>
        <v>0.22442576250689972</v>
      </c>
      <c r="N1055" s="44"/>
    </row>
    <row r="1056" spans="1:14" x14ac:dyDescent="0.25">
      <c r="A1056" s="157">
        <v>45694.731249999997</v>
      </c>
      <c r="B1056" s="170">
        <v>0.42623344482129966</v>
      </c>
      <c r="C1056" s="170">
        <v>26.5107116699999</v>
      </c>
      <c r="D1056" s="170">
        <v>4.80826266666666E-2</v>
      </c>
      <c r="E1056" s="171">
        <f t="shared" si="148"/>
        <v>0.41697269439500301</v>
      </c>
      <c r="F1056" s="171">
        <f t="shared" si="149"/>
        <v>9.2258321389891696E-4</v>
      </c>
      <c r="G1056" s="171">
        <f t="shared" si="150"/>
        <v>36826.569632560291</v>
      </c>
      <c r="H1056" s="171">
        <f t="shared" si="144"/>
        <v>2.3607672583205865E-2</v>
      </c>
      <c r="I1056" s="171">
        <f t="shared" si="145"/>
        <v>1.7002273577111395</v>
      </c>
      <c r="J1056" s="171">
        <f t="shared" si="146"/>
        <v>28.444420400496806</v>
      </c>
      <c r="K1056" s="172">
        <f t="shared" si="147"/>
        <v>33.193812513137971</v>
      </c>
      <c r="L1056" s="172">
        <f t="shared" si="151"/>
        <v>2.5368504760127761</v>
      </c>
      <c r="M1056" s="171">
        <f t="shared" si="152"/>
        <v>0.22879243109783337</v>
      </c>
      <c r="N1056" s="44"/>
    </row>
    <row r="1057" spans="1:14" x14ac:dyDescent="0.25">
      <c r="A1057" s="157">
        <v>45694.731944444444</v>
      </c>
      <c r="B1057" s="170">
        <v>0.42623344482129966</v>
      </c>
      <c r="C1057" s="170">
        <v>26.5107116699999</v>
      </c>
      <c r="D1057" s="170">
        <v>4.8163690333333301E-2</v>
      </c>
      <c r="E1057" s="171">
        <f t="shared" si="148"/>
        <v>0.41697269439500301</v>
      </c>
      <c r="F1057" s="171">
        <f t="shared" si="149"/>
        <v>9.2258321389891696E-4</v>
      </c>
      <c r="G1057" s="171">
        <f t="shared" si="150"/>
        <v>36826.569632560291</v>
      </c>
      <c r="H1057" s="171">
        <f t="shared" si="144"/>
        <v>2.3607672583205865E-2</v>
      </c>
      <c r="I1057" s="171">
        <f t="shared" si="145"/>
        <v>1.7002273577111395</v>
      </c>
      <c r="J1057" s="171">
        <f t="shared" si="146"/>
        <v>28.444420400496806</v>
      </c>
      <c r="K1057" s="172">
        <f t="shared" si="147"/>
        <v>33.193812513137971</v>
      </c>
      <c r="L1057" s="172">
        <f t="shared" si="151"/>
        <v>2.5411274137682032</v>
      </c>
      <c r="M1057" s="171">
        <f t="shared" si="152"/>
        <v>0.2291781578073776</v>
      </c>
      <c r="N1057" s="44"/>
    </row>
    <row r="1058" spans="1:14" x14ac:dyDescent="0.25">
      <c r="A1058" s="157">
        <v>45694.732638888891</v>
      </c>
      <c r="B1058" s="170">
        <v>0.42816385732982293</v>
      </c>
      <c r="C1058" s="170">
        <v>26.5107116699999</v>
      </c>
      <c r="D1058" s="170">
        <v>4.8418803166666601E-2</v>
      </c>
      <c r="E1058" s="171">
        <f t="shared" si="148"/>
        <v>0.41886116493797093</v>
      </c>
      <c r="F1058" s="171">
        <f t="shared" si="149"/>
        <v>9.2676159595199772E-4</v>
      </c>
      <c r="G1058" s="171">
        <f t="shared" si="150"/>
        <v>36993.3572732967</v>
      </c>
      <c r="H1058" s="171">
        <f t="shared" si="144"/>
        <v>2.3607672583205865E-2</v>
      </c>
      <c r="I1058" s="171">
        <f t="shared" si="145"/>
        <v>1.7002273577111395</v>
      </c>
      <c r="J1058" s="171">
        <f t="shared" si="146"/>
        <v>28.555174719002846</v>
      </c>
      <c r="K1058" s="172">
        <f t="shared" si="147"/>
        <v>33.32305958626327</v>
      </c>
      <c r="L1058" s="172">
        <f t="shared" si="151"/>
        <v>2.5655961662617464</v>
      </c>
      <c r="M1058" s="171">
        <f t="shared" si="152"/>
        <v>0.23138493562966689</v>
      </c>
      <c r="N1058" s="44"/>
    </row>
    <row r="1059" spans="1:14" x14ac:dyDescent="0.25">
      <c r="A1059" s="157">
        <v>45694.73333333333</v>
      </c>
      <c r="B1059" s="170">
        <v>0.42314480326233361</v>
      </c>
      <c r="C1059" s="170">
        <v>26.5107116699999</v>
      </c>
      <c r="D1059" s="170">
        <v>4.8208990166666597E-2</v>
      </c>
      <c r="E1059" s="171">
        <f t="shared" si="148"/>
        <v>0.41395115957996192</v>
      </c>
      <c r="F1059" s="171">
        <f t="shared" si="149"/>
        <v>9.1589784255916365E-4</v>
      </c>
      <c r="G1059" s="171">
        <f t="shared" si="150"/>
        <v>36559.711001865624</v>
      </c>
      <c r="H1059" s="171">
        <f t="shared" si="144"/>
        <v>2.3607672583205865E-2</v>
      </c>
      <c r="I1059" s="171">
        <f t="shared" si="145"/>
        <v>1.7002273577111395</v>
      </c>
      <c r="J1059" s="171">
        <f t="shared" si="146"/>
        <v>28.267068284937444</v>
      </c>
      <c r="K1059" s="172">
        <f t="shared" si="147"/>
        <v>32.986847745011318</v>
      </c>
      <c r="L1059" s="172">
        <f t="shared" si="151"/>
        <v>2.5259736960666883</v>
      </c>
      <c r="M1059" s="171">
        <f t="shared" si="152"/>
        <v>0.22781148052549496</v>
      </c>
      <c r="N1059" s="44"/>
    </row>
    <row r="1060" spans="1:14" x14ac:dyDescent="0.25">
      <c r="A1060" s="157">
        <v>45694.734027777777</v>
      </c>
      <c r="B1060" s="170">
        <v>0.41426493153650157</v>
      </c>
      <c r="C1060" s="170">
        <v>26.5107116699999</v>
      </c>
      <c r="D1060" s="170">
        <v>4.8323431E-2</v>
      </c>
      <c r="E1060" s="171">
        <f t="shared" si="148"/>
        <v>0.40526422033483878</v>
      </c>
      <c r="F1060" s="171">
        <f t="shared" si="149"/>
        <v>8.9667734098809867E-4</v>
      </c>
      <c r="G1060" s="171">
        <f t="shared" si="150"/>
        <v>35792.490084753736</v>
      </c>
      <c r="H1060" s="171">
        <f t="shared" si="144"/>
        <v>2.3607672583205865E-2</v>
      </c>
      <c r="I1060" s="171">
        <f t="shared" si="145"/>
        <v>1.7002273577111395</v>
      </c>
      <c r="J1060" s="171">
        <f t="shared" si="146"/>
        <v>27.756164006907003</v>
      </c>
      <c r="K1060" s="172">
        <f t="shared" si="147"/>
        <v>32.390637290436317</v>
      </c>
      <c r="L1060" s="172">
        <f t="shared" si="151"/>
        <v>2.4813710314080812</v>
      </c>
      <c r="M1060" s="171">
        <f t="shared" si="152"/>
        <v>0.22378887368399003</v>
      </c>
      <c r="N1060" s="44"/>
    </row>
    <row r="1061" spans="1:14" x14ac:dyDescent="0.25">
      <c r="A1061" s="157">
        <v>45694.734722222223</v>
      </c>
      <c r="B1061" s="170">
        <v>0.42275872811161164</v>
      </c>
      <c r="C1061" s="170">
        <v>26.510690146666601</v>
      </c>
      <c r="D1061" s="170">
        <v>4.8533244000000003E-2</v>
      </c>
      <c r="E1061" s="171">
        <f t="shared" si="148"/>
        <v>0.41357350236783319</v>
      </c>
      <c r="F1061" s="171">
        <f t="shared" si="149"/>
        <v>9.150621820597655E-4</v>
      </c>
      <c r="G1061" s="171">
        <f t="shared" si="150"/>
        <v>36526.354108843247</v>
      </c>
      <c r="H1061" s="171">
        <f t="shared" si="144"/>
        <v>2.3607687719761034E-2</v>
      </c>
      <c r="I1061" s="171">
        <f t="shared" si="145"/>
        <v>1.7002263896952641</v>
      </c>
      <c r="J1061" s="171">
        <f t="shared" si="146"/>
        <v>28.244886841530075</v>
      </c>
      <c r="K1061" s="172">
        <f t="shared" si="147"/>
        <v>32.960945819551192</v>
      </c>
      <c r="L1061" s="172">
        <f t="shared" si="151"/>
        <v>2.5407538055273666</v>
      </c>
      <c r="M1061" s="171">
        <f t="shared" si="152"/>
        <v>0.22914446298046237</v>
      </c>
      <c r="N1061" s="44"/>
    </row>
    <row r="1062" spans="1:14" x14ac:dyDescent="0.25">
      <c r="A1062" s="157">
        <v>45694.73541666667</v>
      </c>
      <c r="B1062" s="170">
        <v>0.43086643484175602</v>
      </c>
      <c r="C1062" s="170">
        <v>26.510216639999999</v>
      </c>
      <c r="D1062" s="170">
        <v>4.8344889499999898E-2</v>
      </c>
      <c r="E1062" s="171">
        <f t="shared" si="148"/>
        <v>0.42150572001221914</v>
      </c>
      <c r="F1062" s="171">
        <f t="shared" si="149"/>
        <v>9.3261133082631173E-4</v>
      </c>
      <c r="G1062" s="171">
        <f t="shared" si="150"/>
        <v>37226.859970327721</v>
      </c>
      <c r="H1062" s="171">
        <f t="shared" si="144"/>
        <v>2.3608020722292043E-2</v>
      </c>
      <c r="I1062" s="171">
        <f t="shared" si="145"/>
        <v>1.700205093747863</v>
      </c>
      <c r="J1062" s="171">
        <f t="shared" si="146"/>
        <v>28.710113435768672</v>
      </c>
      <c r="K1062" s="172">
        <f t="shared" si="147"/>
        <v>33.503475222689616</v>
      </c>
      <c r="L1062" s="172">
        <f t="shared" si="151"/>
        <v>2.5770313762502552</v>
      </c>
      <c r="M1062" s="171">
        <f t="shared" si="152"/>
        <v>0.23241624966181954</v>
      </c>
      <c r="N1062" s="44"/>
    </row>
    <row r="1063" spans="1:14" x14ac:dyDescent="0.25">
      <c r="A1063" s="157">
        <v>45694.736111111109</v>
      </c>
      <c r="B1063" s="170">
        <v>0.42121440915443092</v>
      </c>
      <c r="C1063" s="170">
        <v>26.509570948333302</v>
      </c>
      <c r="D1063" s="170">
        <v>4.84140348333333E-2</v>
      </c>
      <c r="E1063" s="171">
        <f t="shared" si="148"/>
        <v>0.4120642756473526</v>
      </c>
      <c r="F1063" s="171">
        <f t="shared" si="149"/>
        <v>9.1171950033426606E-4</v>
      </c>
      <c r="G1063" s="171">
        <f t="shared" si="150"/>
        <v>36392.924950942834</v>
      </c>
      <c r="H1063" s="171">
        <f t="shared" si="144"/>
        <v>2.3608474826451377E-2</v>
      </c>
      <c r="I1063" s="171">
        <f t="shared" si="145"/>
        <v>1.700176054100079</v>
      </c>
      <c r="J1063" s="171">
        <f t="shared" si="146"/>
        <v>28.156131621964999</v>
      </c>
      <c r="K1063" s="172">
        <f t="shared" si="147"/>
        <v>32.856498970895345</v>
      </c>
      <c r="L1063" s="172">
        <f t="shared" si="151"/>
        <v>2.5256286418591469</v>
      </c>
      <c r="M1063" s="171">
        <f t="shared" si="152"/>
        <v>0.22778036091803275</v>
      </c>
      <c r="N1063" s="44"/>
    </row>
    <row r="1064" spans="1:14" x14ac:dyDescent="0.25">
      <c r="A1064" s="157">
        <v>45694.736805555556</v>
      </c>
      <c r="B1064" s="170">
        <v>0.39997994164981954</v>
      </c>
      <c r="C1064" s="170">
        <v>26.508925254999902</v>
      </c>
      <c r="D1064" s="170">
        <v>4.8211373666666599E-2</v>
      </c>
      <c r="E1064" s="171">
        <f t="shared" si="148"/>
        <v>0.39129193230225062</v>
      </c>
      <c r="F1064" s="171">
        <f t="shared" si="149"/>
        <v>8.6575744945848387E-4</v>
      </c>
      <c r="G1064" s="171">
        <f t="shared" si="150"/>
        <v>34558.266958544409</v>
      </c>
      <c r="H1064" s="171">
        <f t="shared" si="144"/>
        <v>2.3608928942474714E-2</v>
      </c>
      <c r="I1064" s="171">
        <f t="shared" si="145"/>
        <v>1.7001470147403002</v>
      </c>
      <c r="J1064" s="171">
        <f t="shared" si="146"/>
        <v>26.931037274938344</v>
      </c>
      <c r="K1064" s="172">
        <f t="shared" si="147"/>
        <v>31.426406869539967</v>
      </c>
      <c r="L1064" s="172">
        <f t="shared" si="151"/>
        <v>2.3941692617912538</v>
      </c>
      <c r="M1064" s="171">
        <f t="shared" si="152"/>
        <v>0.21592435622215492</v>
      </c>
      <c r="N1064" s="44"/>
    </row>
    <row r="1065" spans="1:14" x14ac:dyDescent="0.25">
      <c r="A1065" s="157">
        <v>45694.737500000003</v>
      </c>
      <c r="B1065" s="170">
        <v>0.38337845674518561</v>
      </c>
      <c r="C1065" s="170">
        <v>26.508279564999999</v>
      </c>
      <c r="D1065" s="170">
        <v>4.7830706333333299E-2</v>
      </c>
      <c r="E1065" s="171">
        <f t="shared" si="148"/>
        <v>0.37505185826334825</v>
      </c>
      <c r="F1065" s="171">
        <f t="shared" si="149"/>
        <v>8.2982349944845366E-4</v>
      </c>
      <c r="G1065" s="171">
        <f t="shared" si="150"/>
        <v>33123.898662784035</v>
      </c>
      <c r="H1065" s="171">
        <f t="shared" si="144"/>
        <v>2.3609383066845634E-2</v>
      </c>
      <c r="I1065" s="171">
        <f t="shared" si="145"/>
        <v>1.7001179758934015</v>
      </c>
      <c r="J1065" s="171">
        <f t="shared" si="146"/>
        <v>25.966896340078456</v>
      </c>
      <c r="K1065" s="172">
        <f t="shared" si="147"/>
        <v>30.300866050698414</v>
      </c>
      <c r="L1065" s="172">
        <f t="shared" si="151"/>
        <v>2.2812451941688998</v>
      </c>
      <c r="M1065" s="171">
        <f t="shared" si="152"/>
        <v>0.20574000668911432</v>
      </c>
      <c r="N1065" s="44"/>
    </row>
    <row r="1066" spans="1:14" x14ac:dyDescent="0.25">
      <c r="A1066" s="157">
        <v>45694.738194444442</v>
      </c>
      <c r="B1066" s="170">
        <v>0.37527077577436552</v>
      </c>
      <c r="C1066" s="170">
        <v>26.507667321666599</v>
      </c>
      <c r="D1066" s="170">
        <v>4.8075520333333302E-2</v>
      </c>
      <c r="E1066" s="171">
        <f t="shared" si="148"/>
        <v>0.36712101813221648</v>
      </c>
      <c r="F1066" s="171">
        <f t="shared" si="149"/>
        <v>8.1227440643802059E-4</v>
      </c>
      <c r="G1066" s="171">
        <f t="shared" si="150"/>
        <v>32423.395026905182</v>
      </c>
      <c r="H1066" s="171">
        <f t="shared" si="144"/>
        <v>2.3609813677503148E-2</v>
      </c>
      <c r="I1066" s="171">
        <f t="shared" si="145"/>
        <v>1.700090441590616</v>
      </c>
      <c r="J1066" s="171">
        <f t="shared" si="146"/>
        <v>25.493924704845075</v>
      </c>
      <c r="K1066" s="172">
        <f t="shared" si="147"/>
        <v>29.74852176427169</v>
      </c>
      <c r="L1066" s="172">
        <f t="shared" si="151"/>
        <v>2.2466709754791938</v>
      </c>
      <c r="M1066" s="171">
        <f t="shared" si="152"/>
        <v>0.202621841222871</v>
      </c>
      <c r="N1066" s="44"/>
    </row>
    <row r="1067" spans="1:14" x14ac:dyDescent="0.25">
      <c r="A1067" s="157">
        <v>45694.738888888889</v>
      </c>
      <c r="B1067" s="170">
        <v>0.37913158238307204</v>
      </c>
      <c r="C1067" s="170">
        <v>26.507661906666598</v>
      </c>
      <c r="D1067" s="170">
        <v>4.7919705E-2</v>
      </c>
      <c r="E1067" s="171">
        <f t="shared" si="148"/>
        <v>0.37089798628347681</v>
      </c>
      <c r="F1067" s="171">
        <f t="shared" si="149"/>
        <v>8.2063113069929009E-4</v>
      </c>
      <c r="G1067" s="171">
        <f t="shared" si="150"/>
        <v>32756.968717897424</v>
      </c>
      <c r="H1067" s="171">
        <f t="shared" si="144"/>
        <v>2.3609817486091696E-2</v>
      </c>
      <c r="I1067" s="171">
        <f t="shared" si="145"/>
        <v>1.7000901980643108</v>
      </c>
      <c r="J1067" s="171">
        <f t="shared" si="146"/>
        <v>25.71932620078103</v>
      </c>
      <c r="K1067" s="172">
        <f t="shared" si="147"/>
        <v>30.011535918651308</v>
      </c>
      <c r="L1067" s="172">
        <f t="shared" si="151"/>
        <v>2.2613316005146697</v>
      </c>
      <c r="M1067" s="171">
        <f t="shared" si="152"/>
        <v>0.20394404766546445</v>
      </c>
      <c r="N1067" s="44"/>
    </row>
    <row r="1068" spans="1:14" x14ac:dyDescent="0.25">
      <c r="A1068" s="157">
        <v>45694.739583333336</v>
      </c>
      <c r="B1068" s="170">
        <v>0.38646710569374154</v>
      </c>
      <c r="C1068" s="170">
        <v>26.507876294999999</v>
      </c>
      <c r="D1068" s="170">
        <v>4.8040903500000003E-2</v>
      </c>
      <c r="E1068" s="171">
        <f t="shared" si="148"/>
        <v>0.3780739336301927</v>
      </c>
      <c r="F1068" s="171">
        <f t="shared" si="149"/>
        <v>8.3650888678299038E-4</v>
      </c>
      <c r="G1068" s="171">
        <f t="shared" si="150"/>
        <v>33390.757931939268</v>
      </c>
      <c r="H1068" s="171">
        <f t="shared" si="144"/>
        <v>2.3609666698677534E-2</v>
      </c>
      <c r="I1068" s="171">
        <f t="shared" si="145"/>
        <v>1.700099839671843</v>
      </c>
      <c r="J1068" s="171">
        <f t="shared" si="146"/>
        <v>26.146706860901691</v>
      </c>
      <c r="K1068" s="172">
        <f t="shared" si="147"/>
        <v>30.510395795471528</v>
      </c>
      <c r="L1068" s="172">
        <f t="shared" si="151"/>
        <v>2.3088253768772558</v>
      </c>
      <c r="M1068" s="171">
        <f t="shared" si="152"/>
        <v>0.20822739690451439</v>
      </c>
      <c r="N1068" s="44"/>
    </row>
    <row r="1069" spans="1:14" x14ac:dyDescent="0.25">
      <c r="A1069" s="157">
        <v>45694.740277777775</v>
      </c>
      <c r="B1069" s="170">
        <v>0.38723926333072545</v>
      </c>
      <c r="C1069" s="170">
        <v>26.508090679999999</v>
      </c>
      <c r="D1069" s="170">
        <v>4.7982488166666601E-2</v>
      </c>
      <c r="E1069" s="171">
        <f t="shared" si="148"/>
        <v>0.37882905076181461</v>
      </c>
      <c r="F1069" s="171">
        <f t="shared" si="149"/>
        <v>8.3818022365957892E-4</v>
      </c>
      <c r="G1069" s="171">
        <f t="shared" si="150"/>
        <v>33457.472351774675</v>
      </c>
      <c r="H1069" s="171">
        <f t="shared" si="144"/>
        <v>2.3609515914786619E-2</v>
      </c>
      <c r="I1069" s="171">
        <f t="shared" si="145"/>
        <v>1.7001094811694768</v>
      </c>
      <c r="J1069" s="171">
        <f t="shared" si="146"/>
        <v>26.191627733849788</v>
      </c>
      <c r="K1069" s="172">
        <f t="shared" si="147"/>
        <v>30.56296902065305</v>
      </c>
      <c r="L1069" s="172">
        <f t="shared" si="151"/>
        <v>2.3104186500448343</v>
      </c>
      <c r="M1069" s="171">
        <f t="shared" si="152"/>
        <v>0.20837109037200885</v>
      </c>
      <c r="N1069" s="44"/>
    </row>
    <row r="1070" spans="1:14" x14ac:dyDescent="0.25">
      <c r="A1070" s="157">
        <v>45694.740972222222</v>
      </c>
      <c r="B1070" s="170">
        <v>0.38646710569374154</v>
      </c>
      <c r="C1070" s="170">
        <v>26.508305064999998</v>
      </c>
      <c r="D1070" s="170">
        <v>4.7836257666666597E-2</v>
      </c>
      <c r="E1070" s="171">
        <f t="shared" si="148"/>
        <v>0.37807339265816631</v>
      </c>
      <c r="F1070" s="171">
        <f t="shared" si="149"/>
        <v>8.3650888678299038E-4</v>
      </c>
      <c r="G1070" s="171">
        <f t="shared" si="150"/>
        <v>33390.757931939268</v>
      </c>
      <c r="H1070" s="171">
        <f t="shared" si="144"/>
        <v>2.3609365132074456E-2</v>
      </c>
      <c r="I1070" s="171">
        <f t="shared" si="145"/>
        <v>1.7001191227071222</v>
      </c>
      <c r="J1070" s="171">
        <f t="shared" si="146"/>
        <v>26.146706860901691</v>
      </c>
      <c r="K1070" s="172">
        <f t="shared" si="147"/>
        <v>30.510706055284288</v>
      </c>
      <c r="L1070" s="172">
        <f t="shared" si="151"/>
        <v>2.2990153447701975</v>
      </c>
      <c r="M1070" s="171">
        <f t="shared" si="152"/>
        <v>0.20734265374911592</v>
      </c>
      <c r="N1070" s="44"/>
    </row>
    <row r="1071" spans="1:14" x14ac:dyDescent="0.25">
      <c r="A1071" s="157">
        <v>45694.741666666669</v>
      </c>
      <c r="B1071" s="170">
        <v>0.39110006992398472</v>
      </c>
      <c r="C1071" s="170">
        <v>26.508494426666601</v>
      </c>
      <c r="D1071" s="170">
        <v>4.7870431166666602E-2</v>
      </c>
      <c r="E1071" s="171">
        <f t="shared" si="148"/>
        <v>0.38260549135300376</v>
      </c>
      <c r="F1071" s="171">
        <f t="shared" si="149"/>
        <v>8.4653694788741282E-4</v>
      </c>
      <c r="G1071" s="171">
        <f t="shared" si="150"/>
        <v>33791.046041432281</v>
      </c>
      <c r="H1071" s="171">
        <f t="shared" si="144"/>
        <v>2.3609231949923221E-2</v>
      </c>
      <c r="I1071" s="171">
        <f t="shared" si="145"/>
        <v>1.7001276389035522</v>
      </c>
      <c r="J1071" s="171">
        <f t="shared" si="146"/>
        <v>26.416045658726805</v>
      </c>
      <c r="K1071" s="172">
        <f t="shared" si="147"/>
        <v>30.825137106336751</v>
      </c>
      <c r="L1071" s="172">
        <f t="shared" si="151"/>
        <v>2.326928836023717</v>
      </c>
      <c r="M1071" s="171">
        <f t="shared" si="152"/>
        <v>0.20986010425899321</v>
      </c>
      <c r="N1071" s="44"/>
    </row>
    <row r="1072" spans="1:14" x14ac:dyDescent="0.25">
      <c r="A1072" s="157">
        <v>45694.742361111108</v>
      </c>
      <c r="B1072" s="170">
        <v>0.39380264741275389</v>
      </c>
      <c r="C1072" s="170">
        <v>26.508229733333302</v>
      </c>
      <c r="D1072" s="170">
        <v>4.7812416166666601E-2</v>
      </c>
      <c r="E1072" s="171">
        <f t="shared" si="148"/>
        <v>0.38524970995050617</v>
      </c>
      <c r="F1072" s="171">
        <f t="shared" si="149"/>
        <v>8.5238668271158855E-4</v>
      </c>
      <c r="G1072" s="171">
        <f t="shared" si="150"/>
        <v>34024.548736461933</v>
      </c>
      <c r="H1072" s="171">
        <f t="shared" si="144"/>
        <v>2.3609418114718884E-2</v>
      </c>
      <c r="I1072" s="171">
        <f t="shared" si="145"/>
        <v>1.7001157348111484</v>
      </c>
      <c r="J1072" s="171">
        <f t="shared" si="146"/>
        <v>26.572954329758808</v>
      </c>
      <c r="K1072" s="172">
        <f t="shared" si="147"/>
        <v>31.008040683007788</v>
      </c>
      <c r="L1072" s="172">
        <f t="shared" si="151"/>
        <v>2.3393847710647044</v>
      </c>
      <c r="M1072" s="171">
        <f t="shared" si="152"/>
        <v>0.21098347502387307</v>
      </c>
      <c r="N1072" s="44"/>
    </row>
    <row r="1073" spans="1:14" x14ac:dyDescent="0.25">
      <c r="A1073" s="157">
        <v>45694.743055555555</v>
      </c>
      <c r="B1073" s="170">
        <v>0.39187223491967516</v>
      </c>
      <c r="C1073" s="170">
        <v>26.507800579999898</v>
      </c>
      <c r="D1073" s="170">
        <v>4.7809237166666602E-2</v>
      </c>
      <c r="E1073" s="171">
        <f t="shared" si="148"/>
        <v>0.38336177281002853</v>
      </c>
      <c r="F1073" s="171">
        <f t="shared" si="149"/>
        <v>8.4820830069193753E-4</v>
      </c>
      <c r="G1073" s="171">
        <f t="shared" si="150"/>
        <v>33857.761097059934</v>
      </c>
      <c r="H1073" s="171">
        <f t="shared" si="144"/>
        <v>2.3609719951762854E-2</v>
      </c>
      <c r="I1073" s="171">
        <f t="shared" si="145"/>
        <v>1.7000964345644689</v>
      </c>
      <c r="J1073" s="171">
        <f t="shared" si="146"/>
        <v>26.460892152453564</v>
      </c>
      <c r="K1073" s="172">
        <f t="shared" si="147"/>
        <v>30.876960805995672</v>
      </c>
      <c r="L1073" s="172">
        <f t="shared" si="151"/>
        <v>2.3282824282019972</v>
      </c>
      <c r="M1073" s="171">
        <f t="shared" si="152"/>
        <v>0.20998218147564907</v>
      </c>
      <c r="N1073" s="44"/>
    </row>
    <row r="1074" spans="1:14" x14ac:dyDescent="0.25">
      <c r="A1074" s="157">
        <v>45694.743750000001</v>
      </c>
      <c r="B1074" s="170">
        <v>0.38916965743862819</v>
      </c>
      <c r="C1074" s="170">
        <v>26.507371424999999</v>
      </c>
      <c r="D1074" s="170">
        <v>4.78600991666666E-2</v>
      </c>
      <c r="E1074" s="171">
        <f t="shared" si="148"/>
        <v>0.38071843364176255</v>
      </c>
      <c r="F1074" s="171">
        <f t="shared" si="149"/>
        <v>8.4235856588447662E-4</v>
      </c>
      <c r="G1074" s="171">
        <f t="shared" si="150"/>
        <v>33624.258402697473</v>
      </c>
      <c r="H1074" s="171">
        <f t="shared" si="144"/>
        <v>2.3610021794702483E-2</v>
      </c>
      <c r="I1074" s="171">
        <f t="shared" si="145"/>
        <v>1.700077134403172</v>
      </c>
      <c r="J1074" s="171">
        <f t="shared" si="146"/>
        <v>26.303875123752025</v>
      </c>
      <c r="K1074" s="172">
        <f t="shared" si="147"/>
        <v>30.693426742573173</v>
      </c>
      <c r="L1074" s="172">
        <f t="shared" si="151"/>
        <v>2.3154230145973647</v>
      </c>
      <c r="M1074" s="171">
        <f t="shared" si="152"/>
        <v>0.20882242195142178</v>
      </c>
      <c r="N1074" s="44"/>
    </row>
    <row r="1075" spans="1:14" x14ac:dyDescent="0.25">
      <c r="A1075" s="157">
        <v>45694.744444444441</v>
      </c>
      <c r="B1075" s="170">
        <v>0.38916965743862819</v>
      </c>
      <c r="C1075" s="170">
        <v>26.506942271666599</v>
      </c>
      <c r="D1075" s="170">
        <v>4.7725389999999999E-2</v>
      </c>
      <c r="E1075" s="171">
        <f t="shared" si="148"/>
        <v>0.38071897888721434</v>
      </c>
      <c r="F1075" s="171">
        <f t="shared" si="149"/>
        <v>8.4235856588447662E-4</v>
      </c>
      <c r="G1075" s="171">
        <f t="shared" si="150"/>
        <v>33624.258402697473</v>
      </c>
      <c r="H1075" s="171">
        <f t="shared" si="144"/>
        <v>2.3610323641193434E-2</v>
      </c>
      <c r="I1075" s="171">
        <f t="shared" si="145"/>
        <v>1.7000578344771615</v>
      </c>
      <c r="J1075" s="171">
        <f t="shared" si="146"/>
        <v>26.303875123752025</v>
      </c>
      <c r="K1075" s="172">
        <f t="shared" si="147"/>
        <v>30.693114345653605</v>
      </c>
      <c r="L1075" s="172">
        <f t="shared" si="151"/>
        <v>2.3088806324537465</v>
      </c>
      <c r="M1075" s="171">
        <f t="shared" si="152"/>
        <v>0.20823238027180252</v>
      </c>
      <c r="N1075" s="44"/>
    </row>
    <row r="1076" spans="1:14" x14ac:dyDescent="0.25">
      <c r="A1076" s="157">
        <v>45694.745138888888</v>
      </c>
      <c r="B1076" s="170">
        <v>0.39110006992398472</v>
      </c>
      <c r="C1076" s="170">
        <v>26.506504698333298</v>
      </c>
      <c r="D1076" s="170">
        <v>4.7641942999999999E-2</v>
      </c>
      <c r="E1076" s="171">
        <f t="shared" si="148"/>
        <v>0.38260803186513914</v>
      </c>
      <c r="F1076" s="171">
        <f t="shared" si="149"/>
        <v>8.4653694788741282E-4</v>
      </c>
      <c r="G1076" s="171">
        <f t="shared" si="150"/>
        <v>33791.046041432281</v>
      </c>
      <c r="H1076" s="171">
        <f t="shared" si="144"/>
        <v>2.36106314147842E-2</v>
      </c>
      <c r="I1076" s="171">
        <f t="shared" si="145"/>
        <v>1.7000381560511659</v>
      </c>
      <c r="J1076" s="171">
        <f t="shared" si="146"/>
        <v>26.416045658726805</v>
      </c>
      <c r="K1076" s="172">
        <f t="shared" si="147"/>
        <v>30.823682519546175</v>
      </c>
      <c r="L1076" s="172">
        <f t="shared" si="151"/>
        <v>2.3157046813834303</v>
      </c>
      <c r="M1076" s="171">
        <f t="shared" si="152"/>
        <v>0.20884782480009295</v>
      </c>
      <c r="N1076" s="44"/>
    </row>
    <row r="1077" spans="1:14" x14ac:dyDescent="0.25">
      <c r="A1077" s="157">
        <v>45694.745833333334</v>
      </c>
      <c r="B1077" s="170">
        <v>0.38994184081949462</v>
      </c>
      <c r="C1077" s="170">
        <v>26.505914344999901</v>
      </c>
      <c r="D1077" s="170">
        <v>4.75076335E-2</v>
      </c>
      <c r="E1077" s="171">
        <f t="shared" si="148"/>
        <v>0.38147570317809837</v>
      </c>
      <c r="F1077" s="171">
        <f t="shared" si="149"/>
        <v>8.4402995848375454E-4</v>
      </c>
      <c r="G1077" s="171">
        <f t="shared" si="150"/>
        <v>33690.975046804335</v>
      </c>
      <c r="H1077" s="171">
        <f t="shared" si="144"/>
        <v>2.3611046656200174E-2</v>
      </c>
      <c r="I1077" s="171">
        <f t="shared" si="145"/>
        <v>1.7000116071097302</v>
      </c>
      <c r="J1077" s="171">
        <f t="shared" si="146"/>
        <v>26.348753732431856</v>
      </c>
      <c r="K1077" s="172">
        <f t="shared" si="147"/>
        <v>30.74473216655047</v>
      </c>
      <c r="L1077" s="172">
        <f t="shared" si="151"/>
        <v>2.3026284664781373</v>
      </c>
      <c r="M1077" s="171">
        <f t="shared" si="152"/>
        <v>0.20766851248900953</v>
      </c>
      <c r="N1077" s="44"/>
    </row>
    <row r="1078" spans="1:14" x14ac:dyDescent="0.25">
      <c r="A1078" s="157">
        <v>45694.746527777781</v>
      </c>
      <c r="B1078" s="170">
        <v>0.38453671161672498</v>
      </c>
      <c r="C1078" s="170">
        <v>26.505268650000001</v>
      </c>
      <c r="D1078" s="170">
        <v>4.7546574833333299E-2</v>
      </c>
      <c r="E1078" s="171">
        <f t="shared" si="148"/>
        <v>0.37618873687186521</v>
      </c>
      <c r="F1078" s="171">
        <f t="shared" si="149"/>
        <v>8.3233054462494589E-4</v>
      </c>
      <c r="G1078" s="171">
        <f t="shared" si="150"/>
        <v>33223.971883685037</v>
      </c>
      <c r="H1078" s="171">
        <f t="shared" si="144"/>
        <v>2.3611500833949878E-2</v>
      </c>
      <c r="I1078" s="171">
        <f t="shared" si="145"/>
        <v>1.6999825697304511</v>
      </c>
      <c r="J1078" s="171">
        <f t="shared" si="146"/>
        <v>26.034349636137552</v>
      </c>
      <c r="K1078" s="172">
        <f t="shared" si="147"/>
        <v>30.377408266936893</v>
      </c>
      <c r="L1078" s="172">
        <f t="shared" si="151"/>
        <v>2.2740442010060993</v>
      </c>
      <c r="M1078" s="171">
        <f t="shared" si="152"/>
        <v>0.20509056646880403</v>
      </c>
      <c r="N1078" s="44"/>
    </row>
    <row r="1079" spans="1:14" x14ac:dyDescent="0.25">
      <c r="A1079" s="157">
        <v>45694.74722222222</v>
      </c>
      <c r="B1079" s="170">
        <v>0.38453671161672498</v>
      </c>
      <c r="C1079" s="170">
        <v>26.504622959999999</v>
      </c>
      <c r="D1079" s="170">
        <v>4.7280732333333297E-2</v>
      </c>
      <c r="E1079" s="171">
        <f t="shared" si="148"/>
        <v>0.37618954747609723</v>
      </c>
      <c r="F1079" s="171">
        <f t="shared" si="149"/>
        <v>8.3233054462494589E-4</v>
      </c>
      <c r="G1079" s="171">
        <f t="shared" si="150"/>
        <v>33223.971883685037</v>
      </c>
      <c r="H1079" s="171">
        <f t="shared" si="144"/>
        <v>2.3611955018876411E-2</v>
      </c>
      <c r="I1079" s="171">
        <f t="shared" si="145"/>
        <v>1.6999535329389674</v>
      </c>
      <c r="J1079" s="171">
        <f t="shared" si="146"/>
        <v>26.034349636137552</v>
      </c>
      <c r="K1079" s="172">
        <f t="shared" si="147"/>
        <v>30.376943085325959</v>
      </c>
      <c r="L1079" s="172">
        <f t="shared" si="151"/>
        <v>2.2612922920839789</v>
      </c>
      <c r="M1079" s="171">
        <f t="shared" si="152"/>
        <v>0.20394050253282636</v>
      </c>
      <c r="N1079" s="44"/>
    </row>
    <row r="1080" spans="1:14" x14ac:dyDescent="0.25">
      <c r="A1080" s="157">
        <v>45694.747916666667</v>
      </c>
      <c r="B1080" s="170">
        <v>0.38067590502346571</v>
      </c>
      <c r="C1080" s="170">
        <v>26.503977269999901</v>
      </c>
      <c r="D1080" s="170">
        <v>4.7242186999999998E-2</v>
      </c>
      <c r="E1080" s="171">
        <f t="shared" si="148"/>
        <v>0.37241335013910865</v>
      </c>
      <c r="F1080" s="171">
        <f t="shared" si="149"/>
        <v>8.2397382039711188E-4</v>
      </c>
      <c r="G1080" s="171">
        <f t="shared" si="150"/>
        <v>32890.398194027439</v>
      </c>
      <c r="H1080" s="171">
        <f t="shared" si="144"/>
        <v>2.3612409214497011E-2</v>
      </c>
      <c r="I1080" s="171">
        <f t="shared" si="145"/>
        <v>1.6999244965104197</v>
      </c>
      <c r="J1080" s="171">
        <f t="shared" si="146"/>
        <v>25.809396676226616</v>
      </c>
      <c r="K1080" s="172">
        <f t="shared" si="147"/>
        <v>30.114006264217149</v>
      </c>
      <c r="L1080" s="172">
        <f t="shared" si="151"/>
        <v>2.2377984900046854</v>
      </c>
      <c r="M1080" s="171">
        <f t="shared" si="152"/>
        <v>0.2018216531389507</v>
      </c>
      <c r="N1080" s="44"/>
    </row>
    <row r="1081" spans="1:14" x14ac:dyDescent="0.25">
      <c r="A1081" s="157">
        <v>45694.748611111114</v>
      </c>
      <c r="B1081" s="170">
        <v>0.38106197646780804</v>
      </c>
      <c r="C1081" s="170">
        <v>26.5033602733333</v>
      </c>
      <c r="D1081" s="170">
        <v>4.7328812499999998E-2</v>
      </c>
      <c r="E1081" s="171">
        <f t="shared" si="148"/>
        <v>0.37279180950829821</v>
      </c>
      <c r="F1081" s="171">
        <f t="shared" si="149"/>
        <v>8.2480947287404333E-4</v>
      </c>
      <c r="G1081" s="171">
        <f t="shared" si="150"/>
        <v>32923.754766818616</v>
      </c>
      <c r="H1081" s="171">
        <f t="shared" si="144"/>
        <v>2.3612843236451145E-2</v>
      </c>
      <c r="I1081" s="171">
        <f t="shared" si="145"/>
        <v>1.6998967507490412</v>
      </c>
      <c r="J1081" s="171">
        <f t="shared" si="146"/>
        <v>25.831905757771274</v>
      </c>
      <c r="K1081" s="172">
        <f t="shared" si="147"/>
        <v>30.139828473775314</v>
      </c>
      <c r="L1081" s="172">
        <f t="shared" si="151"/>
        <v>2.2440322481130468</v>
      </c>
      <c r="M1081" s="171">
        <f t="shared" si="152"/>
        <v>0.20238386076055617</v>
      </c>
      <c r="N1081" s="44"/>
    </row>
    <row r="1082" spans="1:14" x14ac:dyDescent="0.25">
      <c r="A1082" s="157">
        <v>45694.749305555553</v>
      </c>
      <c r="B1082" s="170">
        <v>0.38916965743862819</v>
      </c>
      <c r="C1082" s="170">
        <v>26.503202439999999</v>
      </c>
      <c r="D1082" s="170">
        <v>4.72112803333333E-2</v>
      </c>
      <c r="E1082" s="171">
        <f t="shared" si="148"/>
        <v>0.38072373046297503</v>
      </c>
      <c r="F1082" s="171">
        <f t="shared" si="149"/>
        <v>8.4235856588447662E-4</v>
      </c>
      <c r="G1082" s="171">
        <f t="shared" si="150"/>
        <v>33624.258402697473</v>
      </c>
      <c r="H1082" s="171">
        <f t="shared" si="144"/>
        <v>2.3612954264764976E-2</v>
      </c>
      <c r="I1082" s="171">
        <f t="shared" si="145"/>
        <v>1.6998896531853118</v>
      </c>
      <c r="J1082" s="171">
        <f t="shared" si="146"/>
        <v>26.303875123752025</v>
      </c>
      <c r="K1082" s="172">
        <f t="shared" si="147"/>
        <v>30.690392115519298</v>
      </c>
      <c r="L1082" s="172">
        <f t="shared" si="151"/>
        <v>2.2837908014001091</v>
      </c>
      <c r="M1082" s="171">
        <f t="shared" si="152"/>
        <v>0.2059695888708612</v>
      </c>
      <c r="N1082" s="44"/>
    </row>
    <row r="1083" spans="1:14" x14ac:dyDescent="0.25">
      <c r="A1083" s="157">
        <v>45694.75</v>
      </c>
      <c r="B1083" s="170">
        <v>0.38723926333072545</v>
      </c>
      <c r="C1083" s="170">
        <v>26.503202439999999</v>
      </c>
      <c r="D1083" s="170">
        <v>4.7236913499999998E-2</v>
      </c>
      <c r="E1083" s="171">
        <f t="shared" si="148"/>
        <v>0.37883523059671714</v>
      </c>
      <c r="F1083" s="171">
        <f t="shared" si="149"/>
        <v>8.3818022365957892E-4</v>
      </c>
      <c r="G1083" s="171">
        <f t="shared" si="150"/>
        <v>33457.472351774675</v>
      </c>
      <c r="H1083" s="171">
        <f t="shared" si="144"/>
        <v>2.3612954264764976E-2</v>
      </c>
      <c r="I1083" s="171">
        <f t="shared" si="145"/>
        <v>1.6998896531853118</v>
      </c>
      <c r="J1083" s="171">
        <f t="shared" si="146"/>
        <v>26.191627733849788</v>
      </c>
      <c r="K1083" s="172">
        <f t="shared" si="147"/>
        <v>30.559425997643668</v>
      </c>
      <c r="L1083" s="172">
        <f t="shared" si="151"/>
        <v>2.2742345071907479</v>
      </c>
      <c r="M1083" s="171">
        <f t="shared" si="152"/>
        <v>0.2051077297249953</v>
      </c>
      <c r="N1083" s="44"/>
    </row>
    <row r="1084" spans="1:14" x14ac:dyDescent="0.25">
      <c r="A1084" s="157">
        <v>45694.750694444447</v>
      </c>
      <c r="B1084" s="170">
        <v>0.38453671161672498</v>
      </c>
      <c r="C1084" s="170">
        <v>26.503202439999999</v>
      </c>
      <c r="D1084" s="170">
        <v>4.7322851499999999E-2</v>
      </c>
      <c r="E1084" s="171">
        <f t="shared" si="148"/>
        <v>0.37619133082021511</v>
      </c>
      <c r="F1084" s="171">
        <f t="shared" si="149"/>
        <v>8.3233054462494589E-4</v>
      </c>
      <c r="G1084" s="171">
        <f t="shared" si="150"/>
        <v>33223.971883685037</v>
      </c>
      <c r="H1084" s="171">
        <f t="shared" si="144"/>
        <v>2.3612954264764976E-2</v>
      </c>
      <c r="I1084" s="171">
        <f t="shared" si="145"/>
        <v>1.6998896531853118</v>
      </c>
      <c r="J1084" s="171">
        <f t="shared" si="146"/>
        <v>26.034349636137552</v>
      </c>
      <c r="K1084" s="172">
        <f t="shared" si="147"/>
        <v>30.375919709415708</v>
      </c>
      <c r="L1084" s="172">
        <f t="shared" si="151"/>
        <v>2.2632246601057924</v>
      </c>
      <c r="M1084" s="171">
        <f t="shared" si="152"/>
        <v>0.20411477814806928</v>
      </c>
      <c r="N1084" s="44"/>
    </row>
    <row r="1085" spans="1:14" x14ac:dyDescent="0.25">
      <c r="A1085" s="157">
        <v>45694.751388888886</v>
      </c>
      <c r="B1085" s="170">
        <v>0.38646710569374154</v>
      </c>
      <c r="C1085" s="170">
        <v>26.503202439999999</v>
      </c>
      <c r="D1085" s="170">
        <v>4.7146418999999898E-2</v>
      </c>
      <c r="E1085" s="171">
        <f t="shared" si="148"/>
        <v>0.37807983065625711</v>
      </c>
      <c r="F1085" s="171">
        <f t="shared" si="149"/>
        <v>8.3650888678299038E-4</v>
      </c>
      <c r="G1085" s="171">
        <f t="shared" si="150"/>
        <v>33390.757931939268</v>
      </c>
      <c r="H1085" s="171">
        <f t="shared" si="144"/>
        <v>2.3612954264764976E-2</v>
      </c>
      <c r="I1085" s="171">
        <f t="shared" si="145"/>
        <v>1.6998896531853118</v>
      </c>
      <c r="J1085" s="171">
        <f t="shared" si="146"/>
        <v>26.146706860901691</v>
      </c>
      <c r="K1085" s="172">
        <f t="shared" si="147"/>
        <v>30.507013978560455</v>
      </c>
      <c r="L1085" s="172">
        <f t="shared" si="151"/>
        <v>2.2655665471679254</v>
      </c>
      <c r="M1085" s="171">
        <f t="shared" si="152"/>
        <v>0.20432598729869456</v>
      </c>
      <c r="N1085" s="44"/>
    </row>
    <row r="1086" spans="1:14" x14ac:dyDescent="0.25">
      <c r="A1086" s="157">
        <v>45694.752083333333</v>
      </c>
      <c r="B1086" s="170">
        <v>0.39110006992398472</v>
      </c>
      <c r="C1086" s="170">
        <v>26.503202439999999</v>
      </c>
      <c r="D1086" s="170">
        <v>4.70017778333333E-2</v>
      </c>
      <c r="E1086" s="171">
        <f t="shared" si="148"/>
        <v>0.38261224830785129</v>
      </c>
      <c r="F1086" s="171">
        <f t="shared" si="149"/>
        <v>8.4653694788741282E-4</v>
      </c>
      <c r="G1086" s="171">
        <f t="shared" si="150"/>
        <v>33791.046041432281</v>
      </c>
      <c r="H1086" s="171">
        <f t="shared" si="144"/>
        <v>2.3612954264764976E-2</v>
      </c>
      <c r="I1086" s="171">
        <f t="shared" si="145"/>
        <v>1.6998896531853118</v>
      </c>
      <c r="J1086" s="171">
        <f t="shared" si="146"/>
        <v>26.416045658726805</v>
      </c>
      <c r="K1086" s="172">
        <f t="shared" si="147"/>
        <v>30.821268561897917</v>
      </c>
      <c r="L1086" s="172">
        <f t="shared" si="151"/>
        <v>2.2843960019766283</v>
      </c>
      <c r="M1086" s="171">
        <f t="shared" si="152"/>
        <v>0.20602417045243759</v>
      </c>
      <c r="N1086" s="44"/>
    </row>
    <row r="1087" spans="1:14" x14ac:dyDescent="0.25">
      <c r="A1087" s="157">
        <v>45694.75277777778</v>
      </c>
      <c r="B1087" s="170">
        <v>0.39380264741275389</v>
      </c>
      <c r="C1087" s="170">
        <v>26.503202439999999</v>
      </c>
      <c r="D1087" s="170">
        <v>4.6935815333333297E-2</v>
      </c>
      <c r="E1087" s="171">
        <f t="shared" si="148"/>
        <v>0.38525617329974698</v>
      </c>
      <c r="F1087" s="171">
        <f t="shared" si="149"/>
        <v>8.5238668271158855E-4</v>
      </c>
      <c r="G1087" s="171">
        <f t="shared" si="150"/>
        <v>34024.548736461933</v>
      </c>
      <c r="H1087" s="171">
        <f t="shared" si="144"/>
        <v>2.3612954264764976E-2</v>
      </c>
      <c r="I1087" s="171">
        <f t="shared" si="145"/>
        <v>1.6998896531853118</v>
      </c>
      <c r="J1087" s="171">
        <f t="shared" si="146"/>
        <v>26.572954329758808</v>
      </c>
      <c r="K1087" s="172">
        <f t="shared" si="147"/>
        <v>31.004343816689893</v>
      </c>
      <c r="L1087" s="172">
        <f t="shared" si="151"/>
        <v>2.2961994774323746</v>
      </c>
      <c r="M1087" s="171">
        <f t="shared" si="152"/>
        <v>0.20708869745962977</v>
      </c>
      <c r="N1087" s="44"/>
    </row>
    <row r="1088" spans="1:14" x14ac:dyDescent="0.25">
      <c r="A1088" s="157">
        <v>45694.753472222219</v>
      </c>
      <c r="B1088" s="170">
        <v>0.39959386649909473</v>
      </c>
      <c r="C1088" s="170">
        <v>26.5031642916666</v>
      </c>
      <c r="D1088" s="170">
        <v>4.6846805333333297E-2</v>
      </c>
      <c r="E1088" s="171">
        <f t="shared" si="148"/>
        <v>0.39092175863089096</v>
      </c>
      <c r="F1088" s="171">
        <f t="shared" si="149"/>
        <v>8.6492178895907954E-4</v>
      </c>
      <c r="G1088" s="171">
        <f t="shared" si="150"/>
        <v>34524.910065521784</v>
      </c>
      <c r="H1088" s="171">
        <f t="shared" si="144"/>
        <v>2.3612981100416052E-2</v>
      </c>
      <c r="I1088" s="171">
        <f t="shared" si="145"/>
        <v>1.6998879377066634</v>
      </c>
      <c r="J1088" s="171">
        <f t="shared" si="146"/>
        <v>26.908680223667918</v>
      </c>
      <c r="K1088" s="172">
        <f t="shared" si="147"/>
        <v>31.396028011726553</v>
      </c>
      <c r="L1088" s="172">
        <f t="shared" si="151"/>
        <v>2.3239251694856358</v>
      </c>
      <c r="M1088" s="171">
        <f t="shared" si="152"/>
        <v>0.20958921081219659</v>
      </c>
      <c r="N1088" s="44"/>
    </row>
    <row r="1089" spans="1:14" x14ac:dyDescent="0.25">
      <c r="A1089" s="157">
        <v>45694.754166666666</v>
      </c>
      <c r="B1089" s="170">
        <v>0.40191035413517606</v>
      </c>
      <c r="C1089" s="170">
        <v>26.502515793333298</v>
      </c>
      <c r="D1089" s="170">
        <v>4.6773687833333299E-2</v>
      </c>
      <c r="E1089" s="171">
        <f t="shared" si="148"/>
        <v>0.39318882407109801</v>
      </c>
      <c r="F1089" s="171">
        <f t="shared" si="149"/>
        <v>8.6993583146142007E-4</v>
      </c>
      <c r="G1089" s="171">
        <f t="shared" si="150"/>
        <v>34725.05459727921</v>
      </c>
      <c r="H1089" s="171">
        <f t="shared" si="144"/>
        <v>2.3613437295781504E-2</v>
      </c>
      <c r="I1089" s="171">
        <f t="shared" si="145"/>
        <v>1.6998587758127257</v>
      </c>
      <c r="J1089" s="171">
        <f t="shared" si="146"/>
        <v>27.042779408503925</v>
      </c>
      <c r="K1089" s="172">
        <f t="shared" si="147"/>
        <v>31.552004579466264</v>
      </c>
      <c r="L1089" s="172">
        <f t="shared" si="151"/>
        <v>2.3330650537756132</v>
      </c>
      <c r="M1089" s="171">
        <f t="shared" si="152"/>
        <v>0.21041351495090307</v>
      </c>
      <c r="N1089" s="44"/>
    </row>
    <row r="1090" spans="1:14" x14ac:dyDescent="0.25">
      <c r="A1090" s="157">
        <v>45694.754861111112</v>
      </c>
      <c r="B1090" s="170">
        <v>0.39959386649909473</v>
      </c>
      <c r="C1090" s="170">
        <v>26.501657484999999</v>
      </c>
      <c r="D1090" s="170">
        <v>4.6826936499999999E-2</v>
      </c>
      <c r="E1090" s="171">
        <f t="shared" si="148"/>
        <v>0.39092372439179141</v>
      </c>
      <c r="F1090" s="171">
        <f t="shared" si="149"/>
        <v>8.6492178895907954E-4</v>
      </c>
      <c r="G1090" s="171">
        <f t="shared" si="150"/>
        <v>34524.910065521784</v>
      </c>
      <c r="H1090" s="171">
        <f t="shared" si="144"/>
        <v>2.3614041101560457E-2</v>
      </c>
      <c r="I1090" s="171">
        <f t="shared" si="145"/>
        <v>1.6998201796741665</v>
      </c>
      <c r="J1090" s="171">
        <f t="shared" si="146"/>
        <v>26.908680223667918</v>
      </c>
      <c r="K1090" s="172">
        <f t="shared" si="147"/>
        <v>31.394906056396689</v>
      </c>
      <c r="L1090" s="172">
        <f t="shared" si="151"/>
        <v>2.3228502181440782</v>
      </c>
      <c r="M1090" s="171">
        <f t="shared" si="152"/>
        <v>0.20949226354113257</v>
      </c>
      <c r="N1090" s="44"/>
    </row>
    <row r="1091" spans="1:14" x14ac:dyDescent="0.25">
      <c r="A1091" s="157">
        <v>45694.755555555559</v>
      </c>
      <c r="B1091" s="170">
        <v>0.40577116072071584</v>
      </c>
      <c r="C1091" s="170">
        <v>26.500799178333299</v>
      </c>
      <c r="D1091" s="170">
        <v>4.6720439333333301E-2</v>
      </c>
      <c r="E1091" s="171">
        <f t="shared" si="148"/>
        <v>0.39696812453513669</v>
      </c>
      <c r="F1091" s="171">
        <f t="shared" si="149"/>
        <v>8.7829255567254511E-4</v>
      </c>
      <c r="G1091" s="171">
        <f t="shared" si="150"/>
        <v>35058.62828626985</v>
      </c>
      <c r="H1091" s="171">
        <f t="shared" ref="H1091:H1154" si="153">KHprocess*EXP(delta*(1/(C1091+273.15)-1/(Tnul+273.15)))</f>
        <v>2.3614644925065664E-2</v>
      </c>
      <c r="I1091" s="171">
        <f t="shared" ref="I1091:I1154" si="154">1/(H1091*constR*(C1091+273.15)*10^3)</f>
        <v>1.6997815842518493</v>
      </c>
      <c r="J1091" s="171">
        <f t="shared" ref="J1091:J1154" si="155">(($R$2/0.815)^(-0.49))*34500*(F1091)^0.86</f>
        <v>27.266037679960199</v>
      </c>
      <c r="K1091" s="172">
        <f t="shared" ref="K1091:K1154" si="156">J1091*(1.024)^(C1091-20)</f>
        <v>31.81119473249457</v>
      </c>
      <c r="L1091" s="172">
        <f t="shared" si="151"/>
        <v>2.3516148248268669</v>
      </c>
      <c r="M1091" s="171">
        <f t="shared" si="152"/>
        <v>0.21208647410054715</v>
      </c>
      <c r="N1091" s="44"/>
    </row>
    <row r="1092" spans="1:14" x14ac:dyDescent="0.25">
      <c r="A1092" s="157">
        <v>45694.756249999999</v>
      </c>
      <c r="B1092" s="170">
        <v>0.40499899571730597</v>
      </c>
      <c r="C1092" s="170">
        <v>26.499940873333301</v>
      </c>
      <c r="D1092" s="170">
        <v>4.6194321000000003E-2</v>
      </c>
      <c r="E1092" s="171">
        <f t="shared" ref="E1092:E1155" si="157">B1092*((20+273.15)/(C1092+273.15))</f>
        <v>0.3962138462250368</v>
      </c>
      <c r="F1092" s="171">
        <f t="shared" ref="F1092:F1155" si="158">B1092/$R$1</f>
        <v>8.7662120285131166E-4</v>
      </c>
      <c r="G1092" s="171">
        <f t="shared" ref="G1092:G1155" si="159">B1092*(24*60*60)</f>
        <v>34991.913229975238</v>
      </c>
      <c r="H1092" s="171">
        <f t="shared" si="153"/>
        <v>2.3615248766297614E-2</v>
      </c>
      <c r="I1092" s="171">
        <f t="shared" si="154"/>
        <v>1.6997429895457694</v>
      </c>
      <c r="J1092" s="171">
        <f t="shared" si="155"/>
        <v>27.221409691930422</v>
      </c>
      <c r="K1092" s="172">
        <f t="shared" si="156"/>
        <v>31.758480925864706</v>
      </c>
      <c r="L1092" s="172">
        <f t="shared" ref="L1092:L1155" si="160">I1092*D1092*(1-EXP((-(K1092/I1092)*($R$3/G1092))))*G1092/1000</f>
        <v>2.3208697879849738</v>
      </c>
      <c r="M1092" s="171">
        <f t="shared" ref="M1092:M1155" si="161">L1092*1000/24/$R$1</f>
        <v>0.20931365331754814</v>
      </c>
      <c r="N1092" s="44"/>
    </row>
    <row r="1093" spans="1:14" x14ac:dyDescent="0.25">
      <c r="A1093" s="157">
        <v>45694.756944444445</v>
      </c>
      <c r="B1093" s="170">
        <v>0.40384076663597984</v>
      </c>
      <c r="C1093" s="170">
        <v>26.49912071</v>
      </c>
      <c r="D1093" s="170">
        <v>4.6206246333333298E-2</v>
      </c>
      <c r="E1093" s="171">
        <f t="shared" si="157"/>
        <v>0.39508182256243368</v>
      </c>
      <c r="F1093" s="171">
        <f t="shared" si="158"/>
        <v>8.7411421349779187E-4</v>
      </c>
      <c r="G1093" s="171">
        <f t="shared" si="159"/>
        <v>34891.842237348661</v>
      </c>
      <c r="H1093" s="171">
        <f t="shared" si="153"/>
        <v>2.3615825791474258E-2</v>
      </c>
      <c r="I1093" s="171">
        <f t="shared" si="154"/>
        <v>1.6997061105243052</v>
      </c>
      <c r="J1093" s="171">
        <f t="shared" si="155"/>
        <v>27.154446428823441</v>
      </c>
      <c r="K1093" s="172">
        <f t="shared" si="156"/>
        <v>31.679740479547764</v>
      </c>
      <c r="L1093" s="172">
        <f t="shared" si="160"/>
        <v>2.3150991907793279</v>
      </c>
      <c r="M1093" s="171">
        <f t="shared" si="161"/>
        <v>0.20879321706162768</v>
      </c>
      <c r="N1093" s="44"/>
    </row>
    <row r="1094" spans="1:14" x14ac:dyDescent="0.25">
      <c r="A1094" s="157">
        <v>45694.757638888892</v>
      </c>
      <c r="B1094" s="170">
        <v>0.40036603149478511</v>
      </c>
      <c r="C1094" s="170">
        <v>26.498910899999998</v>
      </c>
      <c r="D1094" s="170">
        <v>4.62030675E-2</v>
      </c>
      <c r="E1094" s="171">
        <f t="shared" si="157"/>
        <v>0.3916827255609967</v>
      </c>
      <c r="F1094" s="171">
        <f t="shared" si="158"/>
        <v>8.6659314176360414E-4</v>
      </c>
      <c r="G1094" s="171">
        <f t="shared" si="159"/>
        <v>34591.625121149431</v>
      </c>
      <c r="H1094" s="171">
        <f t="shared" si="153"/>
        <v>2.3615973405883457E-2</v>
      </c>
      <c r="I1094" s="171">
        <f t="shared" si="154"/>
        <v>1.6996966764152226</v>
      </c>
      <c r="J1094" s="171">
        <f t="shared" si="155"/>
        <v>26.95339215598489</v>
      </c>
      <c r="K1094" s="172">
        <f t="shared" si="156"/>
        <v>31.445024001312181</v>
      </c>
      <c r="L1094" s="172">
        <f t="shared" si="160"/>
        <v>2.2959590450213199</v>
      </c>
      <c r="M1094" s="171">
        <f t="shared" si="161"/>
        <v>0.20706701343987371</v>
      </c>
      <c r="N1094" s="44"/>
    </row>
    <row r="1095" spans="1:14" x14ac:dyDescent="0.25">
      <c r="A1095" s="157">
        <v>45694.758333333331</v>
      </c>
      <c r="B1095" s="170">
        <v>0.39920777663868739</v>
      </c>
      <c r="C1095" s="170">
        <v>26.498910899999998</v>
      </c>
      <c r="D1095" s="170">
        <v>4.6015505333333297E-2</v>
      </c>
      <c r="E1095" s="171">
        <f t="shared" si="157"/>
        <v>0.39054959142062817</v>
      </c>
      <c r="F1095" s="171">
        <f t="shared" si="158"/>
        <v>8.6408609662053549E-4</v>
      </c>
      <c r="G1095" s="171">
        <f t="shared" si="159"/>
        <v>34491.551901582592</v>
      </c>
      <c r="H1095" s="171">
        <f t="shared" si="153"/>
        <v>2.3615973405883457E-2</v>
      </c>
      <c r="I1095" s="171">
        <f t="shared" si="154"/>
        <v>1.6996966764152226</v>
      </c>
      <c r="J1095" s="171">
        <f t="shared" si="155"/>
        <v>26.886319296107096</v>
      </c>
      <c r="K1095" s="172">
        <f t="shared" si="156"/>
        <v>31.366773824989732</v>
      </c>
      <c r="L1095" s="172">
        <f t="shared" si="160"/>
        <v>2.2803392967481844</v>
      </c>
      <c r="M1095" s="171">
        <f t="shared" si="161"/>
        <v>0.20565830598378287</v>
      </c>
      <c r="N1095" s="44"/>
    </row>
    <row r="1096" spans="1:14" x14ac:dyDescent="0.25">
      <c r="A1096" s="157">
        <v>45694.759027777778</v>
      </c>
      <c r="B1096" s="170">
        <v>0.39766345400601599</v>
      </c>
      <c r="C1096" s="170">
        <v>26.498910899999998</v>
      </c>
      <c r="D1096" s="170">
        <v>4.5731783999999998E-2</v>
      </c>
      <c r="E1096" s="171">
        <f t="shared" si="157"/>
        <v>0.38903876270308713</v>
      </c>
      <c r="F1096" s="171">
        <f t="shared" si="158"/>
        <v>8.6074340693942852E-4</v>
      </c>
      <c r="G1096" s="171">
        <f t="shared" si="159"/>
        <v>34358.122426119779</v>
      </c>
      <c r="H1096" s="171">
        <f t="shared" si="153"/>
        <v>2.3615973405883457E-2</v>
      </c>
      <c r="I1096" s="171">
        <f t="shared" si="154"/>
        <v>1.6996966764152226</v>
      </c>
      <c r="J1096" s="171">
        <f t="shared" si="155"/>
        <v>26.796847406888869</v>
      </c>
      <c r="K1096" s="172">
        <f t="shared" si="156"/>
        <v>31.262391946537182</v>
      </c>
      <c r="L1096" s="172">
        <f t="shared" si="160"/>
        <v>2.25793050534311</v>
      </c>
      <c r="M1096" s="171">
        <f t="shared" si="161"/>
        <v>0.20363731108794281</v>
      </c>
      <c r="N1096" s="44"/>
    </row>
    <row r="1097" spans="1:14" x14ac:dyDescent="0.25">
      <c r="A1097" s="157">
        <v>45694.759722222225</v>
      </c>
      <c r="B1097" s="170">
        <v>0.40499899571730597</v>
      </c>
      <c r="C1097" s="170">
        <v>26.498910899999998</v>
      </c>
      <c r="D1097" s="170">
        <v>4.5854079666666603E-2</v>
      </c>
      <c r="E1097" s="171">
        <f t="shared" si="157"/>
        <v>0.39621520811784217</v>
      </c>
      <c r="F1097" s="171">
        <f t="shared" si="158"/>
        <v>8.7662120285131166E-4</v>
      </c>
      <c r="G1097" s="171">
        <f t="shared" si="159"/>
        <v>34991.913229975238</v>
      </c>
      <c r="H1097" s="171">
        <f t="shared" si="153"/>
        <v>2.3615973405883457E-2</v>
      </c>
      <c r="I1097" s="171">
        <f t="shared" si="154"/>
        <v>1.6996966764152226</v>
      </c>
      <c r="J1097" s="171">
        <f t="shared" si="155"/>
        <v>27.221409691930422</v>
      </c>
      <c r="K1097" s="172">
        <f t="shared" si="156"/>
        <v>31.757705158541157</v>
      </c>
      <c r="L1097" s="172">
        <f t="shared" si="160"/>
        <v>2.3037150222436193</v>
      </c>
      <c r="M1097" s="171">
        <f t="shared" si="161"/>
        <v>0.20776650633510277</v>
      </c>
      <c r="N1097" s="44"/>
    </row>
    <row r="1098" spans="1:14" x14ac:dyDescent="0.25">
      <c r="A1098" s="157">
        <v>45694.760416666664</v>
      </c>
      <c r="B1098" s="170">
        <v>0.40770157322924189</v>
      </c>
      <c r="C1098" s="170">
        <v>26.498910899999998</v>
      </c>
      <c r="D1098" s="170">
        <v>4.59035471666666E-2</v>
      </c>
      <c r="E1098" s="171">
        <f t="shared" si="157"/>
        <v>0.39885917099841617</v>
      </c>
      <c r="F1098" s="171">
        <f t="shared" si="158"/>
        <v>8.8247093772563184E-4</v>
      </c>
      <c r="G1098" s="171">
        <f t="shared" si="159"/>
        <v>35225.415927006499</v>
      </c>
      <c r="H1098" s="171">
        <f t="shared" si="153"/>
        <v>2.3615973405883457E-2</v>
      </c>
      <c r="I1098" s="171">
        <f t="shared" si="154"/>
        <v>1.6996966764152226</v>
      </c>
      <c r="J1098" s="171">
        <f t="shared" si="155"/>
        <v>27.377555696555568</v>
      </c>
      <c r="K1098" s="172">
        <f t="shared" si="156"/>
        <v>31.93987202031245</v>
      </c>
      <c r="L1098" s="172">
        <f t="shared" si="160"/>
        <v>2.3208492437477588</v>
      </c>
      <c r="M1098" s="171">
        <f t="shared" si="161"/>
        <v>0.2093118004823015</v>
      </c>
      <c r="N1098" s="44"/>
    </row>
    <row r="1099" spans="1:14" x14ac:dyDescent="0.25">
      <c r="A1099" s="157">
        <v>45694.761111111111</v>
      </c>
      <c r="B1099" s="170">
        <v>0.41156237979933724</v>
      </c>
      <c r="C1099" s="170">
        <v>26.498910899999998</v>
      </c>
      <c r="D1099" s="170">
        <v>4.6201476666666602E-2</v>
      </c>
      <c r="E1099" s="171">
        <f t="shared" si="157"/>
        <v>0.40263624278093685</v>
      </c>
      <c r="F1099" s="171">
        <f t="shared" si="158"/>
        <v>8.9082766190332736E-4</v>
      </c>
      <c r="G1099" s="171">
        <f t="shared" si="159"/>
        <v>35558.989614662736</v>
      </c>
      <c r="H1099" s="171">
        <f t="shared" si="153"/>
        <v>2.3615973405883457E-2</v>
      </c>
      <c r="I1099" s="171">
        <f t="shared" si="154"/>
        <v>1.6996966764152226</v>
      </c>
      <c r="J1099" s="171">
        <f t="shared" si="155"/>
        <v>27.600369365698615</v>
      </c>
      <c r="K1099" s="172">
        <f t="shared" si="156"/>
        <v>32.199816339508942</v>
      </c>
      <c r="L1099" s="172">
        <f t="shared" si="160"/>
        <v>2.35696559234511</v>
      </c>
      <c r="M1099" s="171">
        <f t="shared" si="161"/>
        <v>0.21256904692867154</v>
      </c>
      <c r="N1099" s="44"/>
    </row>
    <row r="1100" spans="1:14" x14ac:dyDescent="0.25">
      <c r="A1100" s="157">
        <v>45694.761805555558</v>
      </c>
      <c r="B1100" s="170">
        <v>0.41310670243200875</v>
      </c>
      <c r="C1100" s="170">
        <v>26.498887903333301</v>
      </c>
      <c r="D1100" s="170">
        <v>4.61180255E-2</v>
      </c>
      <c r="E1100" s="171">
        <f t="shared" si="157"/>
        <v>0.40414710251489716</v>
      </c>
      <c r="F1100" s="171">
        <f t="shared" si="158"/>
        <v>8.9417035158443454E-4</v>
      </c>
      <c r="G1100" s="171">
        <f t="shared" si="159"/>
        <v>35692.419090125557</v>
      </c>
      <c r="H1100" s="171">
        <f t="shared" si="153"/>
        <v>2.3615989585540193E-2</v>
      </c>
      <c r="I1100" s="171">
        <f t="shared" si="154"/>
        <v>1.6996956423721681</v>
      </c>
      <c r="J1100" s="171">
        <f t="shared" si="155"/>
        <v>27.689412776180539</v>
      </c>
      <c r="K1100" s="172">
        <f t="shared" si="156"/>
        <v>32.303680717177116</v>
      </c>
      <c r="L1100" s="172">
        <f t="shared" si="160"/>
        <v>2.3611099150684067</v>
      </c>
      <c r="M1100" s="171">
        <f t="shared" si="161"/>
        <v>0.21294281340804533</v>
      </c>
      <c r="N1100" s="44"/>
    </row>
    <row r="1101" spans="1:14" x14ac:dyDescent="0.25">
      <c r="A1101" s="157">
        <v>45694.762499999997</v>
      </c>
      <c r="B1101" s="170">
        <v>0.40963196730625573</v>
      </c>
      <c r="C1101" s="170">
        <v>26.4985352833333</v>
      </c>
      <c r="D1101" s="170">
        <v>4.5957092166666602E-2</v>
      </c>
      <c r="E1101" s="171">
        <f t="shared" si="157"/>
        <v>0.40074820022825597</v>
      </c>
      <c r="F1101" s="171">
        <f t="shared" si="158"/>
        <v>8.8664927988367037E-4</v>
      </c>
      <c r="G1101" s="171">
        <f t="shared" si="159"/>
        <v>35392.201975260497</v>
      </c>
      <c r="H1101" s="171">
        <f t="shared" si="153"/>
        <v>2.361623767843574E-2</v>
      </c>
      <c r="I1101" s="171">
        <f t="shared" si="154"/>
        <v>1.699679786903157</v>
      </c>
      <c r="J1101" s="171">
        <f t="shared" si="155"/>
        <v>27.48899875042979</v>
      </c>
      <c r="K1101" s="172">
        <f t="shared" si="156"/>
        <v>32.069600747333368</v>
      </c>
      <c r="L1101" s="172">
        <f t="shared" si="160"/>
        <v>2.3340063606211019</v>
      </c>
      <c r="M1101" s="171">
        <f t="shared" si="161"/>
        <v>0.21049840914692478</v>
      </c>
      <c r="N1101" s="44"/>
    </row>
    <row r="1102" spans="1:14" x14ac:dyDescent="0.25">
      <c r="A1102" s="157">
        <v>45694.763194444444</v>
      </c>
      <c r="B1102" s="170">
        <v>0.41426493153650157</v>
      </c>
      <c r="C1102" s="170">
        <v>26.49807534</v>
      </c>
      <c r="D1102" s="170">
        <v>4.6123985333333298E-2</v>
      </c>
      <c r="E1102" s="171">
        <f t="shared" si="157"/>
        <v>0.40528131055782612</v>
      </c>
      <c r="F1102" s="171">
        <f t="shared" si="158"/>
        <v>8.9667734098809867E-4</v>
      </c>
      <c r="G1102" s="171">
        <f t="shared" si="159"/>
        <v>35792.490084753736</v>
      </c>
      <c r="H1102" s="171">
        <f t="shared" si="153"/>
        <v>2.3616561285616129E-2</v>
      </c>
      <c r="I1102" s="171">
        <f t="shared" si="154"/>
        <v>1.6996591058303054</v>
      </c>
      <c r="J1102" s="171">
        <f t="shared" si="155"/>
        <v>27.756164006907003</v>
      </c>
      <c r="K1102" s="172">
        <f t="shared" si="156"/>
        <v>32.380931599406708</v>
      </c>
      <c r="L1102" s="172">
        <f t="shared" si="160"/>
        <v>2.3676677527563306</v>
      </c>
      <c r="M1102" s="171">
        <f t="shared" si="161"/>
        <v>0.21353424898596055</v>
      </c>
      <c r="N1102" s="44"/>
    </row>
    <row r="1103" spans="1:14" x14ac:dyDescent="0.25">
      <c r="A1103" s="157">
        <v>45694.763888888891</v>
      </c>
      <c r="B1103" s="170">
        <v>0.41310670243200875</v>
      </c>
      <c r="C1103" s="170">
        <v>26.4976153966666</v>
      </c>
      <c r="D1103" s="170">
        <v>4.6064380666666599E-2</v>
      </c>
      <c r="E1103" s="171">
        <f t="shared" si="157"/>
        <v>0.40414881879714287</v>
      </c>
      <c r="F1103" s="171">
        <f t="shared" si="158"/>
        <v>8.9417035158443454E-4</v>
      </c>
      <c r="G1103" s="171">
        <f t="shared" si="159"/>
        <v>35692.419090125557</v>
      </c>
      <c r="H1103" s="171">
        <f t="shared" si="153"/>
        <v>2.3616884898224381E-2</v>
      </c>
      <c r="I1103" s="171">
        <f t="shared" si="154"/>
        <v>1.6996384249415948</v>
      </c>
      <c r="J1103" s="171">
        <f t="shared" si="155"/>
        <v>27.689412776180539</v>
      </c>
      <c r="K1103" s="172">
        <f t="shared" si="156"/>
        <v>32.30270582495119</v>
      </c>
      <c r="L1103" s="172">
        <f t="shared" si="160"/>
        <v>2.3582868867756361</v>
      </c>
      <c r="M1103" s="171">
        <f t="shared" si="161"/>
        <v>0.21268821128928897</v>
      </c>
      <c r="N1103" s="44"/>
    </row>
    <row r="1104" spans="1:14" x14ac:dyDescent="0.25">
      <c r="A1104" s="157">
        <v>45694.76458333333</v>
      </c>
      <c r="B1104" s="170">
        <v>0.41542318639259929</v>
      </c>
      <c r="C1104" s="170">
        <v>26.497155453333299</v>
      </c>
      <c r="D1104" s="170">
        <v>4.6088222333333297E-2</v>
      </c>
      <c r="E1104" s="171">
        <f t="shared" si="157"/>
        <v>0.40641569550943585</v>
      </c>
      <c r="F1104" s="171">
        <f t="shared" si="158"/>
        <v>8.9918438613116733E-4</v>
      </c>
      <c r="G1104" s="171">
        <f t="shared" si="159"/>
        <v>35892.563304320582</v>
      </c>
      <c r="H1104" s="171">
        <f t="shared" si="153"/>
        <v>2.3617208516260459E-2</v>
      </c>
      <c r="I1104" s="171">
        <f t="shared" si="154"/>
        <v>1.6996177442370337</v>
      </c>
      <c r="J1104" s="171">
        <f t="shared" si="155"/>
        <v>27.822890598113041</v>
      </c>
      <c r="K1104" s="172">
        <f t="shared" si="156"/>
        <v>32.45806813098514</v>
      </c>
      <c r="L1104" s="172">
        <f t="shared" si="160"/>
        <v>2.3720721951097552</v>
      </c>
      <c r="M1104" s="171">
        <f t="shared" si="161"/>
        <v>0.21393147502793608</v>
      </c>
      <c r="N1104" s="44"/>
    </row>
    <row r="1105" spans="1:14" x14ac:dyDescent="0.25">
      <c r="A1105" s="157">
        <v>45694.765277777777</v>
      </c>
      <c r="B1105" s="170">
        <v>0.42237263825120153</v>
      </c>
      <c r="C1105" s="170">
        <v>26.496695509999999</v>
      </c>
      <c r="D1105" s="170">
        <v>4.5951131666666603E-2</v>
      </c>
      <c r="E1105" s="171">
        <f t="shared" si="157"/>
        <v>0.41321509884365665</v>
      </c>
      <c r="F1105" s="171">
        <f t="shared" si="158"/>
        <v>9.1422648972121537E-4</v>
      </c>
      <c r="G1105" s="171">
        <f t="shared" si="159"/>
        <v>36492.995944903814</v>
      </c>
      <c r="H1105" s="171">
        <f t="shared" si="153"/>
        <v>2.3617532139724465E-2</v>
      </c>
      <c r="I1105" s="171">
        <f t="shared" si="154"/>
        <v>1.699597063716622</v>
      </c>
      <c r="J1105" s="171">
        <f t="shared" si="155"/>
        <v>28.222701716712486</v>
      </c>
      <c r="K1105" s="172">
        <f t="shared" si="156"/>
        <v>32.924126967612956</v>
      </c>
      <c r="L1105" s="172">
        <f t="shared" si="160"/>
        <v>2.4026293727671479</v>
      </c>
      <c r="M1105" s="171">
        <f t="shared" si="161"/>
        <v>0.21668735324379038</v>
      </c>
      <c r="N1105" s="44"/>
    </row>
    <row r="1106" spans="1:14" x14ac:dyDescent="0.25">
      <c r="A1106" s="157">
        <v>45694.765972222223</v>
      </c>
      <c r="B1106" s="170">
        <v>0.42082831561853001</v>
      </c>
      <c r="C1106" s="170">
        <v>26.496235564999999</v>
      </c>
      <c r="D1106" s="170">
        <v>4.60763015E-2</v>
      </c>
      <c r="E1106" s="171">
        <f t="shared" si="157"/>
        <v>0.41170489090563345</v>
      </c>
      <c r="F1106" s="171">
        <f t="shared" si="158"/>
        <v>9.108838000401083E-4</v>
      </c>
      <c r="G1106" s="171">
        <f t="shared" si="159"/>
        <v>36359.566469440993</v>
      </c>
      <c r="H1106" s="171">
        <f t="shared" si="153"/>
        <v>2.3617855769789312E-2</v>
      </c>
      <c r="I1106" s="171">
        <f t="shared" si="154"/>
        <v>1.6995763833054152</v>
      </c>
      <c r="J1106" s="171">
        <f t="shared" si="155"/>
        <v>28.133934911157183</v>
      </c>
      <c r="K1106" s="172">
        <f t="shared" si="156"/>
        <v>32.820215097435771</v>
      </c>
      <c r="L1106" s="172">
        <f t="shared" si="160"/>
        <v>2.400761583724591</v>
      </c>
      <c r="M1106" s="171">
        <f t="shared" si="161"/>
        <v>0.21651890185106343</v>
      </c>
      <c r="N1106" s="44"/>
    </row>
    <row r="1107" spans="1:14" x14ac:dyDescent="0.25">
      <c r="A1107" s="157">
        <v>45694.76666666667</v>
      </c>
      <c r="B1107" s="170">
        <v>0.42623344482129966</v>
      </c>
      <c r="C1107" s="170">
        <v>26.495783291666601</v>
      </c>
      <c r="D1107" s="170">
        <v>4.5963052833333302E-2</v>
      </c>
      <c r="E1107" s="171">
        <f t="shared" si="157"/>
        <v>0.41699346800999676</v>
      </c>
      <c r="F1107" s="171">
        <f t="shared" si="158"/>
        <v>9.2258321389891696E-4</v>
      </c>
      <c r="G1107" s="171">
        <f t="shared" si="159"/>
        <v>36826.569632560291</v>
      </c>
      <c r="H1107" s="171">
        <f t="shared" si="153"/>
        <v>2.3618174007149849E-2</v>
      </c>
      <c r="I1107" s="171">
        <f t="shared" si="154"/>
        <v>1.6995560480133183</v>
      </c>
      <c r="J1107" s="171">
        <f t="shared" si="155"/>
        <v>28.444420400496806</v>
      </c>
      <c r="K1107" s="172">
        <f t="shared" si="156"/>
        <v>33.182062347839235</v>
      </c>
      <c r="L1107" s="172">
        <f t="shared" si="160"/>
        <v>2.4240979958592748</v>
      </c>
      <c r="M1107" s="171">
        <f t="shared" si="161"/>
        <v>0.21862355662511498</v>
      </c>
      <c r="N1107" s="44"/>
    </row>
    <row r="1108" spans="1:14" x14ac:dyDescent="0.25">
      <c r="A1108" s="157">
        <v>45694.767361111109</v>
      </c>
      <c r="B1108" s="170">
        <v>0.42816385732982293</v>
      </c>
      <c r="C1108" s="170">
        <v>26.49544096</v>
      </c>
      <c r="D1108" s="170">
        <v>4.5933250500000002E-2</v>
      </c>
      <c r="E1108" s="171">
        <f t="shared" si="157"/>
        <v>0.41888251119092745</v>
      </c>
      <c r="F1108" s="171">
        <f t="shared" si="158"/>
        <v>9.2676159595199772E-4</v>
      </c>
      <c r="G1108" s="171">
        <f t="shared" si="159"/>
        <v>36993.3572732967</v>
      </c>
      <c r="H1108" s="171">
        <f t="shared" si="153"/>
        <v>2.3618414888706168E-2</v>
      </c>
      <c r="I1108" s="171">
        <f t="shared" si="154"/>
        <v>1.69954065608022</v>
      </c>
      <c r="J1108" s="171">
        <f t="shared" si="155"/>
        <v>28.555174719002846</v>
      </c>
      <c r="K1108" s="172">
        <f t="shared" si="156"/>
        <v>33.310993218907662</v>
      </c>
      <c r="L1108" s="172">
        <f t="shared" si="160"/>
        <v>2.4329448231340005</v>
      </c>
      <c r="M1108" s="171">
        <f t="shared" si="161"/>
        <v>0.21942143065782835</v>
      </c>
      <c r="N1108" s="44"/>
    </row>
    <row r="1109" spans="1:14" x14ac:dyDescent="0.25">
      <c r="A1109" s="157">
        <v>45694.768055555556</v>
      </c>
      <c r="B1109" s="170">
        <v>0.4289360223332328</v>
      </c>
      <c r="C1109" s="170">
        <v>26.495134425</v>
      </c>
      <c r="D1109" s="170">
        <v>4.5873645166666602E-2</v>
      </c>
      <c r="E1109" s="171">
        <f t="shared" si="157"/>
        <v>0.41963836719150888</v>
      </c>
      <c r="F1109" s="171">
        <f t="shared" si="158"/>
        <v>9.2843294877323118E-4</v>
      </c>
      <c r="G1109" s="171">
        <f t="shared" si="159"/>
        <v>37060.072329591312</v>
      </c>
      <c r="H1109" s="171">
        <f t="shared" si="153"/>
        <v>2.361863058450258E-2</v>
      </c>
      <c r="I1109" s="171">
        <f t="shared" si="154"/>
        <v>1.6995268737251594</v>
      </c>
      <c r="J1109" s="171">
        <f t="shared" si="155"/>
        <v>28.599456858087127</v>
      </c>
      <c r="K1109" s="172">
        <f t="shared" si="156"/>
        <v>33.362407933386301</v>
      </c>
      <c r="L1109" s="172">
        <f t="shared" si="160"/>
        <v>2.4339384145694787</v>
      </c>
      <c r="M1109" s="171">
        <f t="shared" si="161"/>
        <v>0.2195110402750251</v>
      </c>
      <c r="N1109" s="44"/>
    </row>
    <row r="1110" spans="1:14" x14ac:dyDescent="0.25">
      <c r="A1110" s="157">
        <v>45694.768750000003</v>
      </c>
      <c r="B1110" s="170">
        <v>0.42623344482129966</v>
      </c>
      <c r="C1110" s="170">
        <v>26.494827884999999</v>
      </c>
      <c r="D1110" s="170">
        <v>4.5706748833333297E-2</v>
      </c>
      <c r="E1110" s="171">
        <f t="shared" si="157"/>
        <v>0.41699479757854652</v>
      </c>
      <c r="F1110" s="171">
        <f t="shared" si="158"/>
        <v>9.2258321389891696E-4</v>
      </c>
      <c r="G1110" s="171">
        <f t="shared" si="159"/>
        <v>36826.569632560291</v>
      </c>
      <c r="H1110" s="171">
        <f t="shared" si="153"/>
        <v>2.3618846286228484E-2</v>
      </c>
      <c r="I1110" s="171">
        <f t="shared" si="154"/>
        <v>1.6995130912270848</v>
      </c>
      <c r="J1110" s="171">
        <f t="shared" si="155"/>
        <v>28.444420400496806</v>
      </c>
      <c r="K1110" s="172">
        <f t="shared" si="156"/>
        <v>33.18131048640781</v>
      </c>
      <c r="L1110" s="172">
        <f t="shared" si="160"/>
        <v>2.4105217361975191</v>
      </c>
      <c r="M1110" s="171">
        <f t="shared" si="161"/>
        <v>0.21739914648246023</v>
      </c>
      <c r="N1110" s="44"/>
    </row>
    <row r="1111" spans="1:14" x14ac:dyDescent="0.25">
      <c r="A1111" s="157">
        <v>45694.769444444442</v>
      </c>
      <c r="B1111" s="170">
        <v>0.42430305074428309</v>
      </c>
      <c r="C1111" s="170">
        <v>26.494521344999999</v>
      </c>
      <c r="D1111" s="170">
        <v>4.5569654999999903E-2</v>
      </c>
      <c r="E1111" s="171">
        <f t="shared" si="157"/>
        <v>0.41510666962094994</v>
      </c>
      <c r="F1111" s="171">
        <f t="shared" si="158"/>
        <v>9.1840487174087247E-4</v>
      </c>
      <c r="G1111" s="171">
        <f t="shared" si="159"/>
        <v>36659.78358430606</v>
      </c>
      <c r="H1111" s="171">
        <f t="shared" si="153"/>
        <v>2.3619061990365696E-2</v>
      </c>
      <c r="I1111" s="171">
        <f t="shared" si="154"/>
        <v>1.6994993088108006</v>
      </c>
      <c r="J1111" s="171">
        <f t="shared" si="155"/>
        <v>28.333596893022676</v>
      </c>
      <c r="K1111" s="172">
        <f t="shared" si="156"/>
        <v>33.051791091928131</v>
      </c>
      <c r="L1111" s="172">
        <f t="shared" si="160"/>
        <v>2.3929133213428622</v>
      </c>
      <c r="M1111" s="171">
        <f t="shared" si="161"/>
        <v>0.21581108597969537</v>
      </c>
      <c r="N1111" s="44"/>
    </row>
    <row r="1112" spans="1:14" x14ac:dyDescent="0.25">
      <c r="A1112" s="157">
        <v>45694.770138888889</v>
      </c>
      <c r="B1112" s="170">
        <v>0.42353089310729924</v>
      </c>
      <c r="C1112" s="170">
        <v>26.494214804999999</v>
      </c>
      <c r="D1112" s="170">
        <v>4.5516010500000002E-2</v>
      </c>
      <c r="E1112" s="171">
        <f t="shared" si="157"/>
        <v>0.41435167168237619</v>
      </c>
      <c r="F1112" s="171">
        <f t="shared" si="158"/>
        <v>9.1673353486428403E-4</v>
      </c>
      <c r="G1112" s="171">
        <f t="shared" si="159"/>
        <v>36593.069164470653</v>
      </c>
      <c r="H1112" s="171">
        <f t="shared" si="153"/>
        <v>2.3619277696914211E-2</v>
      </c>
      <c r="I1112" s="171">
        <f t="shared" si="154"/>
        <v>1.6994855264763089</v>
      </c>
      <c r="J1112" s="171">
        <f t="shared" si="155"/>
        <v>28.289247739249276</v>
      </c>
      <c r="K1112" s="172">
        <f t="shared" si="156"/>
        <v>32.99981687448917</v>
      </c>
      <c r="L1112" s="172">
        <f t="shared" si="160"/>
        <v>2.3859380806336121</v>
      </c>
      <c r="M1112" s="171">
        <f t="shared" si="161"/>
        <v>0.21518200582914973</v>
      </c>
      <c r="N1112" s="44"/>
    </row>
    <row r="1113" spans="1:14" x14ac:dyDescent="0.25">
      <c r="A1113" s="157">
        <v>45694.770833333336</v>
      </c>
      <c r="B1113" s="170">
        <v>0.42623344482129966</v>
      </c>
      <c r="C1113" s="170">
        <v>26.493908265000002</v>
      </c>
      <c r="D1113" s="170">
        <v>4.5486208E-2</v>
      </c>
      <c r="E1113" s="171">
        <f t="shared" si="157"/>
        <v>0.41699607735345662</v>
      </c>
      <c r="F1113" s="171">
        <f t="shared" si="158"/>
        <v>9.2258321389891696E-4</v>
      </c>
      <c r="G1113" s="171">
        <f t="shared" si="159"/>
        <v>36826.569632560291</v>
      </c>
      <c r="H1113" s="171">
        <f t="shared" si="153"/>
        <v>2.3619493405874062E-2</v>
      </c>
      <c r="I1113" s="171">
        <f t="shared" si="154"/>
        <v>1.6994717442236107</v>
      </c>
      <c r="J1113" s="171">
        <f t="shared" si="155"/>
        <v>28.444420400496806</v>
      </c>
      <c r="K1113" s="172">
        <f t="shared" si="156"/>
        <v>33.180586803540251</v>
      </c>
      <c r="L1113" s="172">
        <f t="shared" si="160"/>
        <v>2.3988343890890516</v>
      </c>
      <c r="M1113" s="171">
        <f t="shared" si="161"/>
        <v>0.21634509281106165</v>
      </c>
      <c r="N1113" s="44"/>
    </row>
    <row r="1114" spans="1:14" x14ac:dyDescent="0.25">
      <c r="A1114" s="157">
        <v>45694.771527777775</v>
      </c>
      <c r="B1114" s="170">
        <v>0.41658141916486069</v>
      </c>
      <c r="C1114" s="170">
        <v>26.493584776666601</v>
      </c>
      <c r="D1114" s="170">
        <v>4.5366998999999998E-2</v>
      </c>
      <c r="E1114" s="171">
        <f t="shared" si="157"/>
        <v>0.40755367120307034</v>
      </c>
      <c r="F1114" s="171">
        <f t="shared" si="158"/>
        <v>9.0169138347372438E-4</v>
      </c>
      <c r="G1114" s="171">
        <f t="shared" si="159"/>
        <v>35992.634615843963</v>
      </c>
      <c r="H1114" s="171">
        <f t="shared" si="153"/>
        <v>2.3619721043812152E-2</v>
      </c>
      <c r="I1114" s="171">
        <f t="shared" si="154"/>
        <v>1.6994572000506933</v>
      </c>
      <c r="J1114" s="171">
        <f t="shared" si="155"/>
        <v>27.889589876908975</v>
      </c>
      <c r="K1114" s="172">
        <f t="shared" si="156"/>
        <v>32.53312407814127</v>
      </c>
      <c r="L1114" s="172">
        <f t="shared" si="160"/>
        <v>2.3409351096806703</v>
      </c>
      <c r="M1114" s="171">
        <f t="shared" si="161"/>
        <v>0.21112329632762178</v>
      </c>
      <c r="N1114" s="44"/>
    </row>
    <row r="1115" spans="1:14" x14ac:dyDescent="0.25">
      <c r="A1115" s="157">
        <v>45694.772222222222</v>
      </c>
      <c r="B1115" s="170">
        <v>0.40306858320878275</v>
      </c>
      <c r="C1115" s="170">
        <v>26.493018216666599</v>
      </c>
      <c r="D1115" s="170">
        <v>4.5456405666666602E-2</v>
      </c>
      <c r="E1115" s="171">
        <f t="shared" si="157"/>
        <v>0.39433441790462664</v>
      </c>
      <c r="F1115" s="171">
        <f t="shared" si="158"/>
        <v>8.7244282079823111E-4</v>
      </c>
      <c r="G1115" s="171">
        <f t="shared" si="159"/>
        <v>34825.125589238829</v>
      </c>
      <c r="H1115" s="171">
        <f t="shared" si="153"/>
        <v>2.362011973714959E-2</v>
      </c>
      <c r="I1115" s="171">
        <f t="shared" si="154"/>
        <v>1.6994317274918342</v>
      </c>
      <c r="J1115" s="171">
        <f t="shared" si="155"/>
        <v>27.109787542257379</v>
      </c>
      <c r="K1115" s="172">
        <f t="shared" si="156"/>
        <v>31.623062045137328</v>
      </c>
      <c r="L1115" s="172">
        <f t="shared" si="160"/>
        <v>2.2730290368442359</v>
      </c>
      <c r="M1115" s="171">
        <f t="shared" si="161"/>
        <v>0.20499901125940076</v>
      </c>
      <c r="N1115" s="44"/>
    </row>
    <row r="1116" spans="1:14" x14ac:dyDescent="0.25">
      <c r="A1116" s="157">
        <v>45694.772916666669</v>
      </c>
      <c r="B1116" s="170">
        <v>0.4127206088961079</v>
      </c>
      <c r="C1116" s="170">
        <v>26.492372524999901</v>
      </c>
      <c r="D1116" s="170">
        <v>4.5337802499999899E-2</v>
      </c>
      <c r="E1116" s="171">
        <f t="shared" si="157"/>
        <v>0.40377816220834928</v>
      </c>
      <c r="F1116" s="171">
        <f t="shared" si="158"/>
        <v>8.9333465129027689E-4</v>
      </c>
      <c r="G1116" s="171">
        <f t="shared" si="159"/>
        <v>35659.060608623724</v>
      </c>
      <c r="H1116" s="171">
        <f t="shared" si="153"/>
        <v>2.3620574126192097E-2</v>
      </c>
      <c r="I1116" s="171">
        <f t="shared" si="154"/>
        <v>1.6994026975109313</v>
      </c>
      <c r="J1116" s="171">
        <f t="shared" si="155"/>
        <v>27.667155556721745</v>
      </c>
      <c r="K1116" s="172">
        <f t="shared" si="156"/>
        <v>32.272727234609683</v>
      </c>
      <c r="L1116" s="172">
        <f t="shared" si="160"/>
        <v>2.3187141539656118</v>
      </c>
      <c r="M1116" s="171">
        <f t="shared" si="161"/>
        <v>0.20911924188001552</v>
      </c>
      <c r="N1116" s="44"/>
    </row>
    <row r="1117" spans="1:14" x14ac:dyDescent="0.25">
      <c r="A1117" s="157">
        <v>45694.773611111108</v>
      </c>
      <c r="B1117" s="170">
        <v>0.42816385732982293</v>
      </c>
      <c r="C1117" s="170">
        <v>26.491726834999898</v>
      </c>
      <c r="D1117" s="170">
        <v>4.5504716000000001E-2</v>
      </c>
      <c r="E1117" s="171">
        <f t="shared" si="157"/>
        <v>0.41888770333163278</v>
      </c>
      <c r="F1117" s="171">
        <f t="shared" si="158"/>
        <v>9.2676159595199772E-4</v>
      </c>
      <c r="G1117" s="171">
        <f t="shared" si="159"/>
        <v>36993.3572732967</v>
      </c>
      <c r="H1117" s="171">
        <f t="shared" si="153"/>
        <v>2.3621028524761271E-2</v>
      </c>
      <c r="I1117" s="171">
        <f t="shared" si="154"/>
        <v>1.6993736679678564</v>
      </c>
      <c r="J1117" s="171">
        <f t="shared" si="155"/>
        <v>28.555174719002846</v>
      </c>
      <c r="K1117" s="172">
        <f t="shared" si="156"/>
        <v>33.308059111177059</v>
      </c>
      <c r="L1117" s="172">
        <f t="shared" si="160"/>
        <v>2.4100183065183232</v>
      </c>
      <c r="M1117" s="171">
        <f t="shared" si="161"/>
        <v>0.21735374337286464</v>
      </c>
      <c r="N1117" s="44"/>
    </row>
    <row r="1118" spans="1:14" x14ac:dyDescent="0.25">
      <c r="A1118" s="157">
        <v>45694.774305555555</v>
      </c>
      <c r="B1118" s="170">
        <v>0.4289360223332328</v>
      </c>
      <c r="C1118" s="170">
        <v>26.491081141666601</v>
      </c>
      <c r="D1118" s="170">
        <v>4.54440873333333E-2</v>
      </c>
      <c r="E1118" s="171">
        <f t="shared" si="157"/>
        <v>0.41964404369352032</v>
      </c>
      <c r="F1118" s="171">
        <f t="shared" si="158"/>
        <v>9.2843294877323118E-4</v>
      </c>
      <c r="G1118" s="171">
        <f t="shared" si="159"/>
        <v>37060.072329591312</v>
      </c>
      <c r="H1118" s="171">
        <f t="shared" si="153"/>
        <v>2.3621482936376167E-2</v>
      </c>
      <c r="I1118" s="171">
        <f t="shared" si="154"/>
        <v>1.699344638637813</v>
      </c>
      <c r="J1118" s="171">
        <f t="shared" si="155"/>
        <v>28.599456858087127</v>
      </c>
      <c r="K1118" s="172">
        <f t="shared" si="156"/>
        <v>33.359200965860339</v>
      </c>
      <c r="L1118" s="172">
        <f t="shared" si="160"/>
        <v>2.4108978868073248</v>
      </c>
      <c r="M1118" s="171">
        <f t="shared" si="161"/>
        <v>0.21743307059950617</v>
      </c>
      <c r="N1118" s="44"/>
    </row>
    <row r="1119" spans="1:14" x14ac:dyDescent="0.25">
      <c r="A1119" s="157">
        <v>45694.775000000001</v>
      </c>
      <c r="B1119" s="170">
        <v>0.42430305074428309</v>
      </c>
      <c r="C1119" s="170">
        <v>26.490471323333299</v>
      </c>
      <c r="D1119" s="170">
        <v>4.5467134666666603E-2</v>
      </c>
      <c r="E1119" s="171">
        <f t="shared" si="157"/>
        <v>0.41511228031498781</v>
      </c>
      <c r="F1119" s="171">
        <f t="shared" si="158"/>
        <v>9.1840487174087247E-4</v>
      </c>
      <c r="G1119" s="171">
        <f t="shared" si="159"/>
        <v>36659.78358430606</v>
      </c>
      <c r="H1119" s="171">
        <f t="shared" si="153"/>
        <v>2.3621912110510835E-2</v>
      </c>
      <c r="I1119" s="171">
        <f t="shared" si="154"/>
        <v>1.6993172225230702</v>
      </c>
      <c r="J1119" s="171">
        <f t="shared" si="155"/>
        <v>28.333596893022676</v>
      </c>
      <c r="K1119" s="172">
        <f t="shared" si="156"/>
        <v>33.048616538991524</v>
      </c>
      <c r="L1119" s="172">
        <f t="shared" si="160"/>
        <v>2.3872832009773703</v>
      </c>
      <c r="M1119" s="171">
        <f t="shared" si="161"/>
        <v>0.21530331899146554</v>
      </c>
      <c r="N1119" s="44"/>
    </row>
    <row r="1120" spans="1:14" x14ac:dyDescent="0.25">
      <c r="A1120" s="157">
        <v>45694.775694444441</v>
      </c>
      <c r="B1120" s="170">
        <v>0.42353089310729924</v>
      </c>
      <c r="C1120" s="170">
        <v>26.490327839999999</v>
      </c>
      <c r="D1120" s="170">
        <v>4.5293088000000002E-2</v>
      </c>
      <c r="E1120" s="171">
        <f t="shared" si="157"/>
        <v>0.41435704669466883</v>
      </c>
      <c r="F1120" s="171">
        <f t="shared" si="158"/>
        <v>9.1673353486428403E-4</v>
      </c>
      <c r="G1120" s="171">
        <f t="shared" si="159"/>
        <v>36593.069164470653</v>
      </c>
      <c r="H1120" s="171">
        <f t="shared" si="153"/>
        <v>2.3622013091701248E-2</v>
      </c>
      <c r="I1120" s="171">
        <f t="shared" si="154"/>
        <v>1.6993107718694449</v>
      </c>
      <c r="J1120" s="171">
        <f t="shared" si="155"/>
        <v>28.289247739249276</v>
      </c>
      <c r="K1120" s="172">
        <f t="shared" si="156"/>
        <v>32.996774916391587</v>
      </c>
      <c r="L1120" s="172">
        <f t="shared" si="160"/>
        <v>2.3740171184018086</v>
      </c>
      <c r="M1120" s="171">
        <f t="shared" si="161"/>
        <v>0.2141068829727461</v>
      </c>
      <c r="N1120" s="44"/>
    </row>
    <row r="1121" spans="1:14" x14ac:dyDescent="0.25">
      <c r="A1121" s="157">
        <v>45694.776388888888</v>
      </c>
      <c r="B1121" s="170">
        <v>0.42623344482129966</v>
      </c>
      <c r="C1121" s="170">
        <v>26.490327839999999</v>
      </c>
      <c r="D1121" s="170">
        <v>4.5235863000000001E-2</v>
      </c>
      <c r="E1121" s="171">
        <f t="shared" si="157"/>
        <v>0.41700106007120696</v>
      </c>
      <c r="F1121" s="171">
        <f t="shared" si="158"/>
        <v>9.2258321389891696E-4</v>
      </c>
      <c r="G1121" s="171">
        <f t="shared" si="159"/>
        <v>36826.569632560291</v>
      </c>
      <c r="H1121" s="171">
        <f t="shared" si="153"/>
        <v>2.3622013091701248E-2</v>
      </c>
      <c r="I1121" s="171">
        <f t="shared" si="154"/>
        <v>1.6993107718694449</v>
      </c>
      <c r="J1121" s="171">
        <f t="shared" si="155"/>
        <v>28.444420400496806</v>
      </c>
      <c r="K1121" s="172">
        <f t="shared" si="156"/>
        <v>33.177769385511333</v>
      </c>
      <c r="L1121" s="172">
        <f t="shared" si="160"/>
        <v>2.3854139041055311</v>
      </c>
      <c r="M1121" s="171">
        <f t="shared" si="161"/>
        <v>0.21513473161124919</v>
      </c>
      <c r="N1121" s="44"/>
    </row>
    <row r="1122" spans="1:14" x14ac:dyDescent="0.25">
      <c r="A1122" s="157">
        <v>45694.777083333334</v>
      </c>
      <c r="B1122" s="170">
        <v>0.42623344482129966</v>
      </c>
      <c r="C1122" s="170">
        <v>26.490327839999999</v>
      </c>
      <c r="D1122" s="170">
        <v>4.5240635000000001E-2</v>
      </c>
      <c r="E1122" s="171">
        <f t="shared" si="157"/>
        <v>0.41700106007120696</v>
      </c>
      <c r="F1122" s="171">
        <f t="shared" si="158"/>
        <v>9.2258321389891696E-4</v>
      </c>
      <c r="G1122" s="171">
        <f t="shared" si="159"/>
        <v>36826.569632560291</v>
      </c>
      <c r="H1122" s="171">
        <f t="shared" si="153"/>
        <v>2.3622013091701248E-2</v>
      </c>
      <c r="I1122" s="171">
        <f t="shared" si="154"/>
        <v>1.6993107718694449</v>
      </c>
      <c r="J1122" s="171">
        <f t="shared" si="155"/>
        <v>28.444420400496806</v>
      </c>
      <c r="K1122" s="172">
        <f t="shared" si="156"/>
        <v>33.177769385511333</v>
      </c>
      <c r="L1122" s="172">
        <f t="shared" si="160"/>
        <v>2.3856655450469315</v>
      </c>
      <c r="M1122" s="171">
        <f t="shared" si="161"/>
        <v>0.21515742650134664</v>
      </c>
      <c r="N1122" s="44"/>
    </row>
    <row r="1123" spans="1:14" x14ac:dyDescent="0.25">
      <c r="A1123" s="157">
        <v>45694.777777777781</v>
      </c>
      <c r="B1123" s="170">
        <v>0.42623344482129966</v>
      </c>
      <c r="C1123" s="170">
        <v>26.490327839999999</v>
      </c>
      <c r="D1123" s="170">
        <v>4.5096784500000001E-2</v>
      </c>
      <c r="E1123" s="171">
        <f t="shared" si="157"/>
        <v>0.41700106007120696</v>
      </c>
      <c r="F1123" s="171">
        <f t="shared" si="158"/>
        <v>9.2258321389891696E-4</v>
      </c>
      <c r="G1123" s="171">
        <f t="shared" si="159"/>
        <v>36826.569632560291</v>
      </c>
      <c r="H1123" s="171">
        <f t="shared" si="153"/>
        <v>2.3622013091701248E-2</v>
      </c>
      <c r="I1123" s="171">
        <f t="shared" si="154"/>
        <v>1.6993107718694449</v>
      </c>
      <c r="J1123" s="171">
        <f t="shared" si="155"/>
        <v>28.444420400496806</v>
      </c>
      <c r="K1123" s="172">
        <f t="shared" si="156"/>
        <v>33.177769385511333</v>
      </c>
      <c r="L1123" s="172">
        <f t="shared" si="160"/>
        <v>2.3780799048036458</v>
      </c>
      <c r="M1123" s="171">
        <f t="shared" si="161"/>
        <v>0.21447329588777472</v>
      </c>
      <c r="N1123" s="44"/>
    </row>
    <row r="1124" spans="1:14" x14ac:dyDescent="0.25">
      <c r="A1124" s="157">
        <v>45694.77847222222</v>
      </c>
      <c r="B1124" s="170">
        <v>0.42623344482129966</v>
      </c>
      <c r="C1124" s="170">
        <v>26.490327839999999</v>
      </c>
      <c r="D1124" s="170">
        <v>4.50514841666666E-2</v>
      </c>
      <c r="E1124" s="171">
        <f t="shared" si="157"/>
        <v>0.41700106007120696</v>
      </c>
      <c r="F1124" s="171">
        <f t="shared" si="158"/>
        <v>9.2258321389891696E-4</v>
      </c>
      <c r="G1124" s="171">
        <f t="shared" si="159"/>
        <v>36826.569632560291</v>
      </c>
      <c r="H1124" s="171">
        <f t="shared" si="153"/>
        <v>2.3622013091701248E-2</v>
      </c>
      <c r="I1124" s="171">
        <f t="shared" si="154"/>
        <v>1.6993107718694449</v>
      </c>
      <c r="J1124" s="171">
        <f t="shared" si="155"/>
        <v>28.444420400496806</v>
      </c>
      <c r="K1124" s="172">
        <f t="shared" si="156"/>
        <v>33.177769385511333</v>
      </c>
      <c r="L1124" s="172">
        <f t="shared" si="160"/>
        <v>2.3756910911980764</v>
      </c>
      <c r="M1124" s="171">
        <f t="shared" si="161"/>
        <v>0.21425785454528104</v>
      </c>
      <c r="N1124" s="44"/>
    </row>
    <row r="1125" spans="1:14" x14ac:dyDescent="0.25">
      <c r="A1125" s="157">
        <v>45694.779166666667</v>
      </c>
      <c r="B1125" s="170">
        <v>0.42237263825120153</v>
      </c>
      <c r="C1125" s="170">
        <v>26.490327839999999</v>
      </c>
      <c r="D1125" s="170">
        <v>4.5104730833333301E-2</v>
      </c>
      <c r="E1125" s="171">
        <f t="shared" si="157"/>
        <v>0.41322388009619165</v>
      </c>
      <c r="F1125" s="171">
        <f t="shared" si="158"/>
        <v>9.1422648972121537E-4</v>
      </c>
      <c r="G1125" s="171">
        <f t="shared" si="159"/>
        <v>36492.995944903814</v>
      </c>
      <c r="H1125" s="171">
        <f t="shared" si="153"/>
        <v>2.3622013091701248E-2</v>
      </c>
      <c r="I1125" s="171">
        <f t="shared" si="154"/>
        <v>1.6993107718694449</v>
      </c>
      <c r="J1125" s="171">
        <f t="shared" si="155"/>
        <v>28.222701716712486</v>
      </c>
      <c r="K1125" s="172">
        <f t="shared" si="156"/>
        <v>32.919155173814232</v>
      </c>
      <c r="L1125" s="172">
        <f t="shared" si="160"/>
        <v>2.357990854006883</v>
      </c>
      <c r="M1125" s="171">
        <f t="shared" si="161"/>
        <v>0.21266151280725859</v>
      </c>
      <c r="N1125" s="44"/>
    </row>
    <row r="1126" spans="1:14" x14ac:dyDescent="0.25">
      <c r="A1126" s="157">
        <v>45694.779861111114</v>
      </c>
      <c r="B1126" s="170">
        <v>0.41503709653218918</v>
      </c>
      <c r="C1126" s="170">
        <v>26.490315906666599</v>
      </c>
      <c r="D1126" s="170">
        <v>4.5031615333333302E-2</v>
      </c>
      <c r="E1126" s="171">
        <f t="shared" si="157"/>
        <v>0.40604724527893316</v>
      </c>
      <c r="F1126" s="171">
        <f t="shared" si="158"/>
        <v>8.9834869379261731E-4</v>
      </c>
      <c r="G1126" s="171">
        <f t="shared" si="159"/>
        <v>35859.205140381142</v>
      </c>
      <c r="H1126" s="171">
        <f t="shared" si="153"/>
        <v>2.3622021490207212E-2</v>
      </c>
      <c r="I1126" s="171">
        <f t="shared" si="154"/>
        <v>1.6993102353772753</v>
      </c>
      <c r="J1126" s="171">
        <f t="shared" si="155"/>
        <v>27.800651015817447</v>
      </c>
      <c r="K1126" s="172">
        <f t="shared" si="156"/>
        <v>32.426863129509279</v>
      </c>
      <c r="L1126" s="172">
        <f t="shared" si="160"/>
        <v>2.3152362122236858</v>
      </c>
      <c r="M1126" s="171">
        <f t="shared" si="161"/>
        <v>0.20880557469549837</v>
      </c>
      <c r="N1126" s="44"/>
    </row>
    <row r="1127" spans="1:14" x14ac:dyDescent="0.25">
      <c r="A1127" s="157">
        <v>45694.780555555553</v>
      </c>
      <c r="B1127" s="170">
        <v>0.41426493153650157</v>
      </c>
      <c r="C1127" s="170">
        <v>26.490148861666601</v>
      </c>
      <c r="D1127" s="170">
        <v>4.4968034833333302E-2</v>
      </c>
      <c r="E1127" s="171">
        <f t="shared" si="157"/>
        <v>0.40529203159617588</v>
      </c>
      <c r="F1127" s="171">
        <f t="shared" si="158"/>
        <v>8.9667734098809867E-4</v>
      </c>
      <c r="G1127" s="171">
        <f t="shared" si="159"/>
        <v>35792.490084753736</v>
      </c>
      <c r="H1127" s="171">
        <f t="shared" si="153"/>
        <v>2.3622139054424739E-2</v>
      </c>
      <c r="I1127" s="171">
        <f t="shared" si="154"/>
        <v>1.6993027254740549</v>
      </c>
      <c r="J1127" s="171">
        <f t="shared" si="155"/>
        <v>27.756164006907003</v>
      </c>
      <c r="K1127" s="172">
        <f t="shared" si="156"/>
        <v>32.374844927663794</v>
      </c>
      <c r="L1127" s="172">
        <f t="shared" si="160"/>
        <v>2.3078629318363073</v>
      </c>
      <c r="M1127" s="171">
        <f t="shared" si="161"/>
        <v>0.20814059630558326</v>
      </c>
      <c r="N1127" s="44"/>
    </row>
    <row r="1128" spans="1:14" x14ac:dyDescent="0.25">
      <c r="A1128" s="157">
        <v>45694.78125</v>
      </c>
      <c r="B1128" s="170">
        <v>0.42082831561853001</v>
      </c>
      <c r="C1128" s="170">
        <v>26.489934094999999</v>
      </c>
      <c r="D1128" s="170">
        <v>4.5083272833333299E-2</v>
      </c>
      <c r="E1128" s="171">
        <f t="shared" si="157"/>
        <v>0.41171354911745267</v>
      </c>
      <c r="F1128" s="171">
        <f t="shared" si="158"/>
        <v>9.108838000401083E-4</v>
      </c>
      <c r="G1128" s="171">
        <f t="shared" si="159"/>
        <v>36359.566469440993</v>
      </c>
      <c r="H1128" s="171">
        <f t="shared" si="153"/>
        <v>2.3622290205616934E-2</v>
      </c>
      <c r="I1128" s="171">
        <f t="shared" si="154"/>
        <v>1.6992930701660822</v>
      </c>
      <c r="J1128" s="171">
        <f t="shared" si="155"/>
        <v>28.133934911157183</v>
      </c>
      <c r="K1128" s="172">
        <f t="shared" si="156"/>
        <v>32.815310516235272</v>
      </c>
      <c r="L1128" s="172">
        <f t="shared" si="160"/>
        <v>2.3486431722091221</v>
      </c>
      <c r="M1128" s="171">
        <f t="shared" si="161"/>
        <v>0.21181846791207812</v>
      </c>
      <c r="N1128" s="44"/>
    </row>
    <row r="1129" spans="1:14" x14ac:dyDescent="0.25">
      <c r="A1129" s="157">
        <v>45694.781944444447</v>
      </c>
      <c r="B1129" s="170">
        <v>0.42237263825120153</v>
      </c>
      <c r="C1129" s="170">
        <v>26.489719326666599</v>
      </c>
      <c r="D1129" s="170">
        <v>4.5156387833333297E-2</v>
      </c>
      <c r="E1129" s="171">
        <f t="shared" si="157"/>
        <v>0.41322471927813087</v>
      </c>
      <c r="F1129" s="171">
        <f t="shared" si="158"/>
        <v>9.1422648972121537E-4</v>
      </c>
      <c r="G1129" s="171">
        <f t="shared" si="159"/>
        <v>36492.995944903814</v>
      </c>
      <c r="H1129" s="171">
        <f t="shared" si="153"/>
        <v>2.3622441359166087E-2</v>
      </c>
      <c r="I1129" s="171">
        <f t="shared" si="154"/>
        <v>1.6992834148233213</v>
      </c>
      <c r="J1129" s="171">
        <f t="shared" si="155"/>
        <v>28.222701716712486</v>
      </c>
      <c r="K1129" s="172">
        <f t="shared" si="156"/>
        <v>32.918680093832506</v>
      </c>
      <c r="L1129" s="172">
        <f t="shared" si="160"/>
        <v>2.3606547376901768</v>
      </c>
      <c r="M1129" s="171">
        <f t="shared" si="161"/>
        <v>0.21290176205719488</v>
      </c>
      <c r="N1129" s="44"/>
    </row>
    <row r="1130" spans="1:14" x14ac:dyDescent="0.25">
      <c r="A1130" s="157">
        <v>45694.782638888886</v>
      </c>
      <c r="B1130" s="170">
        <v>0.41117628993892724</v>
      </c>
      <c r="C1130" s="170">
        <v>26.48950456</v>
      </c>
      <c r="D1130" s="170">
        <v>4.48933296666666E-2</v>
      </c>
      <c r="E1130" s="171">
        <f t="shared" si="157"/>
        <v>0.40227115437464039</v>
      </c>
      <c r="F1130" s="171">
        <f t="shared" si="158"/>
        <v>8.8999196956477756E-4</v>
      </c>
      <c r="G1130" s="171">
        <f t="shared" si="159"/>
        <v>35525.631450723311</v>
      </c>
      <c r="H1130" s="171">
        <f t="shared" si="153"/>
        <v>2.3622592512725991E-2</v>
      </c>
      <c r="I1130" s="171">
        <f t="shared" si="154"/>
        <v>1.6992737595956431</v>
      </c>
      <c r="J1130" s="171">
        <f t="shared" si="155"/>
        <v>27.578100679261752</v>
      </c>
      <c r="K1130" s="172">
        <f t="shared" si="156"/>
        <v>32.166659978439363</v>
      </c>
      <c r="L1130" s="172">
        <f t="shared" si="160"/>
        <v>2.2876361632461912</v>
      </c>
      <c r="M1130" s="171">
        <f t="shared" si="161"/>
        <v>0.20631639278915864</v>
      </c>
      <c r="N1130" s="44"/>
    </row>
    <row r="1131" spans="1:14" x14ac:dyDescent="0.25">
      <c r="A1131" s="157">
        <v>45694.783333333333</v>
      </c>
      <c r="B1131" s="170">
        <v>0.40306858320878275</v>
      </c>
      <c r="C1131" s="170">
        <v>26.489265971666601</v>
      </c>
      <c r="D1131" s="170">
        <v>4.49100191666666E-2</v>
      </c>
      <c r="E1131" s="171">
        <f t="shared" si="157"/>
        <v>0.3943393559735513</v>
      </c>
      <c r="F1131" s="171">
        <f t="shared" si="158"/>
        <v>8.7244282079823111E-4</v>
      </c>
      <c r="G1131" s="171">
        <f t="shared" si="159"/>
        <v>34825.125589238829</v>
      </c>
      <c r="H1131" s="171">
        <f t="shared" si="153"/>
        <v>2.3622760433449613E-2</v>
      </c>
      <c r="I1131" s="171">
        <f t="shared" si="154"/>
        <v>1.6992630334685084</v>
      </c>
      <c r="J1131" s="171">
        <f t="shared" si="155"/>
        <v>27.109787542257379</v>
      </c>
      <c r="K1131" s="172">
        <f t="shared" si="156"/>
        <v>31.620248027150808</v>
      </c>
      <c r="L1131" s="172">
        <f t="shared" si="160"/>
        <v>2.2454921791396791</v>
      </c>
      <c r="M1131" s="171">
        <f t="shared" si="161"/>
        <v>0.20251552842168824</v>
      </c>
      <c r="N1131" s="44"/>
    </row>
    <row r="1132" spans="1:14" x14ac:dyDescent="0.25">
      <c r="A1132" s="157">
        <v>45694.78402777778</v>
      </c>
      <c r="B1132" s="170">
        <v>0.40499899571730597</v>
      </c>
      <c r="C1132" s="170">
        <v>26.4887177149999</v>
      </c>
      <c r="D1132" s="170">
        <v>4.5039562333333297E-2</v>
      </c>
      <c r="E1132" s="171">
        <f t="shared" si="157"/>
        <v>0.39622868666609856</v>
      </c>
      <c r="F1132" s="171">
        <f t="shared" si="158"/>
        <v>8.7662120285131166E-4</v>
      </c>
      <c r="G1132" s="171">
        <f t="shared" si="159"/>
        <v>34991.913229975238</v>
      </c>
      <c r="H1132" s="171">
        <f t="shared" si="153"/>
        <v>2.3623146307208836E-2</v>
      </c>
      <c r="I1132" s="171">
        <f t="shared" si="154"/>
        <v>1.6992383858848052</v>
      </c>
      <c r="J1132" s="171">
        <f t="shared" si="155"/>
        <v>27.221409691930422</v>
      </c>
      <c r="K1132" s="172">
        <f t="shared" si="156"/>
        <v>31.750028758301163</v>
      </c>
      <c r="L1132" s="172">
        <f t="shared" si="160"/>
        <v>2.2622050696804505</v>
      </c>
      <c r="M1132" s="171">
        <f t="shared" si="161"/>
        <v>0.20402282374462938</v>
      </c>
      <c r="N1132" s="44"/>
    </row>
    <row r="1133" spans="1:14" x14ac:dyDescent="0.25">
      <c r="A1133" s="157">
        <v>45694.784722222219</v>
      </c>
      <c r="B1133" s="170">
        <v>0.41156237979933724</v>
      </c>
      <c r="C1133" s="170">
        <v>26.488074174999898</v>
      </c>
      <c r="D1133" s="170">
        <v>4.4948165999999998E-2</v>
      </c>
      <c r="E1133" s="171">
        <f t="shared" si="157"/>
        <v>0.40265080454265589</v>
      </c>
      <c r="F1133" s="171">
        <f t="shared" si="158"/>
        <v>8.9082766190332736E-4</v>
      </c>
      <c r="G1133" s="171">
        <f t="shared" si="159"/>
        <v>35558.989614662736</v>
      </c>
      <c r="H1133" s="171">
        <f t="shared" si="153"/>
        <v>2.3623599253083716E-2</v>
      </c>
      <c r="I1133" s="171">
        <f t="shared" si="154"/>
        <v>1.69920945505007</v>
      </c>
      <c r="J1133" s="171">
        <f t="shared" si="155"/>
        <v>27.600369365698615</v>
      </c>
      <c r="K1133" s="172">
        <f t="shared" si="156"/>
        <v>32.191541744925104</v>
      </c>
      <c r="L1133" s="172">
        <f t="shared" si="160"/>
        <v>2.2923940824605298</v>
      </c>
      <c r="M1133" s="171">
        <f t="shared" si="161"/>
        <v>0.20674549805740708</v>
      </c>
      <c r="N1133" s="44"/>
    </row>
    <row r="1134" spans="1:14" x14ac:dyDescent="0.25">
      <c r="A1134" s="157">
        <v>45694.785416666666</v>
      </c>
      <c r="B1134" s="170">
        <v>0.41310670243200875</v>
      </c>
      <c r="C1134" s="170">
        <v>26.487430634999999</v>
      </c>
      <c r="D1134" s="170">
        <v>4.4851208166666601E-2</v>
      </c>
      <c r="E1134" s="171">
        <f t="shared" si="157"/>
        <v>0.40416255593067979</v>
      </c>
      <c r="F1134" s="171">
        <f t="shared" si="158"/>
        <v>8.9417035158443454E-4</v>
      </c>
      <c r="G1134" s="171">
        <f t="shared" si="159"/>
        <v>35692.419090125557</v>
      </c>
      <c r="H1134" s="171">
        <f t="shared" si="153"/>
        <v>2.3624052209588887E-2</v>
      </c>
      <c r="I1134" s="171">
        <f t="shared" si="154"/>
        <v>1.6991805245758025</v>
      </c>
      <c r="J1134" s="171">
        <f t="shared" si="155"/>
        <v>27.689412776180539</v>
      </c>
      <c r="K1134" s="172">
        <f t="shared" si="156"/>
        <v>32.294904140013855</v>
      </c>
      <c r="L1134" s="172">
        <f t="shared" si="160"/>
        <v>2.2955813561234151</v>
      </c>
      <c r="M1134" s="171">
        <f t="shared" si="161"/>
        <v>0.20703295058833107</v>
      </c>
      <c r="N1134" s="44"/>
    </row>
    <row r="1135" spans="1:14" x14ac:dyDescent="0.25">
      <c r="A1135" s="157">
        <v>45694.786111111112</v>
      </c>
      <c r="B1135" s="170">
        <v>0.39997994164981954</v>
      </c>
      <c r="C1135" s="170">
        <v>26.4867870966666</v>
      </c>
      <c r="D1135" s="170">
        <v>4.4647028166666602E-2</v>
      </c>
      <c r="E1135" s="171">
        <f t="shared" si="157"/>
        <v>0.39132084224630581</v>
      </c>
      <c r="F1135" s="171">
        <f t="shared" si="158"/>
        <v>8.6575744945848387E-4</v>
      </c>
      <c r="G1135" s="171">
        <f t="shared" si="159"/>
        <v>34558.266958544409</v>
      </c>
      <c r="H1135" s="171">
        <f t="shared" si="153"/>
        <v>2.3624505175551733E-2</v>
      </c>
      <c r="I1135" s="171">
        <f t="shared" si="154"/>
        <v>1.6991515945369109</v>
      </c>
      <c r="J1135" s="171">
        <f t="shared" si="155"/>
        <v>26.931037274938344</v>
      </c>
      <c r="K1135" s="172">
        <f t="shared" si="156"/>
        <v>31.409911072777657</v>
      </c>
      <c r="L1135" s="172">
        <f t="shared" si="160"/>
        <v>2.2159121892494782</v>
      </c>
      <c r="M1135" s="171">
        <f t="shared" si="161"/>
        <v>0.19984778041571774</v>
      </c>
      <c r="N1135" s="44"/>
    </row>
    <row r="1136" spans="1:14" x14ac:dyDescent="0.25">
      <c r="A1136" s="157">
        <v>45694.786805555559</v>
      </c>
      <c r="B1136" s="170">
        <v>0.39303048241706628</v>
      </c>
      <c r="C1136" s="170">
        <v>26.486155388333302</v>
      </c>
      <c r="D1136" s="170">
        <v>4.4902563166666597E-2</v>
      </c>
      <c r="E1136" s="171">
        <f t="shared" si="157"/>
        <v>0.38452264137230041</v>
      </c>
      <c r="F1136" s="171">
        <f t="shared" si="158"/>
        <v>8.5071532990706991E-4</v>
      </c>
      <c r="G1136" s="171">
        <f t="shared" si="159"/>
        <v>33957.833680834527</v>
      </c>
      <c r="H1136" s="171">
        <f t="shared" si="153"/>
        <v>2.3624949825097011E-2</v>
      </c>
      <c r="I1136" s="171">
        <f t="shared" si="154"/>
        <v>1.6991231966620832</v>
      </c>
      <c r="J1136" s="171">
        <f t="shared" si="155"/>
        <v>26.52813870856918</v>
      </c>
      <c r="K1136" s="172">
        <f t="shared" si="156"/>
        <v>30.939543312468643</v>
      </c>
      <c r="L1136" s="172">
        <f t="shared" si="160"/>
        <v>2.1916726467586085</v>
      </c>
      <c r="M1136" s="171">
        <f t="shared" si="161"/>
        <v>0.19766167449121649</v>
      </c>
      <c r="N1136" s="44"/>
    </row>
    <row r="1137" spans="1:14" x14ac:dyDescent="0.25">
      <c r="A1137" s="157">
        <v>45694.787499999999</v>
      </c>
      <c r="B1137" s="170">
        <v>0.39071400580745996</v>
      </c>
      <c r="C1137" s="170">
        <v>26.485677474999999</v>
      </c>
      <c r="D1137" s="170">
        <v>4.4919557499999999E-2</v>
      </c>
      <c r="E1137" s="171">
        <f t="shared" si="157"/>
        <v>0.38225691869424766</v>
      </c>
      <c r="F1137" s="171">
        <f t="shared" si="158"/>
        <v>8.4570131127155836E-4</v>
      </c>
      <c r="G1137" s="171">
        <f t="shared" si="159"/>
        <v>33757.690101764543</v>
      </c>
      <c r="H1137" s="171">
        <f t="shared" si="153"/>
        <v>2.3625286227570874E-2</v>
      </c>
      <c r="I1137" s="171">
        <f t="shared" si="154"/>
        <v>1.6991017127326846</v>
      </c>
      <c r="J1137" s="171">
        <f t="shared" si="155"/>
        <v>26.393618832354804</v>
      </c>
      <c r="K1137" s="172">
        <f t="shared" si="156"/>
        <v>30.782305018786552</v>
      </c>
      <c r="L1137" s="172">
        <f t="shared" si="160"/>
        <v>2.1801673900858836</v>
      </c>
      <c r="M1137" s="171">
        <f t="shared" si="161"/>
        <v>0.19662404311741374</v>
      </c>
      <c r="N1137" s="44"/>
    </row>
    <row r="1138" spans="1:14" x14ac:dyDescent="0.25">
      <c r="A1138" s="157">
        <v>45694.788194444445</v>
      </c>
      <c r="B1138" s="170">
        <v>0.37604291502617332</v>
      </c>
      <c r="C1138" s="170">
        <v>26.485246889999999</v>
      </c>
      <c r="D1138" s="170">
        <v>4.4569076833333297E-2</v>
      </c>
      <c r="E1138" s="171">
        <f t="shared" si="157"/>
        <v>0.3679039154575568</v>
      </c>
      <c r="F1138" s="171">
        <f t="shared" si="158"/>
        <v>8.1394570351985571E-4</v>
      </c>
      <c r="G1138" s="171">
        <f t="shared" si="159"/>
        <v>32490.107858261374</v>
      </c>
      <c r="H1138" s="171">
        <f t="shared" si="153"/>
        <v>2.3625589320723412E-2</v>
      </c>
      <c r="I1138" s="171">
        <f t="shared" si="154"/>
        <v>1.6990823565529403</v>
      </c>
      <c r="J1138" s="171">
        <f t="shared" si="155"/>
        <v>25.539029584556904</v>
      </c>
      <c r="K1138" s="172">
        <f t="shared" si="156"/>
        <v>29.7853119513248</v>
      </c>
      <c r="L1138" s="172">
        <f t="shared" si="160"/>
        <v>2.0856957625819801</v>
      </c>
      <c r="M1138" s="171">
        <f t="shared" si="161"/>
        <v>0.18810387469173701</v>
      </c>
      <c r="N1138" s="44"/>
    </row>
    <row r="1139" spans="1:14" x14ac:dyDescent="0.25">
      <c r="A1139" s="157">
        <v>45694.788888888892</v>
      </c>
      <c r="B1139" s="170">
        <v>0.36870738250360735</v>
      </c>
      <c r="C1139" s="170">
        <v>26.484816299999999</v>
      </c>
      <c r="D1139" s="170">
        <v>4.4431586333333301E-2</v>
      </c>
      <c r="E1139" s="171">
        <f t="shared" si="157"/>
        <v>0.36072767015403912</v>
      </c>
      <c r="F1139" s="171">
        <f t="shared" si="158"/>
        <v>7.9806792749698564E-4</v>
      </c>
      <c r="G1139" s="171">
        <f t="shared" si="159"/>
        <v>31856.317848311675</v>
      </c>
      <c r="H1139" s="171">
        <f t="shared" si="153"/>
        <v>2.3625892422155171E-2</v>
      </c>
      <c r="I1139" s="171">
        <f t="shared" si="154"/>
        <v>1.699063000309798</v>
      </c>
      <c r="J1139" s="171">
        <f t="shared" si="155"/>
        <v>25.109993183963329</v>
      </c>
      <c r="K1139" s="172">
        <f t="shared" si="156"/>
        <v>29.284642156119229</v>
      </c>
      <c r="L1139" s="172">
        <f t="shared" si="160"/>
        <v>2.0405773068141682</v>
      </c>
      <c r="M1139" s="171">
        <f t="shared" si="161"/>
        <v>0.18403474989305268</v>
      </c>
      <c r="N1139" s="44"/>
    </row>
    <row r="1140" spans="1:14" x14ac:dyDescent="0.25">
      <c r="A1140" s="157">
        <v>45694.789583333331</v>
      </c>
      <c r="B1140" s="170">
        <v>0.3737264402697541</v>
      </c>
      <c r="C1140" s="170">
        <v>26.484385709999898</v>
      </c>
      <c r="D1140" s="170">
        <v>4.48436578333333E-2</v>
      </c>
      <c r="E1140" s="171">
        <f t="shared" si="157"/>
        <v>0.36563862890927895</v>
      </c>
      <c r="F1140" s="171">
        <f t="shared" si="158"/>
        <v>8.0893168889557159E-4</v>
      </c>
      <c r="G1140" s="171">
        <f t="shared" si="159"/>
        <v>32289.964439306754</v>
      </c>
      <c r="H1140" s="171">
        <f t="shared" si="153"/>
        <v>2.3626195528346716E-2</v>
      </c>
      <c r="I1140" s="171">
        <f t="shared" si="154"/>
        <v>1.6990436442280241</v>
      </c>
      <c r="J1140" s="171">
        <f t="shared" si="155"/>
        <v>25.403672598714408</v>
      </c>
      <c r="K1140" s="172">
        <f t="shared" si="156"/>
        <v>29.626844536752635</v>
      </c>
      <c r="L1140" s="172">
        <f t="shared" si="160"/>
        <v>2.0861818643310417</v>
      </c>
      <c r="M1140" s="171">
        <f t="shared" si="161"/>
        <v>0.18814771503707084</v>
      </c>
      <c r="N1140" s="44"/>
    </row>
    <row r="1141" spans="1:14" x14ac:dyDescent="0.25">
      <c r="A1141" s="157">
        <v>45694.790277777778</v>
      </c>
      <c r="B1141" s="170">
        <v>0.38067590502346571</v>
      </c>
      <c r="C1141" s="170">
        <v>26.48391586</v>
      </c>
      <c r="D1141" s="170">
        <v>4.4761006999999998E-2</v>
      </c>
      <c r="E1141" s="171">
        <f t="shared" si="157"/>
        <v>0.37243828435553444</v>
      </c>
      <c r="F1141" s="171">
        <f t="shared" si="158"/>
        <v>8.2397382039711188E-4</v>
      </c>
      <c r="G1141" s="171">
        <f t="shared" si="159"/>
        <v>32890.398194027439</v>
      </c>
      <c r="H1141" s="171">
        <f t="shared" si="153"/>
        <v>2.3626526276349268E-2</v>
      </c>
      <c r="I1141" s="171">
        <f t="shared" si="154"/>
        <v>1.6990225234966039</v>
      </c>
      <c r="J1141" s="171">
        <f t="shared" si="155"/>
        <v>25.809396676226616</v>
      </c>
      <c r="K1141" s="172">
        <f t="shared" si="156"/>
        <v>30.099681820557489</v>
      </c>
      <c r="L1141" s="172">
        <f t="shared" si="160"/>
        <v>2.1191827963063137</v>
      </c>
      <c r="M1141" s="171">
        <f t="shared" si="161"/>
        <v>0.19112398956586524</v>
      </c>
      <c r="N1141" s="44"/>
    </row>
    <row r="1142" spans="1:14" x14ac:dyDescent="0.25">
      <c r="A1142" s="157">
        <v>45694.790972222225</v>
      </c>
      <c r="B1142" s="170">
        <v>0.37140995998465431</v>
      </c>
      <c r="C1142" s="170">
        <v>26.482978464999999</v>
      </c>
      <c r="D1142" s="170">
        <v>4.47045815E-2</v>
      </c>
      <c r="E1142" s="171">
        <f t="shared" si="157"/>
        <v>0.36337398615893512</v>
      </c>
      <c r="F1142" s="171">
        <f t="shared" si="158"/>
        <v>8.0391766230444655E-4</v>
      </c>
      <c r="G1142" s="171">
        <f t="shared" si="159"/>
        <v>32089.820542674133</v>
      </c>
      <c r="H1142" s="171">
        <f t="shared" si="153"/>
        <v>2.3627186166697251E-2</v>
      </c>
      <c r="I1142" s="171">
        <f t="shared" si="154"/>
        <v>1.698980386222334</v>
      </c>
      <c r="J1142" s="171">
        <f t="shared" si="155"/>
        <v>25.268197779652656</v>
      </c>
      <c r="K1142" s="172">
        <f t="shared" si="156"/>
        <v>29.467864529656463</v>
      </c>
      <c r="L1142" s="172">
        <f t="shared" si="160"/>
        <v>2.0673542000536114</v>
      </c>
      <c r="M1142" s="171">
        <f t="shared" si="161"/>
        <v>0.18644969336702844</v>
      </c>
      <c r="N1142" s="44"/>
    </row>
    <row r="1143" spans="1:14" x14ac:dyDescent="0.25">
      <c r="A1143" s="157">
        <v>45694.791666666664</v>
      </c>
      <c r="B1143" s="170">
        <v>0.37565683436221242</v>
      </c>
      <c r="C1143" s="170">
        <v>26.481905448333301</v>
      </c>
      <c r="D1143" s="170">
        <v>4.4672394499999997E-2</v>
      </c>
      <c r="E1143" s="171">
        <f t="shared" si="157"/>
        <v>0.36753028963489887</v>
      </c>
      <c r="F1143" s="171">
        <f t="shared" si="158"/>
        <v>8.1311003108703987E-4</v>
      </c>
      <c r="G1143" s="171">
        <f t="shared" si="159"/>
        <v>32456.750488895152</v>
      </c>
      <c r="H1143" s="171">
        <f t="shared" si="153"/>
        <v>2.3627941557220786E-2</v>
      </c>
      <c r="I1143" s="171">
        <f t="shared" si="154"/>
        <v>1.6989321534948276</v>
      </c>
      <c r="J1143" s="171">
        <f t="shared" si="155"/>
        <v>25.516478122337737</v>
      </c>
      <c r="K1143" s="172">
        <f t="shared" si="156"/>
        <v>29.756652708283244</v>
      </c>
      <c r="L1143" s="172">
        <f t="shared" si="160"/>
        <v>2.0883077463580721</v>
      </c>
      <c r="M1143" s="171">
        <f t="shared" si="161"/>
        <v>0.18833944321411186</v>
      </c>
      <c r="N1143" s="44"/>
    </row>
    <row r="1144" spans="1:14" x14ac:dyDescent="0.25">
      <c r="A1144" s="157">
        <v>45694.792361111111</v>
      </c>
      <c r="B1144" s="170">
        <v>0.37565682516576321</v>
      </c>
      <c r="C1144" s="170">
        <v>26.480832428333301</v>
      </c>
      <c r="D1144" s="170">
        <v>4.4529340333333299E-2</v>
      </c>
      <c r="E1144" s="171">
        <f t="shared" si="157"/>
        <v>0.36753159681483466</v>
      </c>
      <c r="F1144" s="171">
        <f t="shared" si="158"/>
        <v>8.1311001118130569E-4</v>
      </c>
      <c r="G1144" s="171">
        <f t="shared" si="159"/>
        <v>32456.749694321941</v>
      </c>
      <c r="H1144" s="171">
        <f t="shared" si="153"/>
        <v>2.3628696979652433E-2</v>
      </c>
      <c r="I1144" s="171">
        <f t="shared" si="154"/>
        <v>1.6988839216195513</v>
      </c>
      <c r="J1144" s="171">
        <f t="shared" si="155"/>
        <v>25.516477585122825</v>
      </c>
      <c r="K1144" s="172">
        <f t="shared" si="156"/>
        <v>29.755894835003456</v>
      </c>
      <c r="L1144" s="172">
        <f t="shared" si="160"/>
        <v>2.0815632947613332</v>
      </c>
      <c r="M1144" s="171">
        <f t="shared" si="161"/>
        <v>0.18773117737746509</v>
      </c>
      <c r="N1144" s="44"/>
    </row>
    <row r="1145" spans="1:14" x14ac:dyDescent="0.25">
      <c r="A1145" s="157">
        <v>45694.793055555558</v>
      </c>
      <c r="B1145" s="170">
        <v>0.34708683432731552</v>
      </c>
      <c r="C1145" s="170">
        <v>26.479759408333301</v>
      </c>
      <c r="D1145" s="170">
        <v>4.4481655666666599E-2</v>
      </c>
      <c r="E1145" s="171">
        <f t="shared" si="157"/>
        <v>0.33958077356525329</v>
      </c>
      <c r="F1145" s="171">
        <f t="shared" si="158"/>
        <v>7.5127020417167865E-4</v>
      </c>
      <c r="G1145" s="171">
        <f t="shared" si="159"/>
        <v>29988.30248588006</v>
      </c>
      <c r="H1145" s="171">
        <f t="shared" si="153"/>
        <v>2.3629452431646953E-2</v>
      </c>
      <c r="I1145" s="171">
        <f t="shared" si="154"/>
        <v>1.6988356907463313</v>
      </c>
      <c r="J1145" s="171">
        <f t="shared" si="155"/>
        <v>23.838395387977243</v>
      </c>
      <c r="K1145" s="172">
        <f t="shared" si="156"/>
        <v>27.79830142089607</v>
      </c>
      <c r="L1145" s="172">
        <f t="shared" si="160"/>
        <v>1.9282970749475092</v>
      </c>
      <c r="M1145" s="171">
        <f t="shared" si="161"/>
        <v>0.17390846635529483</v>
      </c>
      <c r="N1145" s="44"/>
    </row>
    <row r="1146" spans="1:14" x14ac:dyDescent="0.25">
      <c r="A1146" s="157">
        <v>45694.793749999997</v>
      </c>
      <c r="B1146" s="170">
        <v>0.34129562076193309</v>
      </c>
      <c r="C1146" s="170">
        <v>26.478686388333301</v>
      </c>
      <c r="D1146" s="170">
        <v>4.4325091333333302E-2</v>
      </c>
      <c r="E1146" s="171">
        <f t="shared" si="157"/>
        <v>0.33391599593601656</v>
      </c>
      <c r="F1146" s="171">
        <f t="shared" si="158"/>
        <v>7.387351098743141E-4</v>
      </c>
      <c r="G1146" s="171">
        <f t="shared" si="159"/>
        <v>29487.941633831018</v>
      </c>
      <c r="H1146" s="171">
        <f t="shared" si="153"/>
        <v>2.3630207913205668E-2</v>
      </c>
      <c r="I1146" s="171">
        <f t="shared" si="154"/>
        <v>1.698787460875157</v>
      </c>
      <c r="J1146" s="171">
        <f t="shared" si="155"/>
        <v>23.495929675788791</v>
      </c>
      <c r="K1146" s="172">
        <f t="shared" si="156"/>
        <v>27.398249898509018</v>
      </c>
      <c r="L1146" s="172">
        <f t="shared" si="160"/>
        <v>1.8908798833862799</v>
      </c>
      <c r="M1146" s="171">
        <f t="shared" si="161"/>
        <v>0.17053390001680013</v>
      </c>
      <c r="N1146" s="44"/>
    </row>
    <row r="1147" spans="1:14" x14ac:dyDescent="0.25">
      <c r="A1147" s="157">
        <v>45694.794444444444</v>
      </c>
      <c r="B1147" s="170">
        <v>0.35210589210890403</v>
      </c>
      <c r="C1147" s="170">
        <v>26.477613368333301</v>
      </c>
      <c r="D1147" s="170">
        <v>4.4253168499999898E-2</v>
      </c>
      <c r="E1147" s="171">
        <f t="shared" si="157"/>
        <v>0.34449375713858749</v>
      </c>
      <c r="F1147" s="171">
        <f t="shared" si="158"/>
        <v>7.6213396560368839E-4</v>
      </c>
      <c r="G1147" s="171">
        <f t="shared" si="159"/>
        <v>30421.949078209309</v>
      </c>
      <c r="H1147" s="171">
        <f t="shared" si="153"/>
        <v>2.3630963424329975E-2</v>
      </c>
      <c r="I1147" s="171">
        <f t="shared" si="154"/>
        <v>1.6987392320060146</v>
      </c>
      <c r="J1147" s="171">
        <f t="shared" si="155"/>
        <v>24.134552450113727</v>
      </c>
      <c r="K1147" s="172">
        <f t="shared" si="156"/>
        <v>28.142222121097181</v>
      </c>
      <c r="L1147" s="172">
        <f t="shared" si="160"/>
        <v>1.9447208986859525</v>
      </c>
      <c r="M1147" s="171">
        <f t="shared" si="161"/>
        <v>0.1753896914399308</v>
      </c>
      <c r="N1147" s="44"/>
    </row>
    <row r="1148" spans="1:14" x14ac:dyDescent="0.25">
      <c r="A1148" s="157">
        <v>45694.795138888891</v>
      </c>
      <c r="B1148" s="170">
        <v>0.35210589210890403</v>
      </c>
      <c r="C1148" s="170">
        <v>26.4766452733333</v>
      </c>
      <c r="D1148" s="170">
        <v>4.4309596499999999E-2</v>
      </c>
      <c r="E1148" s="171">
        <f t="shared" si="157"/>
        <v>0.34449487019942199</v>
      </c>
      <c r="F1148" s="171">
        <f t="shared" si="158"/>
        <v>7.6213396560368839E-4</v>
      </c>
      <c r="G1148" s="171">
        <f t="shared" si="159"/>
        <v>30421.949078209309</v>
      </c>
      <c r="H1148" s="171">
        <f t="shared" si="153"/>
        <v>2.363164508335398E-2</v>
      </c>
      <c r="I1148" s="171">
        <f t="shared" si="154"/>
        <v>1.6986957200449633</v>
      </c>
      <c r="J1148" s="171">
        <f t="shared" si="155"/>
        <v>24.134552450113727</v>
      </c>
      <c r="K1148" s="172">
        <f t="shared" si="156"/>
        <v>28.14157598729269</v>
      </c>
      <c r="L1148" s="172">
        <f t="shared" si="160"/>
        <v>1.9471524986004654</v>
      </c>
      <c r="M1148" s="171">
        <f t="shared" si="161"/>
        <v>0.17560899157652105</v>
      </c>
      <c r="N1148" s="44"/>
    </row>
    <row r="1149" spans="1:14" x14ac:dyDescent="0.25">
      <c r="A1149" s="157">
        <v>45694.79583333333</v>
      </c>
      <c r="B1149" s="170">
        <v>0.35982751446871064</v>
      </c>
      <c r="C1149" s="170">
        <v>26.476926729999999</v>
      </c>
      <c r="D1149" s="170">
        <v>4.4103759333333298E-2</v>
      </c>
      <c r="E1149" s="171">
        <f t="shared" si="157"/>
        <v>0.35204925344228433</v>
      </c>
      <c r="F1149" s="171">
        <f t="shared" si="158"/>
        <v>7.7884743391495805E-4</v>
      </c>
      <c r="G1149" s="171">
        <f t="shared" si="159"/>
        <v>31089.097250096598</v>
      </c>
      <c r="H1149" s="171">
        <f t="shared" si="153"/>
        <v>2.3631446900449399E-2</v>
      </c>
      <c r="I1149" s="171">
        <f t="shared" si="154"/>
        <v>1.6987083703015042</v>
      </c>
      <c r="J1149" s="171">
        <f t="shared" si="155"/>
        <v>24.589028784507615</v>
      </c>
      <c r="K1149" s="172">
        <f t="shared" si="156"/>
        <v>28.671699733651757</v>
      </c>
      <c r="L1149" s="172">
        <f t="shared" si="160"/>
        <v>1.9786102880310557</v>
      </c>
      <c r="M1149" s="171">
        <f t="shared" si="161"/>
        <v>0.17844609379789464</v>
      </c>
      <c r="N1149" s="44"/>
    </row>
    <row r="1150" spans="1:14" x14ac:dyDescent="0.25">
      <c r="A1150" s="157">
        <v>45694.796527777777</v>
      </c>
      <c r="B1150" s="170">
        <v>0.37063778580023976</v>
      </c>
      <c r="C1150" s="170">
        <v>26.477570650000001</v>
      </c>
      <c r="D1150" s="170">
        <v>4.4050512166666597E-2</v>
      </c>
      <c r="E1150" s="171">
        <f t="shared" si="157"/>
        <v>0.36262506374708436</v>
      </c>
      <c r="F1150" s="171">
        <f t="shared" si="158"/>
        <v>8.0224628961090855E-4</v>
      </c>
      <c r="G1150" s="171">
        <f t="shared" si="159"/>
        <v>32023.104693140715</v>
      </c>
      <c r="H1150" s="171">
        <f t="shared" si="153"/>
        <v>2.363099350283053E-2</v>
      </c>
      <c r="I1150" s="171">
        <f t="shared" si="154"/>
        <v>1.69873731197223</v>
      </c>
      <c r="J1150" s="171">
        <f t="shared" si="155"/>
        <v>25.223012424487688</v>
      </c>
      <c r="K1150" s="172">
        <f t="shared" si="156"/>
        <v>29.411396814946595</v>
      </c>
      <c r="L1150" s="172">
        <f t="shared" si="160"/>
        <v>2.0327907715736426</v>
      </c>
      <c r="M1150" s="171">
        <f t="shared" si="161"/>
        <v>0.18333250104379892</v>
      </c>
      <c r="N1150" s="44"/>
    </row>
    <row r="1151" spans="1:14" x14ac:dyDescent="0.25">
      <c r="A1151" s="157">
        <v>45694.797222222223</v>
      </c>
      <c r="B1151" s="170">
        <v>0.38415061806538253</v>
      </c>
      <c r="C1151" s="170">
        <v>26.478214569999999</v>
      </c>
      <c r="D1151" s="170">
        <v>4.4150648666666598E-2</v>
      </c>
      <c r="E1151" s="171">
        <f t="shared" si="157"/>
        <v>0.37584495788382355</v>
      </c>
      <c r="F1151" s="171">
        <f t="shared" si="158"/>
        <v>8.3149484429736477E-4</v>
      </c>
      <c r="G1151" s="171">
        <f t="shared" si="159"/>
        <v>33190.613400849048</v>
      </c>
      <c r="H1151" s="171">
        <f t="shared" si="153"/>
        <v>2.3630540115859397E-2</v>
      </c>
      <c r="I1151" s="171">
        <f t="shared" si="154"/>
        <v>1.6987662540038004</v>
      </c>
      <c r="J1151" s="171">
        <f t="shared" si="155"/>
        <v>26.011867868312947</v>
      </c>
      <c r="K1151" s="172">
        <f t="shared" si="156"/>
        <v>30.331708140648495</v>
      </c>
      <c r="L1151" s="172">
        <f t="shared" si="160"/>
        <v>2.1081489300238703</v>
      </c>
      <c r="M1151" s="171">
        <f t="shared" si="161"/>
        <v>0.19012887175539958</v>
      </c>
      <c r="N1151" s="44"/>
    </row>
    <row r="1152" spans="1:14" x14ac:dyDescent="0.25">
      <c r="A1152" s="157">
        <v>45694.79791666667</v>
      </c>
      <c r="B1152" s="170">
        <v>0.40306858320878275</v>
      </c>
      <c r="C1152" s="170">
        <v>26.478858489999901</v>
      </c>
      <c r="D1152" s="170">
        <v>4.4312317666666601E-2</v>
      </c>
      <c r="E1152" s="171">
        <f t="shared" si="157"/>
        <v>0.39435305318428876</v>
      </c>
      <c r="F1152" s="171">
        <f t="shared" si="158"/>
        <v>8.7244282079823111E-4</v>
      </c>
      <c r="G1152" s="171">
        <f t="shared" si="159"/>
        <v>34825.125589238829</v>
      </c>
      <c r="H1152" s="171">
        <f t="shared" si="153"/>
        <v>2.3630086739535691E-2</v>
      </c>
      <c r="I1152" s="171">
        <f t="shared" si="154"/>
        <v>1.6987951963962198</v>
      </c>
      <c r="J1152" s="171">
        <f t="shared" si="155"/>
        <v>27.109787542257379</v>
      </c>
      <c r="K1152" s="172">
        <f t="shared" si="156"/>
        <v>31.612444186107538</v>
      </c>
      <c r="L1152" s="172">
        <f t="shared" si="160"/>
        <v>2.2150188403357638</v>
      </c>
      <c r="M1152" s="171">
        <f t="shared" si="161"/>
        <v>0.19976721142999312</v>
      </c>
      <c r="N1152" s="44"/>
    </row>
    <row r="1153" spans="1:14" x14ac:dyDescent="0.25">
      <c r="A1153" s="157">
        <v>45694.798611111109</v>
      </c>
      <c r="B1153" s="170">
        <v>0.42044224047553036</v>
      </c>
      <c r="C1153" s="170">
        <v>26.479397263333301</v>
      </c>
      <c r="D1153" s="170">
        <v>4.41656731666666E-2</v>
      </c>
      <c r="E1153" s="171">
        <f t="shared" si="157"/>
        <v>0.41135030114244597</v>
      </c>
      <c r="F1153" s="171">
        <f t="shared" si="158"/>
        <v>9.1004813955742497E-4</v>
      </c>
      <c r="G1153" s="171">
        <f t="shared" si="159"/>
        <v>36326.209577085821</v>
      </c>
      <c r="H1153" s="171">
        <f t="shared" si="153"/>
        <v>2.3629707403895816E-2</v>
      </c>
      <c r="I1153" s="171">
        <f t="shared" si="154"/>
        <v>1.6988194130190739</v>
      </c>
      <c r="J1153" s="171">
        <f t="shared" si="155"/>
        <v>28.111736406740626</v>
      </c>
      <c r="K1153" s="172">
        <f t="shared" si="156"/>
        <v>32.781225313282476</v>
      </c>
      <c r="L1153" s="172">
        <f t="shared" si="160"/>
        <v>2.2982132485644415</v>
      </c>
      <c r="M1153" s="171">
        <f t="shared" si="161"/>
        <v>0.20727031462522019</v>
      </c>
      <c r="N1153" s="44"/>
    </row>
    <row r="1154" spans="1:14" x14ac:dyDescent="0.25">
      <c r="A1154" s="157">
        <v>45694.799305555556</v>
      </c>
      <c r="B1154" s="170">
        <v>0.44283494812655405</v>
      </c>
      <c r="C1154" s="170">
        <v>26.478683834999998</v>
      </c>
      <c r="D1154" s="170">
        <v>4.40175253333333E-2</v>
      </c>
      <c r="E1154" s="171">
        <f t="shared" si="157"/>
        <v>0.43325980470810732</v>
      </c>
      <c r="F1154" s="171">
        <f t="shared" si="158"/>
        <v>9.5851720373713002E-4</v>
      </c>
      <c r="G1154" s="171">
        <f t="shared" si="159"/>
        <v>38260.93951813427</v>
      </c>
      <c r="H1154" s="171">
        <f t="shared" si="153"/>
        <v>2.3630209710967222E-2</v>
      </c>
      <c r="I1154" s="171">
        <f t="shared" si="154"/>
        <v>1.6987873461096752</v>
      </c>
      <c r="J1154" s="171">
        <f t="shared" si="155"/>
        <v>29.394646483266122</v>
      </c>
      <c r="K1154" s="172">
        <f t="shared" si="156"/>
        <v>34.276652695597868</v>
      </c>
      <c r="L1154" s="172">
        <f t="shared" si="160"/>
        <v>2.4063957790915498</v>
      </c>
      <c r="M1154" s="171">
        <f t="shared" si="161"/>
        <v>0.21702703635385548</v>
      </c>
      <c r="N1154" s="44"/>
    </row>
    <row r="1155" spans="1:14" x14ac:dyDescent="0.25">
      <c r="A1155" s="157">
        <v>45694.8</v>
      </c>
      <c r="B1155" s="170">
        <v>0.43627156404452283</v>
      </c>
      <c r="C1155" s="170">
        <v>26.477607171666602</v>
      </c>
      <c r="D1155" s="170">
        <v>4.4055676166666599E-2</v>
      </c>
      <c r="E1155" s="171">
        <f t="shared" si="157"/>
        <v>0.42683987035406157</v>
      </c>
      <c r="F1155" s="171">
        <f t="shared" si="158"/>
        <v>9.4431074468511432E-4</v>
      </c>
      <c r="G1155" s="171">
        <f t="shared" si="159"/>
        <v>37693.863133446772</v>
      </c>
      <c r="H1155" s="171">
        <f t="shared" ref="H1155:H1218" si="162">KHprocess*EXP(delta*(1/(C1155+273.15)-1/(Tnul+273.15)))</f>
        <v>2.3630967787475844E-2</v>
      </c>
      <c r="I1155" s="171">
        <f t="shared" ref="I1155:I1218" si="163">1/(H1155*constR*(C1155+273.15)*10^3)</f>
        <v>1.698738953488274</v>
      </c>
      <c r="J1155" s="171">
        <f t="shared" ref="J1155:J1218" si="164">(($R$2/0.815)^(-0.49))*34500*(F1155)^0.86</f>
        <v>29.019582361071649</v>
      </c>
      <c r="K1155" s="172">
        <f t="shared" ref="K1155:K1218" si="165">J1155*(1.024)^(C1155-20)</f>
        <v>33.838432029490185</v>
      </c>
      <c r="L1155" s="172">
        <f t="shared" si="160"/>
        <v>2.3744417195922254</v>
      </c>
      <c r="M1155" s="171">
        <f t="shared" si="161"/>
        <v>0.21414517673090055</v>
      </c>
      <c r="N1155" s="44"/>
    </row>
    <row r="1156" spans="1:14" x14ac:dyDescent="0.25">
      <c r="A1156" s="157">
        <v>45694.800694444442</v>
      </c>
      <c r="B1156" s="170">
        <v>0.4289360223332328</v>
      </c>
      <c r="C1156" s="170">
        <v>26.476530508333301</v>
      </c>
      <c r="D1156" s="170">
        <v>4.3993682499999999E-2</v>
      </c>
      <c r="E1156" s="171">
        <f t="shared" ref="E1156:E1219" si="166">B1156*((20+273.15)/(C1156+273.15))</f>
        <v>0.41966442268532689</v>
      </c>
      <c r="F1156" s="171">
        <f t="shared" ref="F1156:F1219" si="167">B1156/$R$1</f>
        <v>9.2843294877323118E-4</v>
      </c>
      <c r="G1156" s="171">
        <f t="shared" ref="G1156:G1219" si="168">B1156*(24*60*60)</f>
        <v>37060.072329591312</v>
      </c>
      <c r="H1156" s="171">
        <f t="shared" si="162"/>
        <v>2.3631725893752432E-2</v>
      </c>
      <c r="I1156" s="171">
        <f t="shared" si="163"/>
        <v>1.6986905618757149</v>
      </c>
      <c r="J1156" s="171">
        <f t="shared" si="164"/>
        <v>28.599456858087127</v>
      </c>
      <c r="K1156" s="172">
        <f t="shared" si="165"/>
        <v>33.347691009197412</v>
      </c>
      <c r="L1156" s="172">
        <f t="shared" ref="L1156:L1219" si="169">I1156*D1156*(1-EXP((-(K1156/I1156)*($R$3/G1156))))*G1156/1000</f>
        <v>2.3330848971746754</v>
      </c>
      <c r="M1156" s="171">
        <f t="shared" ref="M1156:M1219" si="170">L1156*1000/24/$R$1</f>
        <v>0.21041530457924562</v>
      </c>
      <c r="N1156" s="44"/>
    </row>
    <row r="1157" spans="1:14" x14ac:dyDescent="0.25">
      <c r="A1157" s="157">
        <v>45694.801388888889</v>
      </c>
      <c r="B1157" s="170">
        <v>0.41658141916486069</v>
      </c>
      <c r="C1157" s="170">
        <v>26.4754538466666</v>
      </c>
      <c r="D1157" s="170">
        <v>4.3955534666666601E-2</v>
      </c>
      <c r="E1157" s="171">
        <f t="shared" si="166"/>
        <v>0.40757833308339109</v>
      </c>
      <c r="F1157" s="171">
        <f t="shared" si="167"/>
        <v>9.0169138347372438E-4</v>
      </c>
      <c r="G1157" s="171">
        <f t="shared" si="168"/>
        <v>35992.634615843963</v>
      </c>
      <c r="H1157" s="171">
        <f t="shared" si="162"/>
        <v>2.3632484028624921E-2</v>
      </c>
      <c r="I1157" s="171">
        <f t="shared" si="163"/>
        <v>1.6986421713468824</v>
      </c>
      <c r="J1157" s="171">
        <f t="shared" si="164"/>
        <v>27.889589876908975</v>
      </c>
      <c r="K1157" s="172">
        <f t="shared" si="165"/>
        <v>32.519137754764465</v>
      </c>
      <c r="L1157" s="172">
        <f t="shared" si="169"/>
        <v>2.2670546259879609</v>
      </c>
      <c r="M1157" s="171">
        <f t="shared" si="170"/>
        <v>0.20446019354148279</v>
      </c>
      <c r="N1157" s="44"/>
    </row>
    <row r="1158" spans="1:14" x14ac:dyDescent="0.25">
      <c r="A1158" s="157">
        <v>45694.802083333336</v>
      </c>
      <c r="B1158" s="170">
        <v>0.39534697004542541</v>
      </c>
      <c r="C1158" s="170">
        <v>26.474406056666599</v>
      </c>
      <c r="D1158" s="170">
        <v>4.3812483499999999E-2</v>
      </c>
      <c r="E1158" s="171">
        <f t="shared" si="166"/>
        <v>0.386804151885069</v>
      </c>
      <c r="F1158" s="171">
        <f t="shared" si="167"/>
        <v>8.5572937239269573E-4</v>
      </c>
      <c r="G1158" s="171">
        <f t="shared" si="168"/>
        <v>34157.978211924754</v>
      </c>
      <c r="H1158" s="171">
        <f t="shared" si="162"/>
        <v>2.3633221862001667E-2</v>
      </c>
      <c r="I1158" s="171">
        <f t="shared" si="163"/>
        <v>1.698595079422911</v>
      </c>
      <c r="J1158" s="171">
        <f t="shared" si="164"/>
        <v>26.66254827069482</v>
      </c>
      <c r="K1158" s="172">
        <f t="shared" si="165"/>
        <v>31.08764016373415</v>
      </c>
      <c r="L1158" s="172">
        <f t="shared" si="169"/>
        <v>2.1498224753934467</v>
      </c>
      <c r="M1158" s="171">
        <f t="shared" si="170"/>
        <v>0.19388730838685489</v>
      </c>
      <c r="N1158" s="44"/>
    </row>
    <row r="1159" spans="1:14" x14ac:dyDescent="0.25">
      <c r="A1159" s="157">
        <v>45694.802777777775</v>
      </c>
      <c r="B1159" s="170">
        <v>0.37874549252266193</v>
      </c>
      <c r="C1159" s="170">
        <v>26.473675891666598</v>
      </c>
      <c r="D1159" s="170">
        <v>4.3793409999999998E-2</v>
      </c>
      <c r="E1159" s="171">
        <f t="shared" si="166"/>
        <v>0.3705623088782965</v>
      </c>
      <c r="F1159" s="171">
        <f t="shared" si="167"/>
        <v>8.1979543836074008E-4</v>
      </c>
      <c r="G1159" s="171">
        <f t="shared" si="168"/>
        <v>32723.610553957991</v>
      </c>
      <c r="H1159" s="171">
        <f t="shared" si="162"/>
        <v>2.3633736046690591E-2</v>
      </c>
      <c r="I1159" s="171">
        <f t="shared" si="163"/>
        <v>1.6985622634170396</v>
      </c>
      <c r="J1159" s="171">
        <f t="shared" si="164"/>
        <v>25.696800026486976</v>
      </c>
      <c r="K1159" s="172">
        <f t="shared" si="165"/>
        <v>29.961091148339655</v>
      </c>
      <c r="L1159" s="172">
        <f t="shared" si="169"/>
        <v>2.0628163128255013</v>
      </c>
      <c r="M1159" s="171">
        <f t="shared" si="170"/>
        <v>0.18604043225338215</v>
      </c>
      <c r="N1159" s="44"/>
    </row>
    <row r="1160" spans="1:14" x14ac:dyDescent="0.25">
      <c r="A1160" s="157">
        <v>45694.803472222222</v>
      </c>
      <c r="B1160" s="170">
        <v>0.38222022397292416</v>
      </c>
      <c r="C1160" s="170">
        <v>26.473032355000001</v>
      </c>
      <c r="D1160" s="170">
        <v>4.3750494166666598E-2</v>
      </c>
      <c r="E1160" s="171">
        <f t="shared" si="166"/>
        <v>0.37396276840595466</v>
      </c>
      <c r="F1160" s="171">
        <f t="shared" si="167"/>
        <v>8.2731650210589639E-4</v>
      </c>
      <c r="G1160" s="171">
        <f t="shared" si="168"/>
        <v>33023.827351260647</v>
      </c>
      <c r="H1160" s="171">
        <f t="shared" si="162"/>
        <v>2.3634189238763679E-2</v>
      </c>
      <c r="I1160" s="171">
        <f t="shared" si="163"/>
        <v>1.6985333411567805</v>
      </c>
      <c r="J1160" s="171">
        <f t="shared" si="164"/>
        <v>25.899415795365819</v>
      </c>
      <c r="K1160" s="172">
        <f t="shared" si="165"/>
        <v>30.19686939015147</v>
      </c>
      <c r="L1160" s="172">
        <f t="shared" si="169"/>
        <v>2.0787665394638575</v>
      </c>
      <c r="M1160" s="171">
        <f t="shared" si="170"/>
        <v>0.1874789447568414</v>
      </c>
      <c r="N1160" s="44"/>
    </row>
    <row r="1161" spans="1:14" x14ac:dyDescent="0.25">
      <c r="A1161" s="157">
        <v>45694.804166666669</v>
      </c>
      <c r="B1161" s="170">
        <v>0.41580927625300657</v>
      </c>
      <c r="C1161" s="170">
        <v>26.472388814999999</v>
      </c>
      <c r="D1161" s="170">
        <v>4.3578830666666603E-2</v>
      </c>
      <c r="E1161" s="171">
        <f t="shared" si="166"/>
        <v>0.40682703924649594</v>
      </c>
      <c r="F1161" s="171">
        <f t="shared" si="167"/>
        <v>9.0002007846971116E-4</v>
      </c>
      <c r="G1161" s="171">
        <f t="shared" si="168"/>
        <v>35925.921468259767</v>
      </c>
      <c r="H1161" s="171">
        <f t="shared" si="162"/>
        <v>2.3634642443821321E-2</v>
      </c>
      <c r="I1161" s="171">
        <f t="shared" si="163"/>
        <v>1.6985044191071157</v>
      </c>
      <c r="J1161" s="171">
        <f t="shared" si="164"/>
        <v>27.845127286904127</v>
      </c>
      <c r="K1161" s="172">
        <f t="shared" si="165"/>
        <v>32.464934548852881</v>
      </c>
      <c r="L1161" s="172">
        <f t="shared" si="169"/>
        <v>2.2434846343821806</v>
      </c>
      <c r="M1161" s="171">
        <f t="shared" si="170"/>
        <v>0.20233447279781569</v>
      </c>
      <c r="N1161" s="44"/>
    </row>
    <row r="1162" spans="1:14" x14ac:dyDescent="0.25">
      <c r="A1162" s="157">
        <v>45694.804861111108</v>
      </c>
      <c r="B1162" s="170">
        <v>0.42661953837264222</v>
      </c>
      <c r="C1162" s="170">
        <v>26.471745275</v>
      </c>
      <c r="D1162" s="170">
        <v>4.37218836666666E-2</v>
      </c>
      <c r="E1162" s="171">
        <f t="shared" si="166"/>
        <v>0.41740467655027436</v>
      </c>
      <c r="F1162" s="171">
        <f t="shared" si="167"/>
        <v>9.2341891422649828E-4</v>
      </c>
      <c r="G1162" s="171">
        <f t="shared" si="168"/>
        <v>36859.928115396287</v>
      </c>
      <c r="H1162" s="171">
        <f t="shared" si="162"/>
        <v>2.3635095659516457E-2</v>
      </c>
      <c r="I1162" s="171">
        <f t="shared" si="163"/>
        <v>1.6984754974178518</v>
      </c>
      <c r="J1162" s="171">
        <f t="shared" si="164"/>
        <v>28.466577506469292</v>
      </c>
      <c r="K1162" s="172">
        <f t="shared" si="165"/>
        <v>33.188983517829286</v>
      </c>
      <c r="L1162" s="172">
        <f t="shared" si="169"/>
        <v>2.3064712903570501</v>
      </c>
      <c r="M1162" s="171">
        <f t="shared" si="170"/>
        <v>0.208015087514164</v>
      </c>
      <c r="N1162" s="44"/>
    </row>
    <row r="1163" spans="1:14" x14ac:dyDescent="0.25">
      <c r="A1163" s="157">
        <v>45694.805555555555</v>
      </c>
      <c r="B1163" s="170">
        <v>0.40384076663597984</v>
      </c>
      <c r="C1163" s="170">
        <v>26.471073100000002</v>
      </c>
      <c r="D1163" s="170">
        <v>4.35144565E-2</v>
      </c>
      <c r="E1163" s="171">
        <f t="shared" si="166"/>
        <v>0.39511880627910845</v>
      </c>
      <c r="F1163" s="171">
        <f t="shared" si="167"/>
        <v>8.7411421349779187E-4</v>
      </c>
      <c r="G1163" s="171">
        <f t="shared" si="168"/>
        <v>34891.842237348661</v>
      </c>
      <c r="H1163" s="171">
        <f t="shared" si="162"/>
        <v>2.3635569052886544E-2</v>
      </c>
      <c r="I1163" s="171">
        <f t="shared" si="163"/>
        <v>1.6984452892119297</v>
      </c>
      <c r="J1163" s="171">
        <f t="shared" si="164"/>
        <v>27.154446428823441</v>
      </c>
      <c r="K1163" s="172">
        <f t="shared" si="165"/>
        <v>31.658674380407355</v>
      </c>
      <c r="L1163" s="172">
        <f t="shared" si="169"/>
        <v>2.1786708761841718</v>
      </c>
      <c r="M1163" s="171">
        <f t="shared" si="170"/>
        <v>0.19648907613493613</v>
      </c>
      <c r="N1163" s="44"/>
    </row>
    <row r="1164" spans="1:14" x14ac:dyDescent="0.25">
      <c r="A1164" s="157">
        <v>45694.806250000001</v>
      </c>
      <c r="B1164" s="170">
        <v>0.38685319923736466</v>
      </c>
      <c r="C1164" s="170">
        <v>26.470085933333301</v>
      </c>
      <c r="D1164" s="170">
        <v>4.3364249666666597E-2</v>
      </c>
      <c r="E1164" s="171">
        <f t="shared" si="166"/>
        <v>0.37849937531112904</v>
      </c>
      <c r="F1164" s="171">
        <f t="shared" si="167"/>
        <v>8.3734458709386296E-4</v>
      </c>
      <c r="G1164" s="171">
        <f t="shared" si="168"/>
        <v>33424.116414108306</v>
      </c>
      <c r="H1164" s="171">
        <f t="shared" si="162"/>
        <v>2.3636264306796009E-2</v>
      </c>
      <c r="I1164" s="171">
        <f t="shared" si="163"/>
        <v>1.6984009256832839</v>
      </c>
      <c r="J1164" s="171">
        <f t="shared" si="164"/>
        <v>26.169169723105398</v>
      </c>
      <c r="K1164" s="172">
        <f t="shared" si="165"/>
        <v>30.509251180255369</v>
      </c>
      <c r="L1164" s="172">
        <f t="shared" si="169"/>
        <v>2.0840390806122251</v>
      </c>
      <c r="M1164" s="171">
        <f t="shared" si="170"/>
        <v>0.18795446253717757</v>
      </c>
      <c r="N1164" s="44"/>
    </row>
    <row r="1165" spans="1:14" x14ac:dyDescent="0.25">
      <c r="A1165" s="157">
        <v>45694.806944444441</v>
      </c>
      <c r="B1165" s="170">
        <v>0.38028981147212043</v>
      </c>
      <c r="C1165" s="170">
        <v>26.469012858333301</v>
      </c>
      <c r="D1165" s="170">
        <v>4.3299876833333299E-2</v>
      </c>
      <c r="E1165" s="171">
        <f t="shared" si="166"/>
        <v>0.37207905189168788</v>
      </c>
      <c r="F1165" s="171">
        <f t="shared" si="167"/>
        <v>8.231381200695247E-4</v>
      </c>
      <c r="G1165" s="171">
        <f t="shared" si="168"/>
        <v>32857.039711191203</v>
      </c>
      <c r="H1165" s="171">
        <f t="shared" si="162"/>
        <v>2.3637020093680849E-2</v>
      </c>
      <c r="I1165" s="171">
        <f t="shared" si="163"/>
        <v>1.6983527023735667</v>
      </c>
      <c r="J1165" s="171">
        <f t="shared" si="164"/>
        <v>25.786883109341485</v>
      </c>
      <c r="K1165" s="172">
        <f t="shared" si="165"/>
        <v>30.062798335924604</v>
      </c>
      <c r="L1165" s="172">
        <f t="shared" si="169"/>
        <v>2.0472467791866258</v>
      </c>
      <c r="M1165" s="171">
        <f t="shared" si="170"/>
        <v>0.18463625353414734</v>
      </c>
      <c r="N1165" s="44"/>
    </row>
    <row r="1166" spans="1:14" x14ac:dyDescent="0.25">
      <c r="A1166" s="157">
        <v>45694.807638888888</v>
      </c>
      <c r="B1166" s="170">
        <v>0.38608103424939649</v>
      </c>
      <c r="C1166" s="170">
        <v>26.467939784999999</v>
      </c>
      <c r="D1166" s="170">
        <v>4.3411936166666602E-2</v>
      </c>
      <c r="E1166" s="171">
        <f t="shared" si="166"/>
        <v>0.37774659044590619</v>
      </c>
      <c r="F1166" s="171">
        <f t="shared" si="167"/>
        <v>8.3567323430605307E-4</v>
      </c>
      <c r="G1166" s="171">
        <f t="shared" si="168"/>
        <v>33357.401359147858</v>
      </c>
      <c r="H1166" s="171">
        <f t="shared" si="162"/>
        <v>2.3637775908972536E-2</v>
      </c>
      <c r="I1166" s="171">
        <f t="shared" si="163"/>
        <v>1.6983044801407763</v>
      </c>
      <c r="J1166" s="171">
        <f t="shared" si="164"/>
        <v>26.124242142719211</v>
      </c>
      <c r="K1166" s="172">
        <f t="shared" si="165"/>
        <v>30.455322299502242</v>
      </c>
      <c r="L1166" s="172">
        <f t="shared" si="169"/>
        <v>2.0822502344281606</v>
      </c>
      <c r="M1166" s="171">
        <f t="shared" si="170"/>
        <v>0.18779313081062055</v>
      </c>
      <c r="N1166" s="44"/>
    </row>
    <row r="1167" spans="1:14" x14ac:dyDescent="0.25">
      <c r="A1167" s="157">
        <v>45694.808333333334</v>
      </c>
      <c r="B1167" s="170">
        <v>0.40615724689791294</v>
      </c>
      <c r="C1167" s="170">
        <v>26.466866710000001</v>
      </c>
      <c r="D1167" s="170">
        <v>4.3497767333333298E-2</v>
      </c>
      <c r="E1167" s="171">
        <f t="shared" si="166"/>
        <v>0.39739083528754249</v>
      </c>
      <c r="F1167" s="171">
        <f t="shared" si="167"/>
        <v>8.7912824003877257E-4</v>
      </c>
      <c r="G1167" s="171">
        <f t="shared" si="168"/>
        <v>35091.986131979676</v>
      </c>
      <c r="H1167" s="171">
        <f t="shared" si="162"/>
        <v>2.363853175502028E-2</v>
      </c>
      <c r="I1167" s="171">
        <f t="shared" si="163"/>
        <v>1.6982562588351033</v>
      </c>
      <c r="J1167" s="171">
        <f t="shared" si="164"/>
        <v>27.288347426757362</v>
      </c>
      <c r="K1167" s="172">
        <f t="shared" si="165"/>
        <v>31.811612412906875</v>
      </c>
      <c r="L1167" s="172">
        <f t="shared" si="169"/>
        <v>2.189492190739676</v>
      </c>
      <c r="M1167" s="171">
        <f t="shared" si="170"/>
        <v>0.19746502441735894</v>
      </c>
      <c r="N1167" s="44"/>
    </row>
    <row r="1168" spans="1:14" x14ac:dyDescent="0.25">
      <c r="A1168" s="157">
        <v>45694.809027777781</v>
      </c>
      <c r="B1168" s="170">
        <v>0.44746791235679723</v>
      </c>
      <c r="C1168" s="170">
        <v>26.465908243333299</v>
      </c>
      <c r="D1168" s="170">
        <v>4.3529125499999897E-2</v>
      </c>
      <c r="E1168" s="171">
        <f t="shared" si="166"/>
        <v>0.43781126067865883</v>
      </c>
      <c r="F1168" s="171">
        <f t="shared" si="167"/>
        <v>9.6854526484155246E-4</v>
      </c>
      <c r="G1168" s="171">
        <f t="shared" si="168"/>
        <v>38661.227627627282</v>
      </c>
      <c r="H1168" s="171">
        <f t="shared" si="162"/>
        <v>2.3639206898959354E-2</v>
      </c>
      <c r="I1168" s="171">
        <f t="shared" si="163"/>
        <v>1.6982131885883776</v>
      </c>
      <c r="J1168" s="171">
        <f t="shared" si="164"/>
        <v>29.658928030721746</v>
      </c>
      <c r="K1168" s="172">
        <f t="shared" si="165"/>
        <v>34.574350049572075</v>
      </c>
      <c r="L1168" s="172">
        <f t="shared" si="169"/>
        <v>2.4025906263513668</v>
      </c>
      <c r="M1168" s="171">
        <f t="shared" si="170"/>
        <v>0.21668385879792265</v>
      </c>
      <c r="N1168" s="44"/>
    </row>
    <row r="1169" spans="1:14" x14ac:dyDescent="0.25">
      <c r="A1169" s="157">
        <v>45694.80972222222</v>
      </c>
      <c r="B1169" s="170">
        <v>0.41967009020497242</v>
      </c>
      <c r="C1169" s="170">
        <v>26.466210489999899</v>
      </c>
      <c r="D1169" s="170">
        <v>4.359172E-2</v>
      </c>
      <c r="E1169" s="171">
        <f t="shared" si="166"/>
        <v>0.41061291958264667</v>
      </c>
      <c r="F1169" s="171">
        <f t="shared" si="167"/>
        <v>9.0837681862548144E-4</v>
      </c>
      <c r="G1169" s="171">
        <f t="shared" si="168"/>
        <v>36259.495793709619</v>
      </c>
      <c r="H1169" s="171">
        <f t="shared" si="162"/>
        <v>2.3638993993853472E-2</v>
      </c>
      <c r="I1169" s="171">
        <f t="shared" si="163"/>
        <v>1.6982267704439034</v>
      </c>
      <c r="J1169" s="171">
        <f t="shared" si="164"/>
        <v>28.067330833977444</v>
      </c>
      <c r="K1169" s="172">
        <f t="shared" si="165"/>
        <v>32.71920941854961</v>
      </c>
      <c r="L1169" s="172">
        <f t="shared" si="169"/>
        <v>2.2636200330502536</v>
      </c>
      <c r="M1169" s="171">
        <f t="shared" si="170"/>
        <v>0.20415043588115564</v>
      </c>
      <c r="N1169" s="44"/>
    </row>
    <row r="1170" spans="1:14" x14ac:dyDescent="0.25">
      <c r="A1170" s="157">
        <v>45694.810416666667</v>
      </c>
      <c r="B1170" s="170">
        <v>0.394188737273164</v>
      </c>
      <c r="C1170" s="170">
        <v>26.466856563333302</v>
      </c>
      <c r="D1170" s="170">
        <v>4.33829256666666E-2</v>
      </c>
      <c r="E1170" s="171">
        <f t="shared" si="166"/>
        <v>0.38568066448958821</v>
      </c>
      <c r="F1170" s="171">
        <f t="shared" si="167"/>
        <v>8.5322237505013857E-4</v>
      </c>
      <c r="G1170" s="171">
        <f t="shared" si="168"/>
        <v>34057.906900401373</v>
      </c>
      <c r="H1170" s="171">
        <f t="shared" si="162"/>
        <v>2.3638538902208885E-2</v>
      </c>
      <c r="I1170" s="171">
        <f t="shared" si="163"/>
        <v>1.6982558028740722</v>
      </c>
      <c r="J1170" s="171">
        <f t="shared" si="164"/>
        <v>26.595357953073776</v>
      </c>
      <c r="K1170" s="172">
        <f t="shared" si="165"/>
        <v>31.003746850630751</v>
      </c>
      <c r="L1170" s="172">
        <f t="shared" si="169"/>
        <v>2.1223962994101333</v>
      </c>
      <c r="M1170" s="171">
        <f t="shared" si="170"/>
        <v>0.19141380766685906</v>
      </c>
      <c r="N1170" s="44"/>
    </row>
    <row r="1171" spans="1:14" x14ac:dyDescent="0.25">
      <c r="A1171" s="157">
        <v>45694.811111111114</v>
      </c>
      <c r="B1171" s="170">
        <v>0.42314481797202169</v>
      </c>
      <c r="C1171" s="170">
        <v>26.467502639999999</v>
      </c>
      <c r="D1171" s="170">
        <v>4.3328486333333298E-2</v>
      </c>
      <c r="E1171" s="171">
        <f t="shared" si="166"/>
        <v>0.41401087151287708</v>
      </c>
      <c r="F1171" s="171">
        <f t="shared" si="167"/>
        <v>9.158978743983153E-4</v>
      </c>
      <c r="G1171" s="171">
        <f t="shared" si="168"/>
        <v>36559.712272782672</v>
      </c>
      <c r="H1171" s="171">
        <f t="shared" si="162"/>
        <v>2.363808381894026E-2</v>
      </c>
      <c r="I1171" s="171">
        <f t="shared" si="163"/>
        <v>1.6982848358172591</v>
      </c>
      <c r="J1171" s="171">
        <f t="shared" si="164"/>
        <v>28.267069130009361</v>
      </c>
      <c r="K1171" s="172">
        <f t="shared" si="165"/>
        <v>32.953062175202561</v>
      </c>
      <c r="L1171" s="172">
        <f t="shared" si="169"/>
        <v>2.2677521463225045</v>
      </c>
      <c r="M1171" s="171">
        <f t="shared" si="170"/>
        <v>0.20452310121956208</v>
      </c>
      <c r="N1171" s="44"/>
    </row>
    <row r="1172" spans="1:14" x14ac:dyDescent="0.25">
      <c r="A1172" s="157">
        <v>45694.811805555553</v>
      </c>
      <c r="B1172" s="170">
        <v>0.44476536061191341</v>
      </c>
      <c r="C1172" s="170">
        <v>26.468148711666601</v>
      </c>
      <c r="D1172" s="170">
        <v>4.3359877999999998E-2</v>
      </c>
      <c r="E1172" s="171">
        <f t="shared" si="166"/>
        <v>0.43516377770845477</v>
      </c>
      <c r="F1172" s="171">
        <f t="shared" si="167"/>
        <v>9.6269558574007229E-4</v>
      </c>
      <c r="G1172" s="171">
        <f t="shared" si="168"/>
        <v>38427.727156869318</v>
      </c>
      <c r="H1172" s="171">
        <f t="shared" si="162"/>
        <v>2.3637628749917278E-2</v>
      </c>
      <c r="I1172" s="171">
        <f t="shared" si="163"/>
        <v>1.6983138688989752</v>
      </c>
      <c r="J1172" s="171">
        <f t="shared" si="164"/>
        <v>29.504811219487699</v>
      </c>
      <c r="K1172" s="172">
        <f t="shared" si="165"/>
        <v>34.396518859664504</v>
      </c>
      <c r="L1172" s="172">
        <f t="shared" si="169"/>
        <v>2.379632637775992</v>
      </c>
      <c r="M1172" s="171">
        <f t="shared" si="170"/>
        <v>0.21461333313275541</v>
      </c>
      <c r="N1172" s="44"/>
    </row>
    <row r="1173" spans="1:14" x14ac:dyDescent="0.25">
      <c r="A1173" s="157">
        <v>45694.8125</v>
      </c>
      <c r="B1173" s="170">
        <v>0.41967009020497242</v>
      </c>
      <c r="C1173" s="170">
        <v>26.468701623333299</v>
      </c>
      <c r="D1173" s="170">
        <v>4.3334049499999999E-2</v>
      </c>
      <c r="E1173" s="171">
        <f t="shared" si="166"/>
        <v>0.41060950560506265</v>
      </c>
      <c r="F1173" s="171">
        <f t="shared" si="167"/>
        <v>9.0837681862548144E-4</v>
      </c>
      <c r="G1173" s="171">
        <f t="shared" si="168"/>
        <v>36259.495793709619</v>
      </c>
      <c r="H1173" s="171">
        <f t="shared" si="162"/>
        <v>2.3637239307873231E-2</v>
      </c>
      <c r="I1173" s="171">
        <f t="shared" si="163"/>
        <v>1.6983387158575816</v>
      </c>
      <c r="J1173" s="171">
        <f t="shared" si="164"/>
        <v>28.067330833977444</v>
      </c>
      <c r="K1173" s="172">
        <f t="shared" si="165"/>
        <v>32.721142560248573</v>
      </c>
      <c r="L1173" s="172">
        <f t="shared" si="169"/>
        <v>2.2503828187761847</v>
      </c>
      <c r="M1173" s="171">
        <f t="shared" si="170"/>
        <v>0.20295660342498056</v>
      </c>
      <c r="N1173" s="44"/>
    </row>
    <row r="1174" spans="1:14" x14ac:dyDescent="0.25">
      <c r="A1174" s="157">
        <v>45694.813194444447</v>
      </c>
      <c r="B1174" s="170">
        <v>0.39225832478008238</v>
      </c>
      <c r="C1174" s="170">
        <v>26.468301369999999</v>
      </c>
      <c r="D1174" s="170">
        <v>4.31985481666666E-2</v>
      </c>
      <c r="E1174" s="171">
        <f t="shared" si="166"/>
        <v>0.38379006684000527</v>
      </c>
      <c r="F1174" s="171">
        <f t="shared" si="167"/>
        <v>8.4904399303048137E-4</v>
      </c>
      <c r="G1174" s="171">
        <f t="shared" si="168"/>
        <v>33891.119260999119</v>
      </c>
      <c r="H1174" s="171">
        <f t="shared" si="162"/>
        <v>2.3637521224591E-2</v>
      </c>
      <c r="I1174" s="171">
        <f t="shared" si="163"/>
        <v>1.6983207290916984</v>
      </c>
      <c r="J1174" s="171">
        <f t="shared" si="164"/>
        <v>26.483311186399181</v>
      </c>
      <c r="K1174" s="172">
        <f t="shared" si="165"/>
        <v>30.874185365141948</v>
      </c>
      <c r="L1174" s="172">
        <f t="shared" si="169"/>
        <v>2.1035965268328702</v>
      </c>
      <c r="M1174" s="171">
        <f t="shared" si="170"/>
        <v>0.18971830148204097</v>
      </c>
      <c r="N1174" s="44"/>
    </row>
    <row r="1175" spans="1:14" x14ac:dyDescent="0.25">
      <c r="A1175" s="157">
        <v>45694.813888888886</v>
      </c>
      <c r="B1175" s="170">
        <v>0.40306858320878275</v>
      </c>
      <c r="C1175" s="170">
        <v>26.467657448333298</v>
      </c>
      <c r="D1175" s="170">
        <v>4.3239476833333297E-2</v>
      </c>
      <c r="E1175" s="171">
        <f t="shared" si="166"/>
        <v>0.39436779585672566</v>
      </c>
      <c r="F1175" s="171">
        <f t="shared" si="167"/>
        <v>8.7244282079823111E-4</v>
      </c>
      <c r="G1175" s="171">
        <f t="shared" si="168"/>
        <v>34825.125589238829</v>
      </c>
      <c r="H1175" s="171">
        <f t="shared" si="162"/>
        <v>2.3637974776690364E-2</v>
      </c>
      <c r="I1175" s="171">
        <f t="shared" si="163"/>
        <v>1.6982917925402423</v>
      </c>
      <c r="J1175" s="171">
        <f t="shared" si="164"/>
        <v>27.109787542257379</v>
      </c>
      <c r="K1175" s="172">
        <f t="shared" si="165"/>
        <v>31.604047461886047</v>
      </c>
      <c r="L1175" s="172">
        <f t="shared" si="169"/>
        <v>2.1607734781797285</v>
      </c>
      <c r="M1175" s="171">
        <f t="shared" si="170"/>
        <v>0.19487495293828719</v>
      </c>
      <c r="N1175" s="44"/>
    </row>
    <row r="1176" spans="1:14" x14ac:dyDescent="0.25">
      <c r="A1176" s="157">
        <v>45694.814583333333</v>
      </c>
      <c r="B1176" s="170">
        <v>0.38183412858383353</v>
      </c>
      <c r="C1176" s="170">
        <v>26.467013519999998</v>
      </c>
      <c r="D1176" s="170">
        <v>4.33586865E-2</v>
      </c>
      <c r="E1176" s="171">
        <f t="shared" si="166"/>
        <v>0.37359251892709672</v>
      </c>
      <c r="F1176" s="171">
        <f t="shared" si="167"/>
        <v>8.2648079780050544E-4</v>
      </c>
      <c r="G1176" s="171">
        <f t="shared" si="168"/>
        <v>32990.468709643217</v>
      </c>
      <c r="H1176" s="171">
        <f t="shared" si="162"/>
        <v>2.3638428344137773E-2</v>
      </c>
      <c r="I1176" s="171">
        <f t="shared" si="163"/>
        <v>1.6982628560500217</v>
      </c>
      <c r="J1176" s="171">
        <f t="shared" si="164"/>
        <v>25.87691488491663</v>
      </c>
      <c r="K1176" s="172">
        <f t="shared" si="165"/>
        <v>30.166328509438653</v>
      </c>
      <c r="L1176" s="172">
        <f t="shared" si="169"/>
        <v>2.057851577699267</v>
      </c>
      <c r="M1176" s="171">
        <f t="shared" si="170"/>
        <v>0.18559267475642741</v>
      </c>
      <c r="N1176" s="44"/>
    </row>
    <row r="1177" spans="1:14" x14ac:dyDescent="0.25">
      <c r="A1177" s="157">
        <v>45694.81527777778</v>
      </c>
      <c r="B1177" s="170">
        <v>0.3540362953823698</v>
      </c>
      <c r="C1177" s="170">
        <v>26.466369599999901</v>
      </c>
      <c r="D1177" s="170">
        <v>4.33547153333333E-2</v>
      </c>
      <c r="E1177" s="171">
        <f t="shared" si="166"/>
        <v>0.34639542602395162</v>
      </c>
      <c r="F1177" s="171">
        <f t="shared" si="167"/>
        <v>7.6631232766746706E-4</v>
      </c>
      <c r="G1177" s="171">
        <f t="shared" si="168"/>
        <v>30588.73592103675</v>
      </c>
      <c r="H1177" s="171">
        <f t="shared" si="162"/>
        <v>2.3638881916368048E-2</v>
      </c>
      <c r="I1177" s="171">
        <f t="shared" si="163"/>
        <v>1.6982339202950811</v>
      </c>
      <c r="J1177" s="171">
        <f t="shared" si="164"/>
        <v>24.248301060083612</v>
      </c>
      <c r="K1177" s="172">
        <f t="shared" si="165"/>
        <v>28.267320430139186</v>
      </c>
      <c r="L1177" s="172">
        <f t="shared" si="169"/>
        <v>1.9146431626960305</v>
      </c>
      <c r="M1177" s="171">
        <f t="shared" si="170"/>
        <v>0.17267705291270116</v>
      </c>
      <c r="N1177" s="44"/>
    </row>
    <row r="1178" spans="1:14" x14ac:dyDescent="0.25">
      <c r="A1178" s="157">
        <v>45694.815972222219</v>
      </c>
      <c r="B1178" s="170">
        <v>0.36059967577346574</v>
      </c>
      <c r="C1178" s="170">
        <v>26.465750048333302</v>
      </c>
      <c r="D1178" s="170">
        <v>4.3146494000000001E-2</v>
      </c>
      <c r="E1178" s="171">
        <f t="shared" si="166"/>
        <v>0.35281788402625242</v>
      </c>
      <c r="F1178" s="171">
        <f t="shared" si="167"/>
        <v>7.8051877873044537E-4</v>
      </c>
      <c r="G1178" s="171">
        <f t="shared" si="168"/>
        <v>31155.811986827441</v>
      </c>
      <c r="H1178" s="171">
        <f t="shared" si="162"/>
        <v>2.3639318333789749E-2</v>
      </c>
      <c r="I1178" s="171">
        <f t="shared" si="163"/>
        <v>1.6982060799175707</v>
      </c>
      <c r="J1178" s="171">
        <f t="shared" si="164"/>
        <v>24.634400824131998</v>
      </c>
      <c r="K1178" s="172">
        <f t="shared" si="165"/>
        <v>28.716992096648976</v>
      </c>
      <c r="L1178" s="172">
        <f t="shared" si="169"/>
        <v>1.9390697135797759</v>
      </c>
      <c r="M1178" s="171">
        <f t="shared" si="170"/>
        <v>0.17488002467350072</v>
      </c>
      <c r="N1178" s="44"/>
    </row>
    <row r="1179" spans="1:14" x14ac:dyDescent="0.25">
      <c r="A1179" s="157">
        <v>45694.816666666666</v>
      </c>
      <c r="B1179" s="170">
        <v>0.37179602777667253</v>
      </c>
      <c r="C1179" s="170">
        <v>26.465379785</v>
      </c>
      <c r="D1179" s="170">
        <v>4.3279610500000003E-2</v>
      </c>
      <c r="E1179" s="171">
        <f t="shared" si="166"/>
        <v>0.36377306672622334</v>
      </c>
      <c r="F1179" s="171">
        <f t="shared" si="167"/>
        <v>8.0475330687591461E-4</v>
      </c>
      <c r="G1179" s="171">
        <f t="shared" si="168"/>
        <v>32123.176799904508</v>
      </c>
      <c r="H1179" s="171">
        <f t="shared" si="162"/>
        <v>2.3639579155114072E-2</v>
      </c>
      <c r="I1179" s="171">
        <f t="shared" si="163"/>
        <v>1.6981894418020711</v>
      </c>
      <c r="J1179" s="171">
        <f t="shared" si="164"/>
        <v>25.290784394989966</v>
      </c>
      <c r="K1179" s="172">
        <f t="shared" si="165"/>
        <v>29.481897413185788</v>
      </c>
      <c r="L1179" s="172">
        <f t="shared" si="169"/>
        <v>2.0025387674543746</v>
      </c>
      <c r="M1179" s="171">
        <f t="shared" si="170"/>
        <v>0.18060414569393712</v>
      </c>
      <c r="N1179" s="44"/>
    </row>
    <row r="1180" spans="1:14" x14ac:dyDescent="0.25">
      <c r="A1180" s="157">
        <v>45694.817361111112</v>
      </c>
      <c r="B1180" s="170">
        <v>0.38183413410479194</v>
      </c>
      <c r="C1180" s="170">
        <v>26.465073244999999</v>
      </c>
      <c r="D1180" s="170">
        <v>4.3229940000000001E-2</v>
      </c>
      <c r="E1180" s="171">
        <f t="shared" si="166"/>
        <v>0.37359494367390855</v>
      </c>
      <c r="F1180" s="171">
        <f t="shared" si="167"/>
        <v>8.2648080975063188E-4</v>
      </c>
      <c r="G1180" s="171">
        <f t="shared" si="168"/>
        <v>32990.469186654023</v>
      </c>
      <c r="H1180" s="171">
        <f t="shared" si="162"/>
        <v>2.3639795091039667E-2</v>
      </c>
      <c r="I1180" s="171">
        <f t="shared" si="163"/>
        <v>1.6981756672420651</v>
      </c>
      <c r="J1180" s="171">
        <f t="shared" si="164"/>
        <v>25.876915206690452</v>
      </c>
      <c r="K1180" s="172">
        <f t="shared" si="165"/>
        <v>30.164940765091401</v>
      </c>
      <c r="L1180" s="172">
        <f t="shared" si="169"/>
        <v>2.0516395199577522</v>
      </c>
      <c r="M1180" s="171">
        <f t="shared" si="170"/>
        <v>0.18503242423861402</v>
      </c>
      <c r="N1180" s="44"/>
    </row>
    <row r="1181" spans="1:14" x14ac:dyDescent="0.25">
      <c r="A1181" s="157">
        <v>45694.818055555559</v>
      </c>
      <c r="B1181" s="170">
        <v>0.39804954385870378</v>
      </c>
      <c r="C1181" s="170">
        <v>26.464766704999999</v>
      </c>
      <c r="D1181" s="170">
        <v>4.3236297833333298E-2</v>
      </c>
      <c r="E1181" s="171">
        <f t="shared" si="166"/>
        <v>0.38946085690452625</v>
      </c>
      <c r="F1181" s="171">
        <f t="shared" si="167"/>
        <v>8.6157909926126361E-4</v>
      </c>
      <c r="G1181" s="171">
        <f t="shared" si="168"/>
        <v>34391.480589392006</v>
      </c>
      <c r="H1181" s="171">
        <f t="shared" si="162"/>
        <v>2.3640011029379591E-2</v>
      </c>
      <c r="I1181" s="171">
        <f t="shared" si="163"/>
        <v>1.6981618927638258</v>
      </c>
      <c r="J1181" s="171">
        <f t="shared" si="164"/>
        <v>26.81922046525732</v>
      </c>
      <c r="K1181" s="172">
        <f t="shared" si="165"/>
        <v>31.263166756034607</v>
      </c>
      <c r="L1181" s="172">
        <f t="shared" si="169"/>
        <v>2.1348323683804615</v>
      </c>
      <c r="M1181" s="171">
        <f t="shared" si="170"/>
        <v>0.19253538675869963</v>
      </c>
      <c r="N1181" s="44"/>
    </row>
    <row r="1182" spans="1:14" x14ac:dyDescent="0.25">
      <c r="A1182" s="157">
        <v>45694.818749999999</v>
      </c>
      <c r="B1182" s="170">
        <v>0.40731548335338735</v>
      </c>
      <c r="C1182" s="170">
        <v>26.464460164999998</v>
      </c>
      <c r="D1182" s="170">
        <v>4.3307823166666599E-2</v>
      </c>
      <c r="E1182" s="171">
        <f t="shared" si="166"/>
        <v>0.39852727361452617</v>
      </c>
      <c r="F1182" s="171">
        <f t="shared" si="167"/>
        <v>8.816352453536523E-4</v>
      </c>
      <c r="G1182" s="171">
        <f t="shared" si="168"/>
        <v>35192.057761732671</v>
      </c>
      <c r="H1182" s="171">
        <f t="shared" si="162"/>
        <v>2.3640226970133887E-2</v>
      </c>
      <c r="I1182" s="171">
        <f t="shared" si="163"/>
        <v>1.6981481183673521</v>
      </c>
      <c r="J1182" s="171">
        <f t="shared" si="164"/>
        <v>27.355257592015704</v>
      </c>
      <c r="K1182" s="172">
        <f t="shared" si="165"/>
        <v>31.887793436727623</v>
      </c>
      <c r="L1182" s="172">
        <f t="shared" si="169"/>
        <v>2.1857149019352762</v>
      </c>
      <c r="M1182" s="171">
        <f t="shared" si="170"/>
        <v>0.19712435984264753</v>
      </c>
      <c r="N1182" s="44"/>
    </row>
    <row r="1183" spans="1:14" x14ac:dyDescent="0.25">
      <c r="A1183" s="157">
        <v>45694.819444444445</v>
      </c>
      <c r="B1183" s="170">
        <v>0.38222021845196308</v>
      </c>
      <c r="C1183" s="170">
        <v>26.464153631666601</v>
      </c>
      <c r="D1183" s="170">
        <v>4.3316565000000001E-2</v>
      </c>
      <c r="E1183" s="171">
        <f t="shared" si="166"/>
        <v>0.37397384496374642</v>
      </c>
      <c r="F1183" s="171">
        <f t="shared" si="167"/>
        <v>8.2731649015576421E-4</v>
      </c>
      <c r="G1183" s="171">
        <f t="shared" si="168"/>
        <v>33023.826874249607</v>
      </c>
      <c r="H1183" s="171">
        <f t="shared" si="162"/>
        <v>2.364044290860623E-2</v>
      </c>
      <c r="I1183" s="171">
        <f t="shared" si="163"/>
        <v>1.698134344352207</v>
      </c>
      <c r="J1183" s="171">
        <f t="shared" si="164"/>
        <v>25.899415473637379</v>
      </c>
      <c r="K1183" s="172">
        <f t="shared" si="165"/>
        <v>30.190511054923963</v>
      </c>
      <c r="L1183" s="172">
        <f t="shared" si="169"/>
        <v>2.0576822664601861</v>
      </c>
      <c r="M1183" s="171">
        <f t="shared" si="170"/>
        <v>0.185577404983783</v>
      </c>
      <c r="N1183" s="44"/>
    </row>
    <row r="1184" spans="1:14" x14ac:dyDescent="0.25">
      <c r="A1184" s="157">
        <v>45694.820138888892</v>
      </c>
      <c r="B1184" s="170">
        <v>0.36214400208935021</v>
      </c>
      <c r="C1184" s="170">
        <v>26.463847094999998</v>
      </c>
      <c r="D1184" s="170">
        <v>4.3278815666666602E-2</v>
      </c>
      <c r="E1184" s="171">
        <f t="shared" si="166"/>
        <v>0.35433113403076982</v>
      </c>
      <c r="F1184" s="171">
        <f t="shared" si="167"/>
        <v>7.838614763838749E-4</v>
      </c>
      <c r="G1184" s="171">
        <f t="shared" si="168"/>
        <v>31289.24178051986</v>
      </c>
      <c r="H1184" s="171">
        <f t="shared" si="162"/>
        <v>2.3640658851840995E-2</v>
      </c>
      <c r="I1184" s="171">
        <f t="shared" si="163"/>
        <v>1.6981205702690503</v>
      </c>
      <c r="J1184" s="171">
        <f t="shared" si="164"/>
        <v>24.725104354559491</v>
      </c>
      <c r="K1184" s="172">
        <f t="shared" si="165"/>
        <v>28.821426890938518</v>
      </c>
      <c r="L1184" s="172">
        <f t="shared" si="169"/>
        <v>1.9528590336602329</v>
      </c>
      <c r="M1184" s="171">
        <f t="shared" si="170"/>
        <v>0.17612365022188248</v>
      </c>
      <c r="N1184" s="44"/>
    </row>
    <row r="1185" spans="1:14" x14ac:dyDescent="0.25">
      <c r="A1185" s="157">
        <v>45694.820833333331</v>
      </c>
      <c r="B1185" s="170">
        <v>0.35673885998375454</v>
      </c>
      <c r="C1185" s="170">
        <v>26.46351606</v>
      </c>
      <c r="D1185" s="170">
        <v>4.31153575E-2</v>
      </c>
      <c r="E1185" s="171">
        <f t="shared" si="166"/>
        <v>0.34904298771119208</v>
      </c>
      <c r="F1185" s="171">
        <f t="shared" si="167"/>
        <v>7.7216203459687133E-4</v>
      </c>
      <c r="G1185" s="171">
        <f t="shared" si="168"/>
        <v>30822.237502596392</v>
      </c>
      <c r="H1185" s="171">
        <f t="shared" si="162"/>
        <v>2.3640892055916414E-2</v>
      </c>
      <c r="I1185" s="171">
        <f t="shared" si="163"/>
        <v>1.6981056954564526</v>
      </c>
      <c r="J1185" s="171">
        <f t="shared" si="164"/>
        <v>24.407403414444893</v>
      </c>
      <c r="K1185" s="172">
        <f t="shared" si="165"/>
        <v>28.450867596204073</v>
      </c>
      <c r="L1185" s="172">
        <f t="shared" si="169"/>
        <v>1.917783940621423</v>
      </c>
      <c r="M1185" s="171">
        <f t="shared" si="170"/>
        <v>0.17296031210510671</v>
      </c>
      <c r="N1185" s="44"/>
    </row>
    <row r="1186" spans="1:14" x14ac:dyDescent="0.25">
      <c r="A1186" s="157">
        <v>45694.821527777778</v>
      </c>
      <c r="B1186" s="170">
        <v>0.36446049156317417</v>
      </c>
      <c r="C1186" s="170">
        <v>26.462934430000001</v>
      </c>
      <c r="D1186" s="170">
        <v>4.3141589000000001E-2</v>
      </c>
      <c r="E1186" s="171">
        <f t="shared" si="166"/>
        <v>0.35659873397991237</v>
      </c>
      <c r="F1186" s="171">
        <f t="shared" si="167"/>
        <v>7.8887552286401334E-4</v>
      </c>
      <c r="G1186" s="171">
        <f t="shared" si="168"/>
        <v>31489.386471058249</v>
      </c>
      <c r="H1186" s="171">
        <f t="shared" si="162"/>
        <v>2.3641301803357103E-2</v>
      </c>
      <c r="I1186" s="171">
        <f t="shared" si="163"/>
        <v>1.6980795605740444</v>
      </c>
      <c r="J1186" s="171">
        <f t="shared" si="164"/>
        <v>24.861058228187979</v>
      </c>
      <c r="K1186" s="172">
        <f t="shared" si="165"/>
        <v>28.979277602074912</v>
      </c>
      <c r="L1186" s="172">
        <f t="shared" si="169"/>
        <v>1.9584857454756679</v>
      </c>
      <c r="M1186" s="171">
        <f t="shared" si="170"/>
        <v>0.17663110980119659</v>
      </c>
      <c r="N1186" s="44"/>
    </row>
    <row r="1187" spans="1:14" x14ac:dyDescent="0.25">
      <c r="A1187" s="157">
        <v>45694.822222222225</v>
      </c>
      <c r="B1187" s="170">
        <v>0.36754914419494589</v>
      </c>
      <c r="C1187" s="170">
        <v>26.462288740000002</v>
      </c>
      <c r="D1187" s="170">
        <v>4.30741676666666E-2</v>
      </c>
      <c r="E1187" s="171">
        <f t="shared" si="166"/>
        <v>0.35962153646591571</v>
      </c>
      <c r="F1187" s="171">
        <f t="shared" si="167"/>
        <v>7.9556091817087858E-4</v>
      </c>
      <c r="G1187" s="171">
        <f t="shared" si="168"/>
        <v>31756.246058443325</v>
      </c>
      <c r="H1187" s="171">
        <f t="shared" si="162"/>
        <v>2.3641756690049462E-2</v>
      </c>
      <c r="I1187" s="171">
        <f t="shared" si="163"/>
        <v>1.69805054757319</v>
      </c>
      <c r="J1187" s="171">
        <f t="shared" si="164"/>
        <v>25.042142107788418</v>
      </c>
      <c r="K1187" s="172">
        <f t="shared" si="165"/>
        <v>29.189910913818565</v>
      </c>
      <c r="L1187" s="172">
        <f t="shared" si="169"/>
        <v>1.9711801532367386</v>
      </c>
      <c r="M1187" s="171">
        <f t="shared" si="170"/>
        <v>0.17777598784602619</v>
      </c>
      <c r="N1187" s="44"/>
    </row>
    <row r="1188" spans="1:14" x14ac:dyDescent="0.25">
      <c r="A1188" s="157">
        <v>45694.822916666664</v>
      </c>
      <c r="B1188" s="170">
        <v>0.37411251725049932</v>
      </c>
      <c r="C1188" s="170">
        <v>26.461643044999999</v>
      </c>
      <c r="D1188" s="170">
        <v>4.3181460833333303E-2</v>
      </c>
      <c r="E1188" s="171">
        <f t="shared" si="166"/>
        <v>0.366044134057607</v>
      </c>
      <c r="F1188" s="171">
        <f t="shared" si="167"/>
        <v>8.0976735335605912E-4</v>
      </c>
      <c r="G1188" s="171">
        <f t="shared" si="168"/>
        <v>32323.321490443141</v>
      </c>
      <c r="H1188" s="171">
        <f t="shared" si="162"/>
        <v>2.3642211590977666E-2</v>
      </c>
      <c r="I1188" s="171">
        <f t="shared" si="163"/>
        <v>1.6980215347104504</v>
      </c>
      <c r="J1188" s="171">
        <f t="shared" si="164"/>
        <v>25.426240108949433</v>
      </c>
      <c r="K1188" s="172">
        <f t="shared" si="165"/>
        <v>29.637173805598469</v>
      </c>
      <c r="L1188" s="172">
        <f t="shared" si="169"/>
        <v>2.0096641600156175</v>
      </c>
      <c r="M1188" s="171">
        <f t="shared" si="170"/>
        <v>0.18124676767817618</v>
      </c>
      <c r="N1188" s="44"/>
    </row>
    <row r="1189" spans="1:14" x14ac:dyDescent="0.25">
      <c r="A1189" s="157">
        <v>45694.823611111111</v>
      </c>
      <c r="B1189" s="170">
        <v>0.40615725058884822</v>
      </c>
      <c r="C1189" s="170">
        <v>26.460997355</v>
      </c>
      <c r="D1189" s="170">
        <v>4.3105962499999997E-2</v>
      </c>
      <c r="E1189" s="171">
        <f t="shared" si="166"/>
        <v>0.39739862375293367</v>
      </c>
      <c r="F1189" s="171">
        <f t="shared" si="167"/>
        <v>8.7912824802780995E-4</v>
      </c>
      <c r="G1189" s="171">
        <f t="shared" si="168"/>
        <v>35091.986450876488</v>
      </c>
      <c r="H1189" s="171">
        <f t="shared" si="162"/>
        <v>2.3642666499096934E-2</v>
      </c>
      <c r="I1189" s="171">
        <f t="shared" si="163"/>
        <v>1.6979925224351458</v>
      </c>
      <c r="J1189" s="171">
        <f t="shared" si="164"/>
        <v>27.288347640021549</v>
      </c>
      <c r="K1189" s="172">
        <f t="shared" si="165"/>
        <v>31.807184770512627</v>
      </c>
      <c r="L1189" s="172">
        <f t="shared" si="169"/>
        <v>2.1694454328043458</v>
      </c>
      <c r="M1189" s="171">
        <f t="shared" si="170"/>
        <v>0.19565705562809757</v>
      </c>
      <c r="N1189" s="44"/>
    </row>
    <row r="1190" spans="1:14" x14ac:dyDescent="0.25">
      <c r="A1190" s="157">
        <v>45694.824305555558</v>
      </c>
      <c r="B1190" s="170">
        <v>0.4053850708525864</v>
      </c>
      <c r="C1190" s="170">
        <v>26.4603518033333</v>
      </c>
      <c r="D1190" s="170">
        <v>4.3173514333333302E-2</v>
      </c>
      <c r="E1190" s="171">
        <f t="shared" si="166"/>
        <v>0.39664395040142791</v>
      </c>
      <c r="F1190" s="171">
        <f t="shared" si="167"/>
        <v>8.7745686331728657E-4</v>
      </c>
      <c r="G1190" s="171">
        <f t="shared" si="168"/>
        <v>35025.270121663467</v>
      </c>
      <c r="H1190" s="171">
        <f t="shared" si="162"/>
        <v>2.3643121320466601E-2</v>
      </c>
      <c r="I1190" s="171">
        <f t="shared" si="163"/>
        <v>1.6979635167381157</v>
      </c>
      <c r="J1190" s="171">
        <f t="shared" si="164"/>
        <v>27.243724747801565</v>
      </c>
      <c r="K1190" s="172">
        <f t="shared" si="165"/>
        <v>31.754686336818011</v>
      </c>
      <c r="L1190" s="172">
        <f t="shared" si="169"/>
        <v>2.1688763526619041</v>
      </c>
      <c r="M1190" s="171">
        <f t="shared" si="170"/>
        <v>0.19560573166142714</v>
      </c>
      <c r="N1190" s="44"/>
    </row>
    <row r="1191" spans="1:14" x14ac:dyDescent="0.25">
      <c r="A1191" s="157">
        <v>45694.824999999997</v>
      </c>
      <c r="B1191" s="170">
        <v>0.38723926333072545</v>
      </c>
      <c r="C1191" s="170">
        <v>26.4597075683333</v>
      </c>
      <c r="D1191" s="170">
        <v>4.3185434000000002E-2</v>
      </c>
      <c r="E1191" s="171">
        <f t="shared" si="166"/>
        <v>0.37889022677782003</v>
      </c>
      <c r="F1191" s="171">
        <f t="shared" si="167"/>
        <v>8.3818022365957892E-4</v>
      </c>
      <c r="G1191" s="171">
        <f t="shared" si="168"/>
        <v>33457.472351774675</v>
      </c>
      <c r="H1191" s="171">
        <f t="shared" si="162"/>
        <v>2.3643575224859721E-2</v>
      </c>
      <c r="I1191" s="171">
        <f t="shared" si="163"/>
        <v>1.6979345705625897</v>
      </c>
      <c r="J1191" s="171">
        <f t="shared" si="164"/>
        <v>26.191627733849788</v>
      </c>
      <c r="K1191" s="172">
        <f t="shared" si="165"/>
        <v>30.527918758226008</v>
      </c>
      <c r="L1191" s="172">
        <f t="shared" si="169"/>
        <v>2.0768677175531627</v>
      </c>
      <c r="M1191" s="171">
        <f t="shared" si="170"/>
        <v>0.18730769458452043</v>
      </c>
      <c r="N1191" s="44"/>
    </row>
    <row r="1192" spans="1:14" x14ac:dyDescent="0.25">
      <c r="A1192" s="157">
        <v>45694.825694444444</v>
      </c>
      <c r="B1192" s="170">
        <v>0.39032793069534638</v>
      </c>
      <c r="C1192" s="170">
        <v>26.45906364</v>
      </c>
      <c r="D1192" s="170">
        <v>4.3046350999999997E-2</v>
      </c>
      <c r="E1192" s="171">
        <f t="shared" si="166"/>
        <v>0.38191312203034522</v>
      </c>
      <c r="F1192" s="171">
        <f t="shared" si="167"/>
        <v>8.4486565085572813E-4</v>
      </c>
      <c r="G1192" s="171">
        <f t="shared" si="168"/>
        <v>33724.333212077931</v>
      </c>
      <c r="H1192" s="171">
        <f t="shared" si="162"/>
        <v>2.3644028923845338E-2</v>
      </c>
      <c r="I1192" s="171">
        <f t="shared" si="163"/>
        <v>1.6979056385268012</v>
      </c>
      <c r="J1192" s="171">
        <f t="shared" si="164"/>
        <v>26.371188264501555</v>
      </c>
      <c r="K1192" s="172">
        <f t="shared" si="165"/>
        <v>30.736737958387174</v>
      </c>
      <c r="L1192" s="172">
        <f t="shared" si="169"/>
        <v>2.0858677764796889</v>
      </c>
      <c r="M1192" s="171">
        <f t="shared" si="170"/>
        <v>0.18811938821065016</v>
      </c>
      <c r="N1192" s="44"/>
    </row>
    <row r="1193" spans="1:14" x14ac:dyDescent="0.25">
      <c r="A1193" s="157">
        <v>45694.826388888891</v>
      </c>
      <c r="B1193" s="170">
        <v>0.39650522490152307</v>
      </c>
      <c r="C1193" s="170">
        <v>26.458419719999998</v>
      </c>
      <c r="D1193" s="170">
        <v>4.3070193499999999E-2</v>
      </c>
      <c r="E1193" s="171">
        <f t="shared" si="166"/>
        <v>0.38795807804236526</v>
      </c>
      <c r="F1193" s="171">
        <f t="shared" si="167"/>
        <v>8.5823641753576417E-4</v>
      </c>
      <c r="G1193" s="171">
        <f t="shared" si="168"/>
        <v>34258.051431491593</v>
      </c>
      <c r="H1193" s="171">
        <f t="shared" si="162"/>
        <v>2.36444826276156E-2</v>
      </c>
      <c r="I1193" s="171">
        <f t="shared" si="163"/>
        <v>1.6978767072262131</v>
      </c>
      <c r="J1193" s="171">
        <f t="shared" si="164"/>
        <v>26.729712315960423</v>
      </c>
      <c r="K1193" s="172">
        <f t="shared" si="165"/>
        <v>31.154137164925768</v>
      </c>
      <c r="L1193" s="172">
        <f t="shared" si="169"/>
        <v>2.1184302847060055</v>
      </c>
      <c r="M1193" s="171">
        <f t="shared" si="170"/>
        <v>0.19105612235804523</v>
      </c>
      <c r="N1193" s="44"/>
    </row>
    <row r="1194" spans="1:14" x14ac:dyDescent="0.25">
      <c r="A1194" s="157">
        <v>45694.82708333333</v>
      </c>
      <c r="B1194" s="170">
        <v>0.38415062174087322</v>
      </c>
      <c r="C1194" s="170">
        <v>26.457775799999901</v>
      </c>
      <c r="D1194" s="170">
        <v>4.3241065500000002E-2</v>
      </c>
      <c r="E1194" s="171">
        <f t="shared" si="166"/>
        <v>0.37587060103043235</v>
      </c>
      <c r="F1194" s="171">
        <f t="shared" si="167"/>
        <v>8.314948522529723E-4</v>
      </c>
      <c r="G1194" s="171">
        <f t="shared" si="168"/>
        <v>33190.613718411449</v>
      </c>
      <c r="H1194" s="171">
        <f t="shared" si="162"/>
        <v>2.3644936342042282E-2</v>
      </c>
      <c r="I1194" s="171">
        <f t="shared" si="163"/>
        <v>1.6978477762863942</v>
      </c>
      <c r="J1194" s="171">
        <f t="shared" si="164"/>
        <v>26.011868082347437</v>
      </c>
      <c r="K1194" s="172">
        <f t="shared" si="165"/>
        <v>30.317009062977014</v>
      </c>
      <c r="L1194" s="172">
        <f t="shared" si="169"/>
        <v>2.0636402003700245</v>
      </c>
      <c r="M1194" s="171">
        <f t="shared" si="170"/>
        <v>0.18611473668560827</v>
      </c>
      <c r="N1194" s="44"/>
    </row>
    <row r="1195" spans="1:14" x14ac:dyDescent="0.25">
      <c r="A1195" s="157">
        <v>45694.827777777777</v>
      </c>
      <c r="B1195" s="170">
        <v>0.3648465667138962</v>
      </c>
      <c r="C1195" s="170">
        <v>26.457122369999901</v>
      </c>
      <c r="D1195" s="170">
        <v>4.31695395E-2</v>
      </c>
      <c r="E1195" s="171">
        <f t="shared" si="166"/>
        <v>0.35698340608904094</v>
      </c>
      <c r="F1195" s="171">
        <f t="shared" si="167"/>
        <v>7.8971118336341171E-4</v>
      </c>
      <c r="G1195" s="171">
        <f t="shared" si="168"/>
        <v>31522.74336408063</v>
      </c>
      <c r="H1195" s="171">
        <f t="shared" si="162"/>
        <v>2.3645396768232782E-2</v>
      </c>
      <c r="I1195" s="171">
        <f t="shared" si="163"/>
        <v>1.6978184184367795</v>
      </c>
      <c r="J1195" s="171">
        <f t="shared" si="164"/>
        <v>24.883705050013344</v>
      </c>
      <c r="K1195" s="172">
        <f t="shared" si="165"/>
        <v>29.001677935124029</v>
      </c>
      <c r="L1195" s="172">
        <f t="shared" si="169"/>
        <v>1.9614416381604682</v>
      </c>
      <c r="M1195" s="171">
        <f t="shared" si="170"/>
        <v>0.17689769463929189</v>
      </c>
      <c r="N1195" s="44"/>
    </row>
    <row r="1196" spans="1:14" x14ac:dyDescent="0.25">
      <c r="A1196" s="157">
        <v>45694.828472222223</v>
      </c>
      <c r="B1196" s="170">
        <v>0.36253007907781765</v>
      </c>
      <c r="C1196" s="170">
        <v>26.456377901666599</v>
      </c>
      <c r="D1196" s="170">
        <v>4.2907273500000002E-2</v>
      </c>
      <c r="E1196" s="171">
        <f t="shared" si="166"/>
        <v>0.35471772472261204</v>
      </c>
      <c r="F1196" s="171">
        <f t="shared" si="167"/>
        <v>7.8469714086107714E-4</v>
      </c>
      <c r="G1196" s="171">
        <f t="shared" si="168"/>
        <v>31322.598832323445</v>
      </c>
      <c r="H1196" s="171">
        <f t="shared" si="162"/>
        <v>2.364592135611154E-2</v>
      </c>
      <c r="I1196" s="171">
        <f t="shared" si="163"/>
        <v>1.6977849707935249</v>
      </c>
      <c r="J1196" s="171">
        <f t="shared" si="164"/>
        <v>24.747771498732298</v>
      </c>
      <c r="K1196" s="172">
        <f t="shared" si="165"/>
        <v>28.842739654556059</v>
      </c>
      <c r="L1196" s="172">
        <f t="shared" si="169"/>
        <v>1.9376912879669619</v>
      </c>
      <c r="M1196" s="171">
        <f t="shared" si="170"/>
        <v>0.17475570778922817</v>
      </c>
      <c r="N1196" s="44"/>
    </row>
    <row r="1197" spans="1:14" x14ac:dyDescent="0.25">
      <c r="A1197" s="157">
        <v>45694.82916666667</v>
      </c>
      <c r="B1197" s="170">
        <v>0.37835939896359722</v>
      </c>
      <c r="C1197" s="170">
        <v>26.455611691666601</v>
      </c>
      <c r="D1197" s="170">
        <v>4.28913795E-2</v>
      </c>
      <c r="E1197" s="171">
        <f t="shared" si="166"/>
        <v>0.37020687690030873</v>
      </c>
      <c r="F1197" s="171">
        <f t="shared" si="167"/>
        <v>8.1895973801644414E-4</v>
      </c>
      <c r="G1197" s="171">
        <f t="shared" si="168"/>
        <v>32690.252070454801</v>
      </c>
      <c r="H1197" s="171">
        <f t="shared" si="162"/>
        <v>2.364646127908069E-2</v>
      </c>
      <c r="I1197" s="171">
        <f t="shared" si="163"/>
        <v>1.6977505468392646</v>
      </c>
      <c r="J1197" s="171">
        <f t="shared" si="164"/>
        <v>25.67427042130296</v>
      </c>
      <c r="K1197" s="172">
        <f t="shared" si="165"/>
        <v>29.922000904159557</v>
      </c>
      <c r="L1197" s="172">
        <f t="shared" si="169"/>
        <v>2.017434972584458</v>
      </c>
      <c r="M1197" s="171">
        <f t="shared" si="170"/>
        <v>0.18194759853755935</v>
      </c>
      <c r="N1197" s="44"/>
    </row>
    <row r="1198" spans="1:14" x14ac:dyDescent="0.25">
      <c r="A1198" s="157">
        <v>45694.829861111109</v>
      </c>
      <c r="B1198" s="170">
        <v>0.3814480442366624</v>
      </c>
      <c r="C1198" s="170">
        <v>26.454845483333301</v>
      </c>
      <c r="D1198" s="170">
        <v>4.3046356000000001E-2</v>
      </c>
      <c r="E1198" s="171">
        <f t="shared" si="166"/>
        <v>0.37322992552935225</v>
      </c>
      <c r="F1198" s="171">
        <f t="shared" si="167"/>
        <v>8.2564511739537311E-4</v>
      </c>
      <c r="G1198" s="171">
        <f t="shared" si="168"/>
        <v>32957.111022047633</v>
      </c>
      <c r="H1198" s="171">
        <f t="shared" si="162"/>
        <v>2.3647001215965434E-2</v>
      </c>
      <c r="I1198" s="171">
        <f t="shared" si="163"/>
        <v>1.6977161234706861</v>
      </c>
      <c r="J1198" s="171">
        <f t="shared" si="164"/>
        <v>25.854411432597505</v>
      </c>
      <c r="K1198" s="172">
        <f t="shared" si="165"/>
        <v>30.131398154866304</v>
      </c>
      <c r="L1198" s="172">
        <f t="shared" si="169"/>
        <v>2.0404262303447749</v>
      </c>
      <c r="M1198" s="171">
        <f t="shared" si="170"/>
        <v>0.18402112467034407</v>
      </c>
      <c r="N1198" s="44"/>
    </row>
    <row r="1199" spans="1:14" x14ac:dyDescent="0.25">
      <c r="A1199" s="157">
        <v>45694.830555555556</v>
      </c>
      <c r="B1199" s="170">
        <v>0.37256819829331855</v>
      </c>
      <c r="C1199" s="170">
        <v>26.454079273333299</v>
      </c>
      <c r="D1199" s="170">
        <v>4.2827800499999902E-2</v>
      </c>
      <c r="E1199" s="171">
        <f t="shared" si="166"/>
        <v>0.36454232397164649</v>
      </c>
      <c r="F1199" s="171">
        <f t="shared" si="167"/>
        <v>8.0642467163055968E-4</v>
      </c>
      <c r="G1199" s="171">
        <f t="shared" si="168"/>
        <v>32189.892332542724</v>
      </c>
      <c r="H1199" s="171">
        <f t="shared" si="162"/>
        <v>2.364754116911524E-2</v>
      </c>
      <c r="I1199" s="171">
        <f t="shared" si="163"/>
        <v>1.6976817005380294</v>
      </c>
      <c r="J1199" s="171">
        <f t="shared" si="164"/>
        <v>25.335949822703181</v>
      </c>
      <c r="K1199" s="172">
        <f t="shared" si="165"/>
        <v>29.526633059711756</v>
      </c>
      <c r="L1199" s="172">
        <f t="shared" si="169"/>
        <v>1.9849816914926854</v>
      </c>
      <c r="M1199" s="171">
        <f t="shared" si="170"/>
        <v>0.17902071532221189</v>
      </c>
      <c r="N1199" s="44"/>
    </row>
    <row r="1200" spans="1:14" x14ac:dyDescent="0.25">
      <c r="A1200" s="157">
        <v>45694.831250000003</v>
      </c>
      <c r="B1200" s="170">
        <v>0.38492280146169067</v>
      </c>
      <c r="C1200" s="170">
        <v>26.453313065</v>
      </c>
      <c r="D1200" s="170">
        <v>4.2811904666666602E-2</v>
      </c>
      <c r="E1200" s="171">
        <f t="shared" si="166"/>
        <v>0.37663174713963715</v>
      </c>
      <c r="F1200" s="171">
        <f t="shared" si="167"/>
        <v>8.3316623693006637E-4</v>
      </c>
      <c r="G1200" s="171">
        <f t="shared" si="168"/>
        <v>33257.330046290073</v>
      </c>
      <c r="H1200" s="171">
        <f t="shared" si="162"/>
        <v>2.3648081136181637E-2</v>
      </c>
      <c r="I1200" s="171">
        <f t="shared" si="163"/>
        <v>1.6976472781910386</v>
      </c>
      <c r="J1200" s="171">
        <f t="shared" si="164"/>
        <v>26.056828028220991</v>
      </c>
      <c r="K1200" s="172">
        <f t="shared" si="165"/>
        <v>30.366196039811577</v>
      </c>
      <c r="L1200" s="172">
        <f t="shared" si="169"/>
        <v>2.0468373179541075</v>
      </c>
      <c r="M1200" s="171">
        <f t="shared" si="170"/>
        <v>0.18459932521231129</v>
      </c>
      <c r="N1200" s="44"/>
    </row>
    <row r="1201" spans="1:14" x14ac:dyDescent="0.25">
      <c r="A1201" s="157">
        <v>45694.831944444442</v>
      </c>
      <c r="B1201" s="170">
        <v>0.3887836117304434</v>
      </c>
      <c r="C1201" s="170">
        <v>26.452546854999898</v>
      </c>
      <c r="D1201" s="170">
        <v>4.2732429500000002E-2</v>
      </c>
      <c r="E1201" s="171">
        <f t="shared" si="166"/>
        <v>0.3804103702560947</v>
      </c>
      <c r="F1201" s="171">
        <f t="shared" si="167"/>
        <v>8.4152296911351387E-4</v>
      </c>
      <c r="G1201" s="171">
        <f t="shared" si="168"/>
        <v>33590.904053510312</v>
      </c>
      <c r="H1201" s="171">
        <f t="shared" si="162"/>
        <v>2.3648621119514143E-2</v>
      </c>
      <c r="I1201" s="171">
        <f t="shared" si="163"/>
        <v>1.6976128562799628</v>
      </c>
      <c r="J1201" s="171">
        <f t="shared" si="164"/>
        <v>26.281433818728232</v>
      </c>
      <c r="K1201" s="172">
        <f t="shared" si="165"/>
        <v>30.627391348840543</v>
      </c>
      <c r="L1201" s="172">
        <f t="shared" si="169"/>
        <v>2.0625099810491538</v>
      </c>
      <c r="M1201" s="171">
        <f t="shared" si="170"/>
        <v>0.18601280492867547</v>
      </c>
      <c r="N1201" s="44"/>
    </row>
    <row r="1202" spans="1:14" x14ac:dyDescent="0.25">
      <c r="A1202" s="157">
        <v>45694.832638888889</v>
      </c>
      <c r="B1202" s="170">
        <v>0.37527077577436552</v>
      </c>
      <c r="C1202" s="170">
        <v>26.451852179999999</v>
      </c>
      <c r="D1202" s="170">
        <v>4.2851641500000003E-2</v>
      </c>
      <c r="E1202" s="171">
        <f t="shared" si="166"/>
        <v>0.36718941194048815</v>
      </c>
      <c r="F1202" s="171">
        <f t="shared" si="167"/>
        <v>8.1227440643802059E-4</v>
      </c>
      <c r="G1202" s="171">
        <f t="shared" si="168"/>
        <v>32423.395026905182</v>
      </c>
      <c r="H1202" s="171">
        <f t="shared" si="162"/>
        <v>2.3649110701895106E-2</v>
      </c>
      <c r="I1202" s="171">
        <f t="shared" si="163"/>
        <v>1.6975816485134163</v>
      </c>
      <c r="J1202" s="171">
        <f t="shared" si="164"/>
        <v>25.493924704845075</v>
      </c>
      <c r="K1202" s="172">
        <f t="shared" si="165"/>
        <v>29.709168470143812</v>
      </c>
      <c r="L1202" s="172">
        <f t="shared" si="169"/>
        <v>1.9996963365612115</v>
      </c>
      <c r="M1202" s="171">
        <f t="shared" si="170"/>
        <v>0.18034779370140797</v>
      </c>
      <c r="N1202" s="44"/>
    </row>
    <row r="1203" spans="1:14" x14ac:dyDescent="0.25">
      <c r="A1203" s="157">
        <v>45694.833333333336</v>
      </c>
      <c r="B1203" s="170">
        <v>0.37913158238307204</v>
      </c>
      <c r="C1203" s="170">
        <v>26.451842174999999</v>
      </c>
      <c r="D1203" s="170">
        <v>4.2939062E-2</v>
      </c>
      <c r="E1203" s="171">
        <f t="shared" si="166"/>
        <v>0.37096708941688789</v>
      </c>
      <c r="F1203" s="171">
        <f t="shared" si="167"/>
        <v>8.2063113069929009E-4</v>
      </c>
      <c r="G1203" s="171">
        <f t="shared" si="168"/>
        <v>32756.968717897424</v>
      </c>
      <c r="H1203" s="171">
        <f t="shared" si="162"/>
        <v>2.3649117753156024E-2</v>
      </c>
      <c r="I1203" s="171">
        <f t="shared" si="163"/>
        <v>1.6975811990491718</v>
      </c>
      <c r="J1203" s="171">
        <f t="shared" si="164"/>
        <v>25.71932620078103</v>
      </c>
      <c r="K1203" s="172">
        <f t="shared" si="165"/>
        <v>29.971831429464171</v>
      </c>
      <c r="L1203" s="172">
        <f t="shared" si="169"/>
        <v>2.0234094041004669</v>
      </c>
      <c r="M1203" s="171">
        <f t="shared" si="170"/>
        <v>0.18248641811872895</v>
      </c>
      <c r="N1203" s="44"/>
    </row>
    <row r="1204" spans="1:14" x14ac:dyDescent="0.25">
      <c r="A1204" s="157">
        <v>45694.834027777775</v>
      </c>
      <c r="B1204" s="170">
        <v>0.38646710569374154</v>
      </c>
      <c r="C1204" s="170">
        <v>26.451995671666602</v>
      </c>
      <c r="D1204" s="170">
        <v>4.2848341499999998E-2</v>
      </c>
      <c r="E1204" s="171">
        <f t="shared" si="166"/>
        <v>0.37814445054056905</v>
      </c>
      <c r="F1204" s="171">
        <f t="shared" si="167"/>
        <v>8.3650888678299038E-4</v>
      </c>
      <c r="G1204" s="171">
        <f t="shared" si="168"/>
        <v>33390.757931939268</v>
      </c>
      <c r="H1204" s="171">
        <f t="shared" si="162"/>
        <v>2.3649009573024755E-2</v>
      </c>
      <c r="I1204" s="171">
        <f t="shared" si="163"/>
        <v>1.6975880947372368</v>
      </c>
      <c r="J1204" s="171">
        <f t="shared" si="164"/>
        <v>26.146706860901691</v>
      </c>
      <c r="K1204" s="172">
        <f t="shared" si="165"/>
        <v>30.469987324589784</v>
      </c>
      <c r="L1204" s="172">
        <f t="shared" si="169"/>
        <v>2.0563376704468994</v>
      </c>
      <c r="M1204" s="171">
        <f t="shared" si="170"/>
        <v>0.18545613910956885</v>
      </c>
      <c r="N1204" s="44"/>
    </row>
    <row r="1205" spans="1:14" x14ac:dyDescent="0.25">
      <c r="A1205" s="157">
        <v>45694.834722222222</v>
      </c>
      <c r="B1205" s="170">
        <v>0.38723926333072545</v>
      </c>
      <c r="C1205" s="170">
        <v>26.452149169999998</v>
      </c>
      <c r="D1205" s="170">
        <v>4.3020076333333303E-2</v>
      </c>
      <c r="E1205" s="171">
        <f t="shared" si="166"/>
        <v>0.37889978546512099</v>
      </c>
      <c r="F1205" s="171">
        <f t="shared" si="167"/>
        <v>8.3818022365957892E-4</v>
      </c>
      <c r="G1205" s="171">
        <f t="shared" si="168"/>
        <v>33457.472351774675</v>
      </c>
      <c r="H1205" s="171">
        <f t="shared" si="162"/>
        <v>2.3648901392324527E-2</v>
      </c>
      <c r="I1205" s="171">
        <f t="shared" si="163"/>
        <v>1.6975949905206782</v>
      </c>
      <c r="J1205" s="171">
        <f t="shared" si="164"/>
        <v>26.191627733849788</v>
      </c>
      <c r="K1205" s="172">
        <f t="shared" si="165"/>
        <v>30.522446845862564</v>
      </c>
      <c r="L1205" s="172">
        <f t="shared" si="169"/>
        <v>2.0685161727655412</v>
      </c>
      <c r="M1205" s="171">
        <f t="shared" si="170"/>
        <v>0.18655448888578116</v>
      </c>
      <c r="N1205" s="44"/>
    </row>
    <row r="1206" spans="1:14" x14ac:dyDescent="0.25">
      <c r="A1206" s="157">
        <v>45694.835416666669</v>
      </c>
      <c r="B1206" s="170">
        <v>0.37488468592939983</v>
      </c>
      <c r="C1206" s="170">
        <v>26.452302668333299</v>
      </c>
      <c r="D1206" s="170">
        <v>4.3023573500000002E-2</v>
      </c>
      <c r="E1206" s="171">
        <f t="shared" si="166"/>
        <v>0.36681108489964642</v>
      </c>
      <c r="F1206" s="171">
        <f t="shared" si="167"/>
        <v>8.1143871413290011E-4</v>
      </c>
      <c r="G1206" s="171">
        <f t="shared" si="168"/>
        <v>32390.036864300146</v>
      </c>
      <c r="H1206" s="171">
        <f t="shared" si="162"/>
        <v>2.3648793212230054E-2</v>
      </c>
      <c r="I1206" s="171">
        <f t="shared" si="163"/>
        <v>1.6976018863246172</v>
      </c>
      <c r="J1206" s="171">
        <f t="shared" si="164"/>
        <v>25.471366212446856</v>
      </c>
      <c r="K1206" s="172">
        <f t="shared" si="165"/>
        <v>29.683197221503825</v>
      </c>
      <c r="L1206" s="172">
        <f t="shared" si="169"/>
        <v>2.0057747782924493</v>
      </c>
      <c r="M1206" s="171">
        <f t="shared" si="170"/>
        <v>0.180895993713244</v>
      </c>
      <c r="N1206" s="44"/>
    </row>
    <row r="1207" spans="1:14" x14ac:dyDescent="0.25">
      <c r="A1207" s="157">
        <v>45694.836111111108</v>
      </c>
      <c r="B1207" s="170">
        <v>0.3652326565743062</v>
      </c>
      <c r="C1207" s="170">
        <v>26.4524561666666</v>
      </c>
      <c r="D1207" s="170">
        <v>4.2780381166666603E-2</v>
      </c>
      <c r="E1207" s="171">
        <f t="shared" si="166"/>
        <v>0.35736674072924413</v>
      </c>
      <c r="F1207" s="171">
        <f t="shared" si="167"/>
        <v>7.9054687570196151E-4</v>
      </c>
      <c r="G1207" s="171">
        <f t="shared" si="168"/>
        <v>31556.101528020055</v>
      </c>
      <c r="H1207" s="171">
        <f t="shared" si="162"/>
        <v>2.3648685032741309E-2</v>
      </c>
      <c r="I1207" s="171">
        <f t="shared" si="163"/>
        <v>1.6976087821490544</v>
      </c>
      <c r="J1207" s="171">
        <f t="shared" si="164"/>
        <v>24.906349379718272</v>
      </c>
      <c r="K1207" s="172">
        <f t="shared" si="165"/>
        <v>29.02485739977606</v>
      </c>
      <c r="L1207" s="172">
        <f t="shared" si="169"/>
        <v>1.9454880994896615</v>
      </c>
      <c r="M1207" s="171">
        <f t="shared" si="170"/>
        <v>0.17545888343160726</v>
      </c>
      <c r="N1207" s="44"/>
    </row>
    <row r="1208" spans="1:14" x14ac:dyDescent="0.25">
      <c r="A1208" s="157">
        <v>45694.836805555555</v>
      </c>
      <c r="B1208" s="170">
        <v>0.37449859239350181</v>
      </c>
      <c r="C1208" s="170">
        <v>26.452609665000001</v>
      </c>
      <c r="D1208" s="170">
        <v>4.2641564999999999E-2</v>
      </c>
      <c r="E1208" s="171">
        <f t="shared" si="166"/>
        <v>0.36643293088438073</v>
      </c>
      <c r="F1208" s="171">
        <f t="shared" si="167"/>
        <v>8.1060301383874852E-4</v>
      </c>
      <c r="G1208" s="171">
        <f t="shared" si="168"/>
        <v>32356.678382798556</v>
      </c>
      <c r="H1208" s="171">
        <f t="shared" si="162"/>
        <v>2.3648576853858173E-2</v>
      </c>
      <c r="I1208" s="171">
        <f t="shared" si="163"/>
        <v>1.6976156779939977</v>
      </c>
      <c r="J1208" s="171">
        <f t="shared" si="164"/>
        <v>25.448804251526735</v>
      </c>
      <c r="K1208" s="172">
        <f t="shared" si="165"/>
        <v>29.657120445382624</v>
      </c>
      <c r="L1208" s="172">
        <f t="shared" si="169"/>
        <v>1.9860303549780514</v>
      </c>
      <c r="M1208" s="171">
        <f t="shared" si="170"/>
        <v>0.17911529175487476</v>
      </c>
      <c r="N1208" s="44"/>
    </row>
    <row r="1209" spans="1:14" x14ac:dyDescent="0.25">
      <c r="A1209" s="157">
        <v>45694.837500000001</v>
      </c>
      <c r="B1209" s="170">
        <v>0.37797332751925211</v>
      </c>
      <c r="C1209" s="170">
        <v>26.452696745000001</v>
      </c>
      <c r="D1209" s="170">
        <v>4.2741701E-2</v>
      </c>
      <c r="E1209" s="171">
        <f t="shared" si="166"/>
        <v>0.36983272235555376</v>
      </c>
      <c r="F1209" s="171">
        <f t="shared" si="167"/>
        <v>8.1812408553950673E-4</v>
      </c>
      <c r="G1209" s="171">
        <f t="shared" si="168"/>
        <v>32656.895497663383</v>
      </c>
      <c r="H1209" s="171">
        <f t="shared" si="162"/>
        <v>2.3648515483968326E-2</v>
      </c>
      <c r="I1209" s="171">
        <f t="shared" si="163"/>
        <v>1.697619590033715</v>
      </c>
      <c r="J1209" s="171">
        <f t="shared" si="164"/>
        <v>25.651738887999262</v>
      </c>
      <c r="K1209" s="172">
        <f t="shared" si="165"/>
        <v>29.893674903502415</v>
      </c>
      <c r="L1209" s="172">
        <f t="shared" si="169"/>
        <v>2.0082909847863517</v>
      </c>
      <c r="M1209" s="171">
        <f t="shared" si="170"/>
        <v>0.1811229243133434</v>
      </c>
      <c r="N1209" s="44"/>
    </row>
    <row r="1210" spans="1:14" x14ac:dyDescent="0.25">
      <c r="A1210" s="157">
        <v>45694.838194444441</v>
      </c>
      <c r="B1210" s="170">
        <v>0.37334036328900899</v>
      </c>
      <c r="C1210" s="170">
        <v>26.452186045000001</v>
      </c>
      <c r="D1210" s="170">
        <v>4.2788327999999903E-2</v>
      </c>
      <c r="E1210" s="171">
        <f t="shared" si="166"/>
        <v>0.36530016333637322</v>
      </c>
      <c r="F1210" s="171">
        <f t="shared" si="167"/>
        <v>8.0809602443508439E-4</v>
      </c>
      <c r="G1210" s="171">
        <f t="shared" si="168"/>
        <v>32256.607388170378</v>
      </c>
      <c r="H1210" s="171">
        <f t="shared" si="162"/>
        <v>2.3648875404097915E-2</v>
      </c>
      <c r="I1210" s="171">
        <f t="shared" si="163"/>
        <v>1.697596647102074</v>
      </c>
      <c r="J1210" s="171">
        <f t="shared" si="164"/>
        <v>25.381101824380874</v>
      </c>
      <c r="K1210" s="172">
        <f t="shared" si="165"/>
        <v>29.577925308889697</v>
      </c>
      <c r="L1210" s="172">
        <f t="shared" si="169"/>
        <v>1.9869718965179244</v>
      </c>
      <c r="M1210" s="171">
        <f t="shared" si="170"/>
        <v>0.17920020711741744</v>
      </c>
      <c r="N1210" s="44"/>
    </row>
    <row r="1211" spans="1:14" x14ac:dyDescent="0.25">
      <c r="A1211" s="157">
        <v>45694.838888888888</v>
      </c>
      <c r="B1211" s="170">
        <v>0.36677697920697772</v>
      </c>
      <c r="C1211" s="170">
        <v>26.451542504999999</v>
      </c>
      <c r="D1211" s="170">
        <v>4.2783559333333297E-2</v>
      </c>
      <c r="E1211" s="171">
        <f t="shared" si="166"/>
        <v>0.35887889813761931</v>
      </c>
      <c r="F1211" s="171">
        <f t="shared" si="167"/>
        <v>7.9388956538306869E-4</v>
      </c>
      <c r="G1211" s="171">
        <f t="shared" si="168"/>
        <v>31689.531003482876</v>
      </c>
      <c r="H1211" s="171">
        <f t="shared" si="162"/>
        <v>2.3649328953884954E-2</v>
      </c>
      <c r="I1211" s="171">
        <f t="shared" si="163"/>
        <v>1.6975677367257218</v>
      </c>
      <c r="J1211" s="171">
        <f t="shared" si="164"/>
        <v>24.996891071416986</v>
      </c>
      <c r="K1211" s="172">
        <f t="shared" si="165"/>
        <v>29.129739828405675</v>
      </c>
      <c r="L1211" s="172">
        <f t="shared" si="169"/>
        <v>1.9534254964673479</v>
      </c>
      <c r="M1211" s="171">
        <f t="shared" si="170"/>
        <v>0.17617473813738707</v>
      </c>
      <c r="N1211" s="44"/>
    </row>
    <row r="1212" spans="1:14" x14ac:dyDescent="0.25">
      <c r="A1212" s="157">
        <v>45694.839583333334</v>
      </c>
      <c r="B1212" s="170">
        <v>0.36330225329311833</v>
      </c>
      <c r="C1212" s="170">
        <v>26.450898965</v>
      </c>
      <c r="D1212" s="170">
        <v>4.2748058999999998E-2</v>
      </c>
      <c r="E1212" s="171">
        <f t="shared" si="166"/>
        <v>0.3554797596429089</v>
      </c>
      <c r="F1212" s="171">
        <f t="shared" si="167"/>
        <v>7.8636851362146824E-4</v>
      </c>
      <c r="G1212" s="171">
        <f t="shared" si="168"/>
        <v>31389.314684525423</v>
      </c>
      <c r="H1212" s="171">
        <f t="shared" si="162"/>
        <v>2.3649782514318873E-2</v>
      </c>
      <c r="I1212" s="171">
        <f t="shared" si="163"/>
        <v>1.6975388267096929</v>
      </c>
      <c r="J1212" s="171">
        <f t="shared" si="164"/>
        <v>24.793096841158274</v>
      </c>
      <c r="K1212" s="172">
        <f t="shared" si="165"/>
        <v>28.891810413191294</v>
      </c>
      <c r="L1212" s="172">
        <f t="shared" si="169"/>
        <v>1.9341487667792381</v>
      </c>
      <c r="M1212" s="171">
        <f t="shared" si="170"/>
        <v>0.17443621634011888</v>
      </c>
      <c r="N1212" s="44"/>
    </row>
    <row r="1213" spans="1:14" x14ac:dyDescent="0.25">
      <c r="A1213" s="157">
        <v>45694.840277777781</v>
      </c>
      <c r="B1213" s="170">
        <v>0.36986563366877256</v>
      </c>
      <c r="C1213" s="170">
        <v>26.450255424999899</v>
      </c>
      <c r="D1213" s="170">
        <v>4.2761304666666597E-2</v>
      </c>
      <c r="E1213" s="171">
        <f t="shared" si="166"/>
        <v>0.36190259703280991</v>
      </c>
      <c r="F1213" s="171">
        <f t="shared" si="167"/>
        <v>8.0057496465102288E-4</v>
      </c>
      <c r="G1213" s="171">
        <f t="shared" si="168"/>
        <v>31956.39074898195</v>
      </c>
      <c r="H1213" s="171">
        <f t="shared" si="162"/>
        <v>2.3650236085400091E-2</v>
      </c>
      <c r="I1213" s="171">
        <f t="shared" si="163"/>
        <v>1.6975099170539756</v>
      </c>
      <c r="J1213" s="171">
        <f t="shared" si="164"/>
        <v>25.177815179159758</v>
      </c>
      <c r="K1213" s="172">
        <f t="shared" si="165"/>
        <v>29.339681325585499</v>
      </c>
      <c r="L1213" s="172">
        <f t="shared" si="169"/>
        <v>1.9680076269378144</v>
      </c>
      <c r="M1213" s="171">
        <f t="shared" si="170"/>
        <v>0.17748986534431946</v>
      </c>
      <c r="N1213" s="44"/>
    </row>
    <row r="1214" spans="1:14" x14ac:dyDescent="0.25">
      <c r="A1214" s="157">
        <v>45694.84097222222</v>
      </c>
      <c r="B1214" s="170">
        <v>0.36947955671119137</v>
      </c>
      <c r="C1214" s="170">
        <v>26.449629751666599</v>
      </c>
      <c r="D1214" s="170">
        <v>4.28153481666666E-2</v>
      </c>
      <c r="E1214" s="171">
        <f t="shared" si="166"/>
        <v>0.36152558712994615</v>
      </c>
      <c r="F1214" s="171">
        <f t="shared" si="167"/>
        <v>7.9973930024067395E-4</v>
      </c>
      <c r="G1214" s="171">
        <f t="shared" si="168"/>
        <v>31923.033699846936</v>
      </c>
      <c r="H1214" s="171">
        <f t="shared" si="162"/>
        <v>2.3650677074149189E-2</v>
      </c>
      <c r="I1214" s="171">
        <f t="shared" si="163"/>
        <v>1.6974818103654354</v>
      </c>
      <c r="J1214" s="171">
        <f t="shared" si="164"/>
        <v>25.155211551810204</v>
      </c>
      <c r="K1214" s="172">
        <f t="shared" si="165"/>
        <v>29.312906371076302</v>
      </c>
      <c r="L1214" s="172">
        <f t="shared" si="169"/>
        <v>1.9685035702150295</v>
      </c>
      <c r="M1214" s="171">
        <f t="shared" si="170"/>
        <v>0.17753459327336124</v>
      </c>
      <c r="N1214" s="44"/>
    </row>
    <row r="1215" spans="1:14" x14ac:dyDescent="0.25">
      <c r="A1215" s="157">
        <v>45694.841666666667</v>
      </c>
      <c r="B1215" s="170">
        <v>0.36716306908282953</v>
      </c>
      <c r="C1215" s="170">
        <v>26.449164866666599</v>
      </c>
      <c r="D1215" s="170">
        <v>4.2734813333333302E-2</v>
      </c>
      <c r="E1215" s="171">
        <f t="shared" si="166"/>
        <v>0.3592595251376377</v>
      </c>
      <c r="F1215" s="171">
        <f t="shared" si="167"/>
        <v>7.9472525775504228E-4</v>
      </c>
      <c r="G1215" s="171">
        <f t="shared" si="168"/>
        <v>31722.889168756472</v>
      </c>
      <c r="H1215" s="171">
        <f t="shared" si="162"/>
        <v>2.365100474215329E-2</v>
      </c>
      <c r="I1215" s="171">
        <f t="shared" si="163"/>
        <v>1.6974609268800485</v>
      </c>
      <c r="J1215" s="171">
        <f t="shared" si="164"/>
        <v>25.019518687597905</v>
      </c>
      <c r="K1215" s="172">
        <f t="shared" si="165"/>
        <v>29.154464523574013</v>
      </c>
      <c r="L1215" s="172">
        <f t="shared" si="169"/>
        <v>1.9530383333256511</v>
      </c>
      <c r="M1215" s="171">
        <f t="shared" si="170"/>
        <v>0.17613982082662799</v>
      </c>
      <c r="N1215" s="44"/>
    </row>
    <row r="1216" spans="1:14" x14ac:dyDescent="0.25">
      <c r="A1216" s="157">
        <v>45694.842361111114</v>
      </c>
      <c r="B1216" s="170">
        <v>0.37334036328900899</v>
      </c>
      <c r="C1216" s="170">
        <v>26.448735714999899</v>
      </c>
      <c r="D1216" s="170">
        <v>4.2647922666666602E-2</v>
      </c>
      <c r="E1216" s="171">
        <f t="shared" si="166"/>
        <v>0.36530437031711899</v>
      </c>
      <c r="F1216" s="171">
        <f t="shared" si="167"/>
        <v>8.0809602443508439E-4</v>
      </c>
      <c r="G1216" s="171">
        <f t="shared" si="168"/>
        <v>32256.607388170378</v>
      </c>
      <c r="H1216" s="171">
        <f t="shared" si="162"/>
        <v>2.3651307228925385E-2</v>
      </c>
      <c r="I1216" s="171">
        <f t="shared" si="163"/>
        <v>1.6974416487683237</v>
      </c>
      <c r="J1216" s="171">
        <f t="shared" si="164"/>
        <v>25.381101824380874</v>
      </c>
      <c r="K1216" s="172">
        <f t="shared" si="165"/>
        <v>29.57550505092296</v>
      </c>
      <c r="L1216" s="172">
        <f t="shared" si="169"/>
        <v>1.9802773734115562</v>
      </c>
      <c r="M1216" s="171">
        <f t="shared" si="170"/>
        <v>0.17859644421099893</v>
      </c>
      <c r="N1216" s="44"/>
    </row>
    <row r="1217" spans="1:14" x14ac:dyDescent="0.25">
      <c r="A1217" s="157">
        <v>45694.843055555553</v>
      </c>
      <c r="B1217" s="170">
        <v>0.38608103055074183</v>
      </c>
      <c r="C1217" s="170">
        <v>26.448306559999999</v>
      </c>
      <c r="D1217" s="170">
        <v>4.2630438499999999E-2</v>
      </c>
      <c r="E1217" s="171">
        <f t="shared" si="166"/>
        <v>0.37777134125183609</v>
      </c>
      <c r="F1217" s="171">
        <f t="shared" si="167"/>
        <v>8.3567322630030705E-4</v>
      </c>
      <c r="G1217" s="171">
        <f t="shared" si="168"/>
        <v>33357.401039584096</v>
      </c>
      <c r="H1217" s="171">
        <f t="shared" si="162"/>
        <v>2.3651609722782237E-2</v>
      </c>
      <c r="I1217" s="171">
        <f t="shared" si="163"/>
        <v>1.6974223706670979</v>
      </c>
      <c r="J1217" s="171">
        <f t="shared" si="164"/>
        <v>26.124241927486878</v>
      </c>
      <c r="K1217" s="172">
        <f t="shared" si="165"/>
        <v>30.441144380059583</v>
      </c>
      <c r="L1217" s="172">
        <f t="shared" si="169"/>
        <v>2.0437410880810374</v>
      </c>
      <c r="M1217" s="171">
        <f t="shared" si="170"/>
        <v>0.18432008370139225</v>
      </c>
      <c r="N1217" s="44"/>
    </row>
    <row r="1218" spans="1:14" x14ac:dyDescent="0.25">
      <c r="A1218" s="157">
        <v>45694.84375</v>
      </c>
      <c r="B1218" s="170">
        <v>0.39611913504883522</v>
      </c>
      <c r="C1218" s="170">
        <v>26.447877406666599</v>
      </c>
      <c r="D1218" s="170">
        <v>4.27077923333333E-2</v>
      </c>
      <c r="E1218" s="171">
        <f t="shared" si="166"/>
        <v>0.3875939490784327</v>
      </c>
      <c r="F1218" s="171">
        <f t="shared" si="167"/>
        <v>8.5740072521392908E-4</v>
      </c>
      <c r="G1218" s="171">
        <f t="shared" si="168"/>
        <v>34224.693268219366</v>
      </c>
      <c r="H1218" s="171">
        <f t="shared" si="162"/>
        <v>2.3651912220199856E-2</v>
      </c>
      <c r="I1218" s="171">
        <f t="shared" si="163"/>
        <v>1.6974030928009654</v>
      </c>
      <c r="J1218" s="171">
        <f t="shared" si="164"/>
        <v>26.70732707256602</v>
      </c>
      <c r="K1218" s="172">
        <f t="shared" si="165"/>
        <v>31.120264732213382</v>
      </c>
      <c r="L1218" s="172">
        <f t="shared" si="169"/>
        <v>2.0980929012464884</v>
      </c>
      <c r="M1218" s="171">
        <f t="shared" si="170"/>
        <v>0.18922194275311041</v>
      </c>
      <c r="N1218" s="44"/>
    </row>
    <row r="1219" spans="1:14" x14ac:dyDescent="0.25">
      <c r="A1219" s="157">
        <v>45694.844444444447</v>
      </c>
      <c r="B1219" s="170">
        <v>0.38955574728359377</v>
      </c>
      <c r="C1219" s="170">
        <v>26.447448255000001</v>
      </c>
      <c r="D1219" s="170">
        <v>4.2595470500000003E-2</v>
      </c>
      <c r="E1219" s="171">
        <f t="shared" si="166"/>
        <v>0.38117236305359503</v>
      </c>
      <c r="F1219" s="171">
        <f t="shared" si="167"/>
        <v>8.4319425818959689E-4</v>
      </c>
      <c r="G1219" s="171">
        <f t="shared" si="168"/>
        <v>33657.616565302502</v>
      </c>
      <c r="H1219" s="171">
        <f t="shared" ref="H1219:H1282" si="171">KHprocess*EXP(delta*(1/(C1219+273.15)-1/(Tnul+273.15)))</f>
        <v>2.3652214721178028E-2</v>
      </c>
      <c r="I1219" s="171">
        <f t="shared" ref="I1219:I1282" si="172">1/(H1219*constR*(C1219+273.15)*10^3)</f>
        <v>1.6973838151699385</v>
      </c>
      <c r="J1219" s="171">
        <f t="shared" ref="J1219:J1282" si="173">(($R$2/0.815)^(-0.49))*34500*(F1219)^0.86</f>
        <v>26.326315877618953</v>
      </c>
      <c r="K1219" s="172">
        <f t="shared" ref="K1219:K1282" si="174">J1219*(1.024)^(C1219-20)</f>
        <v>30.675985609159287</v>
      </c>
      <c r="L1219" s="172">
        <f t="shared" si="169"/>
        <v>2.0595199900432362</v>
      </c>
      <c r="M1219" s="171">
        <f t="shared" si="170"/>
        <v>0.18574314484516921</v>
      </c>
      <c r="N1219" s="44"/>
    </row>
    <row r="1220" spans="1:14" x14ac:dyDescent="0.25">
      <c r="A1220" s="157">
        <v>45694.845138888886</v>
      </c>
      <c r="B1220" s="170">
        <v>0.40692938980204479</v>
      </c>
      <c r="C1220" s="170">
        <v>26.447019099999999</v>
      </c>
      <c r="D1220" s="170">
        <v>4.2513348499999999E-2</v>
      </c>
      <c r="E1220" s="171">
        <f t="shared" ref="E1220:E1283" si="175">B1220*((20+273.15)/(C1220+273.15))</f>
        <v>0.39817268869638578</v>
      </c>
      <c r="F1220" s="171">
        <f t="shared" ref="F1220:F1283" si="176">B1220/$R$1</f>
        <v>8.8079954502607097E-4</v>
      </c>
      <c r="G1220" s="171">
        <f t="shared" ref="G1220:G1283" si="177">B1220*(24*60*60)</f>
        <v>35158.699278896667</v>
      </c>
      <c r="H1220" s="171">
        <f t="shared" si="171"/>
        <v>2.3652517229241464E-2</v>
      </c>
      <c r="I1220" s="171">
        <f t="shared" si="172"/>
        <v>1.697364537549404</v>
      </c>
      <c r="J1220" s="171">
        <f t="shared" si="173"/>
        <v>27.332956315905815</v>
      </c>
      <c r="K1220" s="172">
        <f t="shared" si="174"/>
        <v>31.848620391387012</v>
      </c>
      <c r="L1220" s="172">
        <f t="shared" ref="L1220:L1283" si="178">I1220*D1220*(1-EXP((-(K1220/I1220)*($R$3/G1220))))*G1220/1000</f>
        <v>2.1427280215888449</v>
      </c>
      <c r="M1220" s="171">
        <f t="shared" ref="M1220:M1283" si="179">L1220*1000/24/$R$1</f>
        <v>0.19324747669452064</v>
      </c>
      <c r="N1220" s="44"/>
    </row>
    <row r="1221" spans="1:14" x14ac:dyDescent="0.25">
      <c r="A1221" s="157">
        <v>45694.845833333333</v>
      </c>
      <c r="B1221" s="170">
        <v>0.39110007361492</v>
      </c>
      <c r="C1221" s="170">
        <v>26.446589946666599</v>
      </c>
      <c r="D1221" s="170">
        <v>4.2522885333333302E-2</v>
      </c>
      <c r="E1221" s="171">
        <f t="shared" si="175"/>
        <v>0.3826845512514801</v>
      </c>
      <c r="F1221" s="171">
        <f t="shared" si="176"/>
        <v>8.465369558764502E-4</v>
      </c>
      <c r="G1221" s="171">
        <f t="shared" si="177"/>
        <v>33791.046360329085</v>
      </c>
      <c r="H1221" s="171">
        <f t="shared" si="171"/>
        <v>2.365281974086576E-2</v>
      </c>
      <c r="I1221" s="171">
        <f t="shared" si="172"/>
        <v>1.6973452601639649</v>
      </c>
      <c r="J1221" s="171">
        <f t="shared" si="173"/>
        <v>26.416045873121885</v>
      </c>
      <c r="K1221" s="172">
        <f t="shared" si="174"/>
        <v>30.779914351456032</v>
      </c>
      <c r="L1221" s="172">
        <f t="shared" si="178"/>
        <v>2.0637270014463067</v>
      </c>
      <c r="M1221" s="171">
        <f t="shared" si="179"/>
        <v>0.18612256506550384</v>
      </c>
      <c r="N1221" s="44"/>
    </row>
    <row r="1222" spans="1:14" x14ac:dyDescent="0.25">
      <c r="A1222" s="157">
        <v>45694.84652777778</v>
      </c>
      <c r="B1222" s="170">
        <v>0.37102387566064704</v>
      </c>
      <c r="C1222" s="170">
        <v>26.446160793333298</v>
      </c>
      <c r="D1222" s="170">
        <v>4.2585404E-2</v>
      </c>
      <c r="E1222" s="171">
        <f t="shared" si="175"/>
        <v>0.36304086428179277</v>
      </c>
      <c r="F1222" s="171">
        <f t="shared" si="176"/>
        <v>8.030819819494525E-4</v>
      </c>
      <c r="G1222" s="171">
        <f t="shared" si="177"/>
        <v>32056.462857079903</v>
      </c>
      <c r="H1222" s="171">
        <f t="shared" si="171"/>
        <v>2.3653122257225788E-2</v>
      </c>
      <c r="I1222" s="171">
        <f t="shared" si="172"/>
        <v>1.6973259829387561</v>
      </c>
      <c r="J1222" s="171">
        <f t="shared" si="173"/>
        <v>25.245606909751707</v>
      </c>
      <c r="K1222" s="172">
        <f t="shared" si="174"/>
        <v>29.415822235173323</v>
      </c>
      <c r="L1222" s="172">
        <f t="shared" si="178"/>
        <v>1.9655539478451971</v>
      </c>
      <c r="M1222" s="171">
        <f t="shared" si="179"/>
        <v>0.17726857393986267</v>
      </c>
      <c r="N1222" s="44"/>
    </row>
    <row r="1223" spans="1:14" x14ac:dyDescent="0.25">
      <c r="A1223" s="157">
        <v>45694.847222222219</v>
      </c>
      <c r="B1223" s="170">
        <v>0.38646710569374154</v>
      </c>
      <c r="C1223" s="170">
        <v>26.445731640000002</v>
      </c>
      <c r="D1223" s="170">
        <v>4.2548846499999897E-2</v>
      </c>
      <c r="E1223" s="171">
        <f t="shared" si="175"/>
        <v>0.37815235689090249</v>
      </c>
      <c r="F1223" s="171">
        <f t="shared" si="176"/>
        <v>8.3650888678299038E-4</v>
      </c>
      <c r="G1223" s="171">
        <f t="shared" si="177"/>
        <v>33390.757931939268</v>
      </c>
      <c r="H1223" s="171">
        <f t="shared" si="171"/>
        <v>2.3653424778321632E-2</v>
      </c>
      <c r="I1223" s="171">
        <f t="shared" si="172"/>
        <v>1.6973067058737763</v>
      </c>
      <c r="J1223" s="171">
        <f t="shared" si="173"/>
        <v>26.146706860901691</v>
      </c>
      <c r="K1223" s="172">
        <f t="shared" si="174"/>
        <v>30.465461006781261</v>
      </c>
      <c r="L1223" s="172">
        <f t="shared" si="178"/>
        <v>2.0416380469971167</v>
      </c>
      <c r="M1223" s="171">
        <f t="shared" si="179"/>
        <v>0.18413041549396797</v>
      </c>
      <c r="N1223" s="44"/>
    </row>
    <row r="1224" spans="1:14" x14ac:dyDescent="0.25">
      <c r="A1224" s="157">
        <v>45694.847916666666</v>
      </c>
      <c r="B1224" s="170">
        <v>0.3814480442366624</v>
      </c>
      <c r="C1224" s="170">
        <v>26.445261429999999</v>
      </c>
      <c r="D1224" s="170">
        <v>4.2552743833333302E-2</v>
      </c>
      <c r="E1224" s="171">
        <f t="shared" si="175"/>
        <v>0.37324186515581625</v>
      </c>
      <c r="F1224" s="171">
        <f t="shared" si="176"/>
        <v>8.2564511739537311E-4</v>
      </c>
      <c r="G1224" s="171">
        <f t="shared" si="177"/>
        <v>32957.111022047633</v>
      </c>
      <c r="H1224" s="171">
        <f t="shared" si="171"/>
        <v>2.3653756246742888E-2</v>
      </c>
      <c r="I1224" s="171">
        <f t="shared" si="172"/>
        <v>1.6972855847753818</v>
      </c>
      <c r="J1224" s="171">
        <f t="shared" si="173"/>
        <v>25.854411432597505</v>
      </c>
      <c r="K1224" s="172">
        <f t="shared" si="174"/>
        <v>30.124550052644221</v>
      </c>
      <c r="L1224" s="172">
        <f t="shared" si="178"/>
        <v>2.016535158048232</v>
      </c>
      <c r="M1224" s="171">
        <f t="shared" si="179"/>
        <v>0.18186644643292135</v>
      </c>
      <c r="N1224" s="44"/>
    </row>
    <row r="1225" spans="1:14" x14ac:dyDescent="0.25">
      <c r="A1225" s="157">
        <v>45694.848611111112</v>
      </c>
      <c r="B1225" s="170">
        <v>0.36677697920697772</v>
      </c>
      <c r="C1225" s="170">
        <v>26.444421729999998</v>
      </c>
      <c r="D1225" s="170">
        <v>4.2609747499999899E-2</v>
      </c>
      <c r="E1225" s="171">
        <f t="shared" si="175"/>
        <v>0.35888742798898016</v>
      </c>
      <c r="F1225" s="171">
        <f t="shared" si="176"/>
        <v>7.9388956538306869E-4</v>
      </c>
      <c r="G1225" s="171">
        <f t="shared" si="177"/>
        <v>31689.531003482876</v>
      </c>
      <c r="H1225" s="171">
        <f t="shared" si="171"/>
        <v>2.3654348196474502E-2</v>
      </c>
      <c r="I1225" s="171">
        <f t="shared" si="172"/>
        <v>1.6972478672420501</v>
      </c>
      <c r="J1225" s="171">
        <f t="shared" si="173"/>
        <v>24.996891071416986</v>
      </c>
      <c r="K1225" s="172">
        <f t="shared" si="174"/>
        <v>29.124820811865685</v>
      </c>
      <c r="L1225" s="172">
        <f t="shared" si="178"/>
        <v>1.9451357652779715</v>
      </c>
      <c r="M1225" s="171">
        <f t="shared" si="179"/>
        <v>0.17542710725811433</v>
      </c>
      <c r="N1225" s="44"/>
    </row>
    <row r="1226" spans="1:14" x14ac:dyDescent="0.25">
      <c r="A1226" s="157">
        <v>45694.849305555559</v>
      </c>
      <c r="B1226" s="170">
        <v>0.35751103421449976</v>
      </c>
      <c r="C1226" s="170">
        <v>26.443499923333299</v>
      </c>
      <c r="D1226" s="170">
        <v>4.2196245666666597E-2</v>
      </c>
      <c r="E1226" s="171">
        <f t="shared" si="175"/>
        <v>0.34982187432905015</v>
      </c>
      <c r="F1226" s="171">
        <f t="shared" si="176"/>
        <v>7.7383340739069207E-4</v>
      </c>
      <c r="G1226" s="171">
        <f t="shared" si="177"/>
        <v>30888.953356132781</v>
      </c>
      <c r="H1226" s="171">
        <f t="shared" si="171"/>
        <v>2.3654998048493726E-2</v>
      </c>
      <c r="I1226" s="171">
        <f t="shared" si="172"/>
        <v>1.6972064623586638</v>
      </c>
      <c r="J1226" s="171">
        <f t="shared" si="173"/>
        <v>24.452830948273999</v>
      </c>
      <c r="K1226" s="172">
        <f t="shared" si="174"/>
        <v>28.490292974272187</v>
      </c>
      <c r="L1226" s="172">
        <f t="shared" si="178"/>
        <v>1.8798120872957946</v>
      </c>
      <c r="M1226" s="171">
        <f t="shared" si="179"/>
        <v>0.16953572215871163</v>
      </c>
      <c r="N1226" s="44"/>
    </row>
    <row r="1227" spans="1:14" x14ac:dyDescent="0.25">
      <c r="A1227" s="157">
        <v>45694.85</v>
      </c>
      <c r="B1227" s="170">
        <v>0.3540362953823698</v>
      </c>
      <c r="C1227" s="170">
        <v>26.442578115</v>
      </c>
      <c r="D1227" s="170">
        <v>4.2302212166666603E-2</v>
      </c>
      <c r="E1227" s="171">
        <f t="shared" si="175"/>
        <v>0.34642293425407578</v>
      </c>
      <c r="F1227" s="171">
        <f t="shared" si="176"/>
        <v>7.6631232766746706E-4</v>
      </c>
      <c r="G1227" s="171">
        <f t="shared" si="177"/>
        <v>30588.73592103675</v>
      </c>
      <c r="H1227" s="171">
        <f t="shared" si="171"/>
        <v>2.3655647923540409E-2</v>
      </c>
      <c r="I1227" s="171">
        <f t="shared" si="172"/>
        <v>1.6971650581396514</v>
      </c>
      <c r="J1227" s="171">
        <f t="shared" si="173"/>
        <v>24.248301060083612</v>
      </c>
      <c r="K1227" s="172">
        <f t="shared" si="174"/>
        <v>28.251375054395442</v>
      </c>
      <c r="L1227" s="172">
        <f t="shared" si="178"/>
        <v>1.8670272221141797</v>
      </c>
      <c r="M1227" s="171">
        <f t="shared" si="179"/>
        <v>0.16838268597710856</v>
      </c>
      <c r="N1227" s="44"/>
    </row>
    <row r="1228" spans="1:14" x14ac:dyDescent="0.25">
      <c r="A1228" s="157">
        <v>45694.850694444445</v>
      </c>
      <c r="B1228" s="170">
        <v>0.37411251725049932</v>
      </c>
      <c r="C1228" s="170">
        <v>26.441656304999999</v>
      </c>
      <c r="D1228" s="170">
        <v>4.2470697000000002E-2</v>
      </c>
      <c r="E1228" s="171">
        <f t="shared" si="175"/>
        <v>0.36606855405990674</v>
      </c>
      <c r="F1228" s="171">
        <f t="shared" si="176"/>
        <v>8.0976735335605912E-4</v>
      </c>
      <c r="G1228" s="171">
        <f t="shared" si="177"/>
        <v>32323.321490443141</v>
      </c>
      <c r="H1228" s="171">
        <f t="shared" si="171"/>
        <v>2.3656297821615577E-2</v>
      </c>
      <c r="I1228" s="171">
        <f t="shared" si="172"/>
        <v>1.6971236545850057</v>
      </c>
      <c r="J1228" s="171">
        <f t="shared" si="173"/>
        <v>25.426240108949433</v>
      </c>
      <c r="K1228" s="172">
        <f t="shared" si="174"/>
        <v>29.623128638582603</v>
      </c>
      <c r="L1228" s="172">
        <f t="shared" si="178"/>
        <v>1.9755766829470049</v>
      </c>
      <c r="M1228" s="171">
        <f t="shared" si="179"/>
        <v>0.17817250026578327</v>
      </c>
      <c r="N1228" s="44"/>
    </row>
    <row r="1229" spans="1:14" x14ac:dyDescent="0.25">
      <c r="A1229" s="157">
        <v>45694.851388888892</v>
      </c>
      <c r="B1229" s="170">
        <v>0.39071400580745996</v>
      </c>
      <c r="C1229" s="170">
        <v>26.440734495000001</v>
      </c>
      <c r="D1229" s="170">
        <v>4.24264553333333E-2</v>
      </c>
      <c r="E1229" s="171">
        <f t="shared" si="175"/>
        <v>0.38231426280764519</v>
      </c>
      <c r="F1229" s="171">
        <f t="shared" si="176"/>
        <v>8.4570131127155836E-4</v>
      </c>
      <c r="G1229" s="171">
        <f t="shared" si="177"/>
        <v>33757.690101764543</v>
      </c>
      <c r="H1229" s="171">
        <f t="shared" si="171"/>
        <v>2.3656947741545063E-2</v>
      </c>
      <c r="I1229" s="171">
        <f t="shared" si="172"/>
        <v>1.6970822517695847</v>
      </c>
      <c r="J1229" s="171">
        <f t="shared" si="173"/>
        <v>26.393618832354804</v>
      </c>
      <c r="K1229" s="172">
        <f t="shared" si="174"/>
        <v>30.749511905219752</v>
      </c>
      <c r="L1229" s="172">
        <f t="shared" si="178"/>
        <v>2.0568037829733381</v>
      </c>
      <c r="M1229" s="171">
        <f t="shared" si="179"/>
        <v>0.18549817667508459</v>
      </c>
      <c r="N1229" s="44"/>
    </row>
    <row r="1230" spans="1:14" x14ac:dyDescent="0.25">
      <c r="A1230" s="157">
        <v>45694.852083333331</v>
      </c>
      <c r="B1230" s="170">
        <v>0.38183413410479194</v>
      </c>
      <c r="C1230" s="170">
        <v>26.439812685</v>
      </c>
      <c r="D1230" s="170">
        <v>4.2427781666666602E-2</v>
      </c>
      <c r="E1230" s="171">
        <f t="shared" si="175"/>
        <v>0.37362644413584278</v>
      </c>
      <c r="F1230" s="171">
        <f t="shared" si="176"/>
        <v>8.2648080975063188E-4</v>
      </c>
      <c r="G1230" s="171">
        <f t="shared" si="177"/>
        <v>32990.469186654023</v>
      </c>
      <c r="H1230" s="171">
        <f t="shared" si="171"/>
        <v>2.3657597683329742E-2</v>
      </c>
      <c r="I1230" s="171">
        <f t="shared" si="172"/>
        <v>1.6970408496933782</v>
      </c>
      <c r="J1230" s="171">
        <f t="shared" si="173"/>
        <v>25.876915206690452</v>
      </c>
      <c r="K1230" s="172">
        <f t="shared" si="174"/>
        <v>30.146874580168149</v>
      </c>
      <c r="L1230" s="172">
        <f t="shared" si="178"/>
        <v>2.0122718174373651</v>
      </c>
      <c r="M1230" s="171">
        <f t="shared" si="179"/>
        <v>0.1814819460170784</v>
      </c>
      <c r="N1230" s="44"/>
    </row>
    <row r="1231" spans="1:14" x14ac:dyDescent="0.25">
      <c r="A1231" s="157">
        <v>45694.852777777778</v>
      </c>
      <c r="B1231" s="170">
        <v>0.38453671161672498</v>
      </c>
      <c r="C1231" s="170">
        <v>26.438936034999902</v>
      </c>
      <c r="D1231" s="170">
        <v>4.2352545666666602E-2</v>
      </c>
      <c r="E1231" s="171">
        <f t="shared" si="175"/>
        <v>0.37627202960950945</v>
      </c>
      <c r="F1231" s="171">
        <f t="shared" si="176"/>
        <v>8.3233054462494589E-4</v>
      </c>
      <c r="G1231" s="171">
        <f t="shared" si="177"/>
        <v>33223.971883685037</v>
      </c>
      <c r="H1231" s="171">
        <f t="shared" si="171"/>
        <v>2.3658215804370247E-2</v>
      </c>
      <c r="I1231" s="171">
        <f t="shared" si="172"/>
        <v>1.6970014766143748</v>
      </c>
      <c r="J1231" s="171">
        <f t="shared" si="173"/>
        <v>26.034349636137552</v>
      </c>
      <c r="K1231" s="172">
        <f t="shared" si="174"/>
        <v>30.329656729924448</v>
      </c>
      <c r="L1231" s="172">
        <f t="shared" si="178"/>
        <v>2.0221983609860472</v>
      </c>
      <c r="M1231" s="171">
        <f t="shared" si="179"/>
        <v>0.18237719705862618</v>
      </c>
      <c r="N1231" s="44"/>
    </row>
    <row r="1232" spans="1:14" x14ac:dyDescent="0.25">
      <c r="A1232" s="157">
        <v>45694.853472222225</v>
      </c>
      <c r="B1232" s="170">
        <v>0.38453671161672498</v>
      </c>
      <c r="C1232" s="170">
        <v>26.438428878333301</v>
      </c>
      <c r="D1232" s="170">
        <v>4.2429900999999999E-2</v>
      </c>
      <c r="E1232" s="171">
        <f t="shared" si="175"/>
        <v>0.37627266657959874</v>
      </c>
      <c r="F1232" s="171">
        <f t="shared" si="176"/>
        <v>8.3233054462494589E-4</v>
      </c>
      <c r="G1232" s="171">
        <f t="shared" si="177"/>
        <v>33223.971883685037</v>
      </c>
      <c r="H1232" s="171">
        <f t="shared" si="171"/>
        <v>2.3658573406741774E-2</v>
      </c>
      <c r="I1232" s="171">
        <f t="shared" si="172"/>
        <v>1.6969786989358306</v>
      </c>
      <c r="J1232" s="171">
        <f t="shared" si="173"/>
        <v>26.034349636137552</v>
      </c>
      <c r="K1232" s="172">
        <f t="shared" si="174"/>
        <v>30.329291927171539</v>
      </c>
      <c r="L1232" s="172">
        <f t="shared" si="178"/>
        <v>2.0258655966961983</v>
      </c>
      <c r="M1232" s="171">
        <f t="shared" si="179"/>
        <v>0.18270793620997461</v>
      </c>
      <c r="N1232" s="44"/>
    </row>
    <row r="1233" spans="1:14" x14ac:dyDescent="0.25">
      <c r="A1233" s="157">
        <v>45694.854166666664</v>
      </c>
      <c r="B1233" s="170">
        <v>0.37874549252266193</v>
      </c>
      <c r="C1233" s="170">
        <v>26.437999724999901</v>
      </c>
      <c r="D1233" s="170">
        <v>4.2387778666666598E-2</v>
      </c>
      <c r="E1233" s="171">
        <f t="shared" si="175"/>
        <v>0.3706064369565375</v>
      </c>
      <c r="F1233" s="171">
        <f t="shared" si="176"/>
        <v>8.1979543836074008E-4</v>
      </c>
      <c r="G1233" s="171">
        <f t="shared" si="177"/>
        <v>32723.610553957991</v>
      </c>
      <c r="H1233" s="171">
        <f t="shared" si="171"/>
        <v>2.3658876013176469E-2</v>
      </c>
      <c r="I1233" s="171">
        <f t="shared" si="172"/>
        <v>1.6969594247574968</v>
      </c>
      <c r="J1233" s="171">
        <f t="shared" si="173"/>
        <v>25.696800026486976</v>
      </c>
      <c r="K1233" s="172">
        <f t="shared" si="174"/>
        <v>29.935751348703512</v>
      </c>
      <c r="L1233" s="172">
        <f t="shared" si="178"/>
        <v>1.994788429652709</v>
      </c>
      <c r="M1233" s="171">
        <f t="shared" si="179"/>
        <v>0.17990516140446511</v>
      </c>
      <c r="N1233" s="44"/>
    </row>
    <row r="1234" spans="1:14" x14ac:dyDescent="0.25">
      <c r="A1234" s="157">
        <v>45694.854861111111</v>
      </c>
      <c r="B1234" s="170">
        <v>0.37063778580023976</v>
      </c>
      <c r="C1234" s="170">
        <v>26.437570571666601</v>
      </c>
      <c r="D1234" s="170">
        <v>4.2433344833333303E-2</v>
      </c>
      <c r="E1234" s="171">
        <f t="shared" si="175"/>
        <v>0.36267348041179404</v>
      </c>
      <c r="F1234" s="171">
        <f t="shared" si="176"/>
        <v>8.0224628961090855E-4</v>
      </c>
      <c r="G1234" s="171">
        <f t="shared" si="177"/>
        <v>32023.104693140715</v>
      </c>
      <c r="H1234" s="171">
        <f t="shared" si="171"/>
        <v>2.3659178624348555E-2</v>
      </c>
      <c r="I1234" s="171">
        <f t="shared" si="172"/>
        <v>1.696940150739382</v>
      </c>
      <c r="J1234" s="171">
        <f t="shared" si="173"/>
        <v>25.223012424487688</v>
      </c>
      <c r="K1234" s="172">
        <f t="shared" si="174"/>
        <v>29.383508543665648</v>
      </c>
      <c r="L1234" s="172">
        <f t="shared" si="178"/>
        <v>1.9561644853429703</v>
      </c>
      <c r="M1234" s="171">
        <f t="shared" si="179"/>
        <v>0.17642176094363007</v>
      </c>
      <c r="N1234" s="44"/>
    </row>
    <row r="1235" spans="1:14" x14ac:dyDescent="0.25">
      <c r="A1235" s="157">
        <v>45694.855555555558</v>
      </c>
      <c r="B1235" s="170">
        <v>0.38608103055074183</v>
      </c>
      <c r="C1235" s="170">
        <v>26.437141418333301</v>
      </c>
      <c r="D1235" s="170">
        <v>4.2333736333333302E-2</v>
      </c>
      <c r="E1235" s="171">
        <f t="shared" si="175"/>
        <v>0.37778542019568773</v>
      </c>
      <c r="F1235" s="171">
        <f t="shared" si="176"/>
        <v>8.3567322630030705E-4</v>
      </c>
      <c r="G1235" s="171">
        <f t="shared" si="177"/>
        <v>33357.401039584096</v>
      </c>
      <c r="H1235" s="171">
        <f t="shared" si="171"/>
        <v>2.3659481240258223E-2</v>
      </c>
      <c r="I1235" s="171">
        <f t="shared" si="172"/>
        <v>1.6969208768814799</v>
      </c>
      <c r="J1235" s="171">
        <f t="shared" si="173"/>
        <v>26.124241927486878</v>
      </c>
      <c r="K1235" s="172">
        <f t="shared" si="174"/>
        <v>30.433084681501533</v>
      </c>
      <c r="L1235" s="172">
        <f t="shared" si="178"/>
        <v>2.0289384564287514</v>
      </c>
      <c r="M1235" s="171">
        <f t="shared" si="179"/>
        <v>0.18298507002423803</v>
      </c>
      <c r="N1235" s="44"/>
    </row>
    <row r="1236" spans="1:14" x14ac:dyDescent="0.25">
      <c r="A1236" s="157">
        <v>45694.856249999997</v>
      </c>
      <c r="B1236" s="170">
        <v>0.38646710937695455</v>
      </c>
      <c r="C1236" s="170">
        <v>26.436712265000001</v>
      </c>
      <c r="D1236" s="170">
        <v>4.22039305E-2</v>
      </c>
      <c r="E1236" s="171">
        <f t="shared" si="175"/>
        <v>0.37816374517185142</v>
      </c>
      <c r="F1236" s="171">
        <f t="shared" si="176"/>
        <v>8.3650889475531294E-4</v>
      </c>
      <c r="G1236" s="171">
        <f t="shared" si="177"/>
        <v>33390.758250168874</v>
      </c>
      <c r="H1236" s="171">
        <f t="shared" si="171"/>
        <v>2.3659783860905555E-2</v>
      </c>
      <c r="I1236" s="171">
        <f t="shared" si="172"/>
        <v>1.6969016031837889</v>
      </c>
      <c r="J1236" s="171">
        <f t="shared" si="173"/>
        <v>26.146707075205448</v>
      </c>
      <c r="K1236" s="172">
        <f t="shared" si="174"/>
        <v>30.458945140013469</v>
      </c>
      <c r="L1236" s="172">
        <f t="shared" si="178"/>
        <v>2.0246215376212713</v>
      </c>
      <c r="M1236" s="171">
        <f t="shared" si="179"/>
        <v>0.18259573751995592</v>
      </c>
      <c r="N1236" s="44"/>
    </row>
    <row r="1237" spans="1:14" x14ac:dyDescent="0.25">
      <c r="A1237" s="157">
        <v>45694.856944444444</v>
      </c>
      <c r="B1237" s="170">
        <v>0.36059967577346574</v>
      </c>
      <c r="C1237" s="170">
        <v>26.436283111666601</v>
      </c>
      <c r="D1237" s="170">
        <v>4.2224592833333303E-2</v>
      </c>
      <c r="E1237" s="171">
        <f t="shared" si="175"/>
        <v>0.35285258675741715</v>
      </c>
      <c r="F1237" s="171">
        <f t="shared" si="176"/>
        <v>7.8051877873044537E-4</v>
      </c>
      <c r="G1237" s="171">
        <f t="shared" si="177"/>
        <v>31155.811986827441</v>
      </c>
      <c r="H1237" s="171">
        <f t="shared" si="171"/>
        <v>2.3660086486290633E-2</v>
      </c>
      <c r="I1237" s="171">
        <f t="shared" si="172"/>
        <v>1.6968823296463098</v>
      </c>
      <c r="J1237" s="171">
        <f t="shared" si="173"/>
        <v>24.634400824131998</v>
      </c>
      <c r="K1237" s="172">
        <f t="shared" si="174"/>
        <v>28.696930140434741</v>
      </c>
      <c r="L1237" s="172">
        <f t="shared" si="178"/>
        <v>1.8962103680692843</v>
      </c>
      <c r="M1237" s="171">
        <f t="shared" si="179"/>
        <v>0.17101464358489216</v>
      </c>
      <c r="N1237" s="44"/>
    </row>
    <row r="1238" spans="1:14" x14ac:dyDescent="0.25">
      <c r="A1238" s="157">
        <v>45694.857638888891</v>
      </c>
      <c r="B1238" s="170">
        <v>0.36407441460559292</v>
      </c>
      <c r="C1238" s="170">
        <v>26.435853958333301</v>
      </c>
      <c r="D1238" s="170">
        <v>4.21175673333333E-2</v>
      </c>
      <c r="E1238" s="171">
        <f t="shared" si="175"/>
        <v>0.35625318496003966</v>
      </c>
      <c r="F1238" s="171">
        <f t="shared" si="176"/>
        <v>7.8803985845366431E-4</v>
      </c>
      <c r="G1238" s="171">
        <f t="shared" si="177"/>
        <v>31456.029421923227</v>
      </c>
      <c r="H1238" s="171">
        <f t="shared" si="171"/>
        <v>2.3660389116413518E-2</v>
      </c>
      <c r="I1238" s="171">
        <f t="shared" si="172"/>
        <v>1.6968630562690419</v>
      </c>
      <c r="J1238" s="171">
        <f t="shared" si="173"/>
        <v>24.838407941512873</v>
      </c>
      <c r="K1238" s="172">
        <f t="shared" si="174"/>
        <v>28.934286158100658</v>
      </c>
      <c r="L1238" s="172">
        <f t="shared" si="178"/>
        <v>1.9087477972504738</v>
      </c>
      <c r="M1238" s="171">
        <f t="shared" si="179"/>
        <v>0.17214536410989123</v>
      </c>
      <c r="N1238" s="44"/>
    </row>
    <row r="1239" spans="1:14" x14ac:dyDescent="0.25">
      <c r="A1239" s="157">
        <v>45694.85833333333</v>
      </c>
      <c r="B1239" s="170">
        <v>0.35944143749568763</v>
      </c>
      <c r="C1239" s="170">
        <v>26.435424805</v>
      </c>
      <c r="D1239" s="170">
        <v>4.2236514000000003E-2</v>
      </c>
      <c r="E1239" s="171">
        <f t="shared" si="175"/>
        <v>0.35172023962930193</v>
      </c>
      <c r="F1239" s="171">
        <f t="shared" si="176"/>
        <v>7.7801176947118534E-4</v>
      </c>
      <c r="G1239" s="171">
        <f t="shared" si="177"/>
        <v>31055.740199627413</v>
      </c>
      <c r="H1239" s="171">
        <f t="shared" si="171"/>
        <v>2.3660691751274315E-2</v>
      </c>
      <c r="I1239" s="171">
        <f t="shared" si="172"/>
        <v>1.6968437830519849</v>
      </c>
      <c r="J1239" s="171">
        <f t="shared" si="173"/>
        <v>24.566337870620128</v>
      </c>
      <c r="K1239" s="172">
        <f t="shared" si="174"/>
        <v>28.61706019477062</v>
      </c>
      <c r="L1239" s="172">
        <f t="shared" si="178"/>
        <v>1.8908976833381093</v>
      </c>
      <c r="M1239" s="171">
        <f t="shared" si="179"/>
        <v>0.17053550535156109</v>
      </c>
      <c r="N1239" s="44"/>
    </row>
    <row r="1240" spans="1:14" x14ac:dyDescent="0.25">
      <c r="A1240" s="157">
        <v>45694.859027777777</v>
      </c>
      <c r="B1240" s="170">
        <v>0.36253007907781765</v>
      </c>
      <c r="C1240" s="170">
        <v>26.4349956516666</v>
      </c>
      <c r="D1240" s="170">
        <v>4.2352544666666603E-2</v>
      </c>
      <c r="E1240" s="171">
        <f t="shared" si="175"/>
        <v>0.35474304195538248</v>
      </c>
      <c r="F1240" s="171">
        <f t="shared" si="176"/>
        <v>7.8469714086107714E-4</v>
      </c>
      <c r="G1240" s="171">
        <f t="shared" si="177"/>
        <v>31322.598832323445</v>
      </c>
      <c r="H1240" s="171">
        <f t="shared" si="171"/>
        <v>2.3660994390873161E-2</v>
      </c>
      <c r="I1240" s="171">
        <f t="shared" si="172"/>
        <v>1.696824509995134</v>
      </c>
      <c r="J1240" s="171">
        <f t="shared" si="173"/>
        <v>24.747771498732298</v>
      </c>
      <c r="K1240" s="172">
        <f t="shared" si="174"/>
        <v>28.828116842958124</v>
      </c>
      <c r="L1240" s="172">
        <f t="shared" si="178"/>
        <v>1.9115954751625284</v>
      </c>
      <c r="M1240" s="171">
        <f t="shared" si="179"/>
        <v>0.17240218931840984</v>
      </c>
      <c r="N1240" s="44"/>
    </row>
    <row r="1241" spans="1:14" x14ac:dyDescent="0.25">
      <c r="A1241" s="157">
        <v>45694.859722222223</v>
      </c>
      <c r="B1241" s="170">
        <v>0.36677697920697772</v>
      </c>
      <c r="C1241" s="170">
        <v>26.434577669999999</v>
      </c>
      <c r="D1241" s="170">
        <v>4.23538691666666E-2</v>
      </c>
      <c r="E1241" s="171">
        <f t="shared" si="175"/>
        <v>0.35889922068338997</v>
      </c>
      <c r="F1241" s="171">
        <f t="shared" si="176"/>
        <v>7.9388956538306869E-4</v>
      </c>
      <c r="G1241" s="171">
        <f t="shared" si="177"/>
        <v>31689.531003482876</v>
      </c>
      <c r="H1241" s="171">
        <f t="shared" si="171"/>
        <v>2.3661289156749893E-2</v>
      </c>
      <c r="I1241" s="171">
        <f t="shared" si="172"/>
        <v>1.6968057388061337</v>
      </c>
      <c r="J1241" s="171">
        <f t="shared" si="173"/>
        <v>24.996891071416986</v>
      </c>
      <c r="K1241" s="172">
        <f t="shared" si="174"/>
        <v>29.11802192360555</v>
      </c>
      <c r="L1241" s="172">
        <f t="shared" si="178"/>
        <v>1.9329688632225612</v>
      </c>
      <c r="M1241" s="171">
        <f t="shared" si="179"/>
        <v>0.17432980368168841</v>
      </c>
      <c r="N1241" s="44"/>
    </row>
    <row r="1242" spans="1:14" x14ac:dyDescent="0.25">
      <c r="A1242" s="157">
        <v>45694.86041666667</v>
      </c>
      <c r="B1242" s="170">
        <v>0.36330225329311833</v>
      </c>
      <c r="C1242" s="170">
        <v>26.434251103333299</v>
      </c>
      <c r="D1242" s="170">
        <v>4.2346115833333302E-2</v>
      </c>
      <c r="E1242" s="171">
        <f t="shared" si="175"/>
        <v>0.35549951361142379</v>
      </c>
      <c r="F1242" s="171">
        <f t="shared" si="176"/>
        <v>7.8636851362146824E-4</v>
      </c>
      <c r="G1242" s="171">
        <f t="shared" si="177"/>
        <v>31389.314684525423</v>
      </c>
      <c r="H1242" s="171">
        <f t="shared" si="171"/>
        <v>2.3661519458757888E-2</v>
      </c>
      <c r="I1242" s="171">
        <f t="shared" si="172"/>
        <v>1.6967910730901268</v>
      </c>
      <c r="J1242" s="171">
        <f t="shared" si="173"/>
        <v>24.793096841158274</v>
      </c>
      <c r="K1242" s="172">
        <f t="shared" si="174"/>
        <v>28.880405327131083</v>
      </c>
      <c r="L1242" s="172">
        <f t="shared" si="178"/>
        <v>1.9151482095245091</v>
      </c>
      <c r="M1242" s="171">
        <f t="shared" si="179"/>
        <v>0.17272260186909355</v>
      </c>
      <c r="N1242" s="44"/>
    </row>
    <row r="1243" spans="1:14" x14ac:dyDescent="0.25">
      <c r="A1243" s="157">
        <v>45694.861111111109</v>
      </c>
      <c r="B1243" s="170">
        <v>0.36986563366877256</v>
      </c>
      <c r="C1243" s="170">
        <v>26.433943833333299</v>
      </c>
      <c r="D1243" s="170">
        <v>4.2391327499999999E-2</v>
      </c>
      <c r="E1243" s="171">
        <f t="shared" si="175"/>
        <v>0.3619223017182826</v>
      </c>
      <c r="F1243" s="171">
        <f t="shared" si="176"/>
        <v>8.0057496465102288E-4</v>
      </c>
      <c r="G1243" s="171">
        <f t="shared" si="177"/>
        <v>31956.39074898195</v>
      </c>
      <c r="H1243" s="171">
        <f t="shared" si="171"/>
        <v>2.3661736154836688E-2</v>
      </c>
      <c r="I1243" s="171">
        <f t="shared" si="172"/>
        <v>1.6967772740489078</v>
      </c>
      <c r="J1243" s="171">
        <f t="shared" si="173"/>
        <v>25.177815179159758</v>
      </c>
      <c r="K1243" s="172">
        <f t="shared" si="174"/>
        <v>29.32833333891498</v>
      </c>
      <c r="L1243" s="172">
        <f t="shared" si="178"/>
        <v>1.9501675657776705</v>
      </c>
      <c r="M1243" s="171">
        <f t="shared" si="179"/>
        <v>0.17588091321948687</v>
      </c>
      <c r="N1243" s="44"/>
    </row>
    <row r="1244" spans="1:14" x14ac:dyDescent="0.25">
      <c r="A1244" s="157">
        <v>45694.861805555556</v>
      </c>
      <c r="B1244" s="170">
        <v>0.37334036328900899</v>
      </c>
      <c r="C1244" s="170">
        <v>26.433636563333302</v>
      </c>
      <c r="D1244" s="170">
        <v>4.21816775E-2</v>
      </c>
      <c r="E1244" s="171">
        <f t="shared" si="175"/>
        <v>0.36532278182368577</v>
      </c>
      <c r="F1244" s="171">
        <f t="shared" si="176"/>
        <v>8.0809602443508439E-4</v>
      </c>
      <c r="G1244" s="171">
        <f t="shared" si="177"/>
        <v>32256.607388170378</v>
      </c>
      <c r="H1244" s="171">
        <f t="shared" si="171"/>
        <v>2.3661952853344503E-2</v>
      </c>
      <c r="I1244" s="171">
        <f t="shared" si="172"/>
        <v>1.6967634750898206</v>
      </c>
      <c r="J1244" s="171">
        <f t="shared" si="173"/>
        <v>25.381101824380874</v>
      </c>
      <c r="K1244" s="172">
        <f t="shared" si="174"/>
        <v>29.564915975435408</v>
      </c>
      <c r="L1244" s="172">
        <f t="shared" si="178"/>
        <v>1.9578730535311499</v>
      </c>
      <c r="M1244" s="171">
        <f t="shared" si="179"/>
        <v>0.17657585259119318</v>
      </c>
      <c r="N1244" s="44"/>
    </row>
    <row r="1245" spans="1:14" x14ac:dyDescent="0.25">
      <c r="A1245" s="157">
        <v>45694.862500000003</v>
      </c>
      <c r="B1245" s="170">
        <v>0.3764290048865806</v>
      </c>
      <c r="C1245" s="170">
        <v>26.433329293333301</v>
      </c>
      <c r="D1245" s="170">
        <v>4.2118096166666598E-2</v>
      </c>
      <c r="E1245" s="171">
        <f t="shared" si="175"/>
        <v>0.36834547183516042</v>
      </c>
      <c r="F1245" s="171">
        <f t="shared" si="176"/>
        <v>8.1478139585839954E-4</v>
      </c>
      <c r="G1245" s="171">
        <f t="shared" si="177"/>
        <v>32523.466022200562</v>
      </c>
      <c r="H1245" s="171">
        <f t="shared" si="171"/>
        <v>2.3662169554281465E-2</v>
      </c>
      <c r="I1245" s="171">
        <f t="shared" si="172"/>
        <v>1.6967496762128591</v>
      </c>
      <c r="J1245" s="171">
        <f t="shared" si="173"/>
        <v>25.561578342588476</v>
      </c>
      <c r="K1245" s="172">
        <f t="shared" si="174"/>
        <v>29.774925213550304</v>
      </c>
      <c r="L1245" s="172">
        <f t="shared" si="178"/>
        <v>1.9703115407055656</v>
      </c>
      <c r="M1245" s="171">
        <f t="shared" si="179"/>
        <v>0.17769764977503297</v>
      </c>
      <c r="N1245" s="44"/>
    </row>
    <row r="1246" spans="1:14" x14ac:dyDescent="0.25">
      <c r="A1246" s="157">
        <v>45694.863194444442</v>
      </c>
      <c r="B1246" s="170">
        <v>0.38646710569374154</v>
      </c>
      <c r="C1246" s="170">
        <v>26.433022023333301</v>
      </c>
      <c r="D1246" s="170">
        <v>4.2118096833333299E-2</v>
      </c>
      <c r="E1246" s="171">
        <f t="shared" si="175"/>
        <v>0.37816839976097316</v>
      </c>
      <c r="F1246" s="171">
        <f t="shared" si="176"/>
        <v>8.3650888678299038E-4</v>
      </c>
      <c r="G1246" s="171">
        <f t="shared" si="177"/>
        <v>33390.757931939268</v>
      </c>
      <c r="H1246" s="171">
        <f t="shared" si="171"/>
        <v>2.3662386257647525E-2</v>
      </c>
      <c r="I1246" s="171">
        <f t="shared" si="172"/>
        <v>1.6967358774180266</v>
      </c>
      <c r="J1246" s="171">
        <f t="shared" si="173"/>
        <v>26.146706860901691</v>
      </c>
      <c r="K1246" s="172">
        <f t="shared" si="174"/>
        <v>30.456279248848265</v>
      </c>
      <c r="L1246" s="172">
        <f t="shared" si="178"/>
        <v>2.0203135101094096</v>
      </c>
      <c r="M1246" s="171">
        <f t="shared" si="179"/>
        <v>0.18220720690019929</v>
      </c>
      <c r="N1246" s="44"/>
    </row>
    <row r="1247" spans="1:14" x14ac:dyDescent="0.25">
      <c r="A1247" s="157">
        <v>45694.863888888889</v>
      </c>
      <c r="B1247" s="170">
        <v>0.40654331467448673</v>
      </c>
      <c r="C1247" s="170">
        <v>26.4327147533333</v>
      </c>
      <c r="D1247" s="170">
        <v>4.2216645166666601E-2</v>
      </c>
      <c r="E1247" s="171">
        <f t="shared" si="175"/>
        <v>0.39781391524859244</v>
      </c>
      <c r="F1247" s="171">
        <f t="shared" si="176"/>
        <v>8.799638845768111E-4</v>
      </c>
      <c r="G1247" s="171">
        <f t="shared" si="177"/>
        <v>35125.342387875651</v>
      </c>
      <c r="H1247" s="171">
        <f t="shared" si="171"/>
        <v>2.3662602963442747E-2</v>
      </c>
      <c r="I1247" s="171">
        <f t="shared" si="172"/>
        <v>1.6967220787053221</v>
      </c>
      <c r="J1247" s="171">
        <f t="shared" si="173"/>
        <v>27.310653141678063</v>
      </c>
      <c r="K1247" s="172">
        <f t="shared" si="174"/>
        <v>31.811838542325305</v>
      </c>
      <c r="L1247" s="172">
        <f t="shared" si="178"/>
        <v>2.1250758145124271</v>
      </c>
      <c r="M1247" s="171">
        <f t="shared" si="179"/>
        <v>0.19165546667680622</v>
      </c>
      <c r="N1247" s="44"/>
    </row>
    <row r="1248" spans="1:14" x14ac:dyDescent="0.25">
      <c r="A1248" s="157">
        <v>45694.864583333336</v>
      </c>
      <c r="B1248" s="170">
        <v>0.41928399666134936</v>
      </c>
      <c r="C1248" s="170">
        <v>26.432373819999999</v>
      </c>
      <c r="D1248" s="170">
        <v>4.2089486000000002E-2</v>
      </c>
      <c r="E1248" s="171">
        <f t="shared" si="175"/>
        <v>0.41028149304646749</v>
      </c>
      <c r="F1248" s="171">
        <f t="shared" si="176"/>
        <v>9.0754111831460897E-4</v>
      </c>
      <c r="G1248" s="171">
        <f t="shared" si="177"/>
        <v>36226.137311540588</v>
      </c>
      <c r="H1248" s="171">
        <f t="shared" si="171"/>
        <v>2.3662843413544167E-2</v>
      </c>
      <c r="I1248" s="171">
        <f t="shared" si="172"/>
        <v>1.6967067683542183</v>
      </c>
      <c r="J1248" s="171">
        <f t="shared" si="173"/>
        <v>28.045122700282274</v>
      </c>
      <c r="K1248" s="172">
        <f t="shared" si="174"/>
        <v>32.667095026962897</v>
      </c>
      <c r="L1248" s="172">
        <f t="shared" si="178"/>
        <v>2.1818138645290266</v>
      </c>
      <c r="M1248" s="171">
        <f t="shared" si="179"/>
        <v>0.19677253467974626</v>
      </c>
      <c r="N1248" s="44"/>
    </row>
    <row r="1249" spans="1:14" x14ac:dyDescent="0.25">
      <c r="A1249" s="157">
        <v>45694.865277777775</v>
      </c>
      <c r="B1249" s="170">
        <v>0.39148616345988557</v>
      </c>
      <c r="C1249" s="170">
        <v>26.431780399999901</v>
      </c>
      <c r="D1249" s="170">
        <v>4.2076769999999999E-2</v>
      </c>
      <c r="E1249" s="171">
        <f t="shared" si="175"/>
        <v>0.38308126971217332</v>
      </c>
      <c r="F1249" s="171">
        <f t="shared" si="176"/>
        <v>8.4737264818157047E-4</v>
      </c>
      <c r="G1249" s="171">
        <f t="shared" si="177"/>
        <v>33824.404522934114</v>
      </c>
      <c r="H1249" s="171">
        <f t="shared" si="171"/>
        <v>2.3663261942086653E-2</v>
      </c>
      <c r="I1249" s="171">
        <f t="shared" si="172"/>
        <v>1.6966801197826407</v>
      </c>
      <c r="J1249" s="171">
        <f t="shared" si="173"/>
        <v>26.438471094630398</v>
      </c>
      <c r="K1249" s="172">
        <f t="shared" si="174"/>
        <v>30.795226028677565</v>
      </c>
      <c r="L1249" s="172">
        <f t="shared" si="178"/>
        <v>2.0432232170903908</v>
      </c>
      <c r="M1249" s="171">
        <f t="shared" si="179"/>
        <v>0.18427337816471778</v>
      </c>
      <c r="N1249" s="44"/>
    </row>
    <row r="1250" spans="1:14" x14ac:dyDescent="0.25">
      <c r="A1250" s="157">
        <v>45694.865972222222</v>
      </c>
      <c r="B1250" s="170">
        <v>0.39264441464049249</v>
      </c>
      <c r="C1250" s="170">
        <v>26.431136469999998</v>
      </c>
      <c r="D1250" s="170">
        <v>4.2076769999999999E-2</v>
      </c>
      <c r="E1250" s="171">
        <f t="shared" si="175"/>
        <v>0.38421548001366512</v>
      </c>
      <c r="F1250" s="171">
        <f t="shared" si="176"/>
        <v>8.4987968536903138E-4</v>
      </c>
      <c r="G1250" s="171">
        <f t="shared" si="177"/>
        <v>33924.477424938552</v>
      </c>
      <c r="H1250" s="171">
        <f t="shared" si="171"/>
        <v>2.3663716104681553E-2</v>
      </c>
      <c r="I1250" s="171">
        <f t="shared" si="172"/>
        <v>1.6966512033169814</v>
      </c>
      <c r="J1250" s="171">
        <f t="shared" si="173"/>
        <v>26.505727131249625</v>
      </c>
      <c r="K1250" s="172">
        <f t="shared" si="174"/>
        <v>30.873093593205297</v>
      </c>
      <c r="L1250" s="172">
        <f t="shared" si="178"/>
        <v>2.048946098466812</v>
      </c>
      <c r="M1250" s="171">
        <f t="shared" si="179"/>
        <v>0.18478951104498667</v>
      </c>
      <c r="N1250" s="44"/>
    </row>
    <row r="1251" spans="1:14" x14ac:dyDescent="0.25">
      <c r="A1251" s="157">
        <v>45694.866666666669</v>
      </c>
      <c r="B1251" s="170">
        <v>0.41889792151834959</v>
      </c>
      <c r="C1251" s="170">
        <v>26.43049255</v>
      </c>
      <c r="D1251" s="170">
        <v>4.21149178333333E-2</v>
      </c>
      <c r="E1251" s="171">
        <f t="shared" si="175"/>
        <v>0.40990628143990004</v>
      </c>
      <c r="F1251" s="171">
        <f t="shared" si="176"/>
        <v>9.0670545783192553E-4</v>
      </c>
      <c r="G1251" s="171">
        <f t="shared" si="177"/>
        <v>36192.780419185401</v>
      </c>
      <c r="H1251" s="171">
        <f t="shared" si="171"/>
        <v>2.3664170270892359E-2</v>
      </c>
      <c r="I1251" s="171">
        <f t="shared" si="172"/>
        <v>1.6966222876610504</v>
      </c>
      <c r="J1251" s="171">
        <f t="shared" si="173"/>
        <v>28.022912761992483</v>
      </c>
      <c r="K1251" s="172">
        <f t="shared" si="174"/>
        <v>32.639768455815911</v>
      </c>
      <c r="L1251" s="172">
        <f t="shared" si="178"/>
        <v>2.181114096595433</v>
      </c>
      <c r="M1251" s="171">
        <f t="shared" si="179"/>
        <v>0.1967094242961249</v>
      </c>
      <c r="N1251" s="44"/>
    </row>
    <row r="1252" spans="1:14" x14ac:dyDescent="0.25">
      <c r="A1252" s="157">
        <v>45694.867361111108</v>
      </c>
      <c r="B1252" s="170">
        <v>0.42353089310729924</v>
      </c>
      <c r="C1252" s="170">
        <v>26.429848629999999</v>
      </c>
      <c r="D1252" s="170">
        <v>4.2216645166666601E-2</v>
      </c>
      <c r="E1252" s="171">
        <f t="shared" si="175"/>
        <v>0.41444069713696879</v>
      </c>
      <c r="F1252" s="171">
        <f t="shared" si="176"/>
        <v>9.1673353486428403E-4</v>
      </c>
      <c r="G1252" s="171">
        <f t="shared" si="177"/>
        <v>36593.069164470653</v>
      </c>
      <c r="H1252" s="171">
        <f t="shared" si="171"/>
        <v>2.3664624447772203E-2</v>
      </c>
      <c r="I1252" s="171">
        <f t="shared" si="172"/>
        <v>1.6965933723657836</v>
      </c>
      <c r="J1252" s="171">
        <f t="shared" si="173"/>
        <v>28.289247739249276</v>
      </c>
      <c r="K1252" s="172">
        <f t="shared" si="174"/>
        <v>32.949479695337615</v>
      </c>
      <c r="L1252" s="172">
        <f t="shared" si="178"/>
        <v>2.2093547841110563</v>
      </c>
      <c r="M1252" s="171">
        <f t="shared" si="179"/>
        <v>0.19925638384839972</v>
      </c>
      <c r="N1252" s="44"/>
    </row>
    <row r="1253" spans="1:14" x14ac:dyDescent="0.25">
      <c r="A1253" s="157">
        <v>45694.868055555555</v>
      </c>
      <c r="B1253" s="170">
        <v>0.42044222574267831</v>
      </c>
      <c r="C1253" s="170">
        <v>26.429290578333301</v>
      </c>
      <c r="D1253" s="170">
        <v>4.2051339E-2</v>
      </c>
      <c r="E1253" s="171">
        <f t="shared" si="175"/>
        <v>0.41141908787663123</v>
      </c>
      <c r="F1253" s="171">
        <f t="shared" si="176"/>
        <v>9.1004810766813482E-4</v>
      </c>
      <c r="G1253" s="171">
        <f t="shared" si="177"/>
        <v>36326.208304167405</v>
      </c>
      <c r="H1253" s="171">
        <f t="shared" si="171"/>
        <v>2.3665018067665643E-2</v>
      </c>
      <c r="I1253" s="171">
        <f t="shared" si="172"/>
        <v>1.6965683132887759</v>
      </c>
      <c r="J1253" s="171">
        <f t="shared" si="173"/>
        <v>28.111735559578346</v>
      </c>
      <c r="K1253" s="172">
        <f t="shared" si="174"/>
        <v>32.742291680975853</v>
      </c>
      <c r="L1253" s="172">
        <f t="shared" si="178"/>
        <v>2.1853953255550147</v>
      </c>
      <c r="M1253" s="171">
        <f t="shared" si="179"/>
        <v>0.1970955380190309</v>
      </c>
      <c r="N1253" s="44"/>
    </row>
    <row r="1254" spans="1:14" x14ac:dyDescent="0.25">
      <c r="A1254" s="157">
        <v>45694.868750000001</v>
      </c>
      <c r="B1254" s="170">
        <v>0.41426493153650157</v>
      </c>
      <c r="C1254" s="170">
        <v>26.429376545</v>
      </c>
      <c r="D1254" s="170">
        <v>4.1917824499999999E-2</v>
      </c>
      <c r="E1254" s="171">
        <f t="shared" si="175"/>
        <v>0.40537424865654459</v>
      </c>
      <c r="F1254" s="171">
        <f t="shared" si="176"/>
        <v>8.9667734098809867E-4</v>
      </c>
      <c r="G1254" s="171">
        <f t="shared" si="177"/>
        <v>35792.490084753736</v>
      </c>
      <c r="H1254" s="171">
        <f t="shared" si="171"/>
        <v>2.3664957430840045E-2</v>
      </c>
      <c r="I1254" s="171">
        <f t="shared" si="172"/>
        <v>1.696572173568389</v>
      </c>
      <c r="J1254" s="171">
        <f t="shared" si="173"/>
        <v>27.756164006907003</v>
      </c>
      <c r="K1254" s="172">
        <f t="shared" si="174"/>
        <v>32.328216407172981</v>
      </c>
      <c r="L1254" s="172">
        <f t="shared" si="178"/>
        <v>2.1479853983270778</v>
      </c>
      <c r="M1254" s="171">
        <f t="shared" si="179"/>
        <v>0.19372162683325017</v>
      </c>
      <c r="N1254" s="44"/>
    </row>
    <row r="1255" spans="1:14" x14ac:dyDescent="0.25">
      <c r="A1255" s="157">
        <v>45694.869444444441</v>
      </c>
      <c r="B1255" s="170">
        <v>0.42275872811161164</v>
      </c>
      <c r="C1255" s="170">
        <v>26.429591313333301</v>
      </c>
      <c r="D1255" s="170">
        <v>4.1994118499999997E-2</v>
      </c>
      <c r="E1255" s="171">
        <f t="shared" si="175"/>
        <v>0.41368546035666875</v>
      </c>
      <c r="F1255" s="171">
        <f t="shared" si="176"/>
        <v>9.150621820597655E-4</v>
      </c>
      <c r="G1255" s="171">
        <f t="shared" si="177"/>
        <v>36526.354108843247</v>
      </c>
      <c r="H1255" s="171">
        <f t="shared" si="171"/>
        <v>2.3664805944234549E-2</v>
      </c>
      <c r="I1255" s="171">
        <f t="shared" si="172"/>
        <v>1.696581817634685</v>
      </c>
      <c r="J1255" s="171">
        <f t="shared" si="173"/>
        <v>28.244886841530075</v>
      </c>
      <c r="K1255" s="172">
        <f t="shared" si="174"/>
        <v>32.897610237389145</v>
      </c>
      <c r="L1255" s="172">
        <f t="shared" si="178"/>
        <v>2.1938812145321371</v>
      </c>
      <c r="M1255" s="171">
        <f t="shared" si="179"/>
        <v>0.197860859896477</v>
      </c>
      <c r="N1255" s="44"/>
    </row>
    <row r="1256" spans="1:14" x14ac:dyDescent="0.25">
      <c r="A1256" s="157">
        <v>45694.870138888888</v>
      </c>
      <c r="B1256" s="170">
        <v>0.41542319006809009</v>
      </c>
      <c r="C1256" s="170">
        <v>26.429806079999999</v>
      </c>
      <c r="D1256" s="170">
        <v>4.2060875499999997E-2</v>
      </c>
      <c r="E1256" s="171">
        <f t="shared" si="175"/>
        <v>0.40650706655421243</v>
      </c>
      <c r="F1256" s="171">
        <f t="shared" si="176"/>
        <v>8.9918439408677507E-4</v>
      </c>
      <c r="G1256" s="171">
        <f t="shared" si="177"/>
        <v>35892.563621882982</v>
      </c>
      <c r="H1256" s="171">
        <f t="shared" si="171"/>
        <v>2.3664654459991441E-2</v>
      </c>
      <c r="I1256" s="171">
        <f t="shared" si="172"/>
        <v>1.6965914616662672</v>
      </c>
      <c r="J1256" s="171">
        <f t="shared" si="173"/>
        <v>27.82289080981521</v>
      </c>
      <c r="K1256" s="172">
        <f t="shared" si="174"/>
        <v>32.406264709715856</v>
      </c>
      <c r="L1256" s="172">
        <f t="shared" si="178"/>
        <v>2.1610752037163228</v>
      </c>
      <c r="M1256" s="171">
        <f t="shared" si="179"/>
        <v>0.19490216483733069</v>
      </c>
      <c r="N1256" s="44"/>
    </row>
    <row r="1257" spans="1:14" x14ac:dyDescent="0.25">
      <c r="A1257" s="157">
        <v>45694.870833333334</v>
      </c>
      <c r="B1257" s="170">
        <v>0.41503711126504123</v>
      </c>
      <c r="C1257" s="170">
        <v>26.430020846666601</v>
      </c>
      <c r="D1257" s="170">
        <v>4.2032265833333297E-2</v>
      </c>
      <c r="E1257" s="171">
        <f t="shared" si="175"/>
        <v>0.40612898291244853</v>
      </c>
      <c r="F1257" s="171">
        <f t="shared" si="176"/>
        <v>8.9834872568190745E-4</v>
      </c>
      <c r="G1257" s="171">
        <f t="shared" si="177"/>
        <v>35859.206413299558</v>
      </c>
      <c r="H1257" s="171">
        <f t="shared" si="171"/>
        <v>2.3664502976935314E-2</v>
      </c>
      <c r="I1257" s="171">
        <f t="shared" si="172"/>
        <v>1.6966011057379637</v>
      </c>
      <c r="J1257" s="171">
        <f t="shared" si="173"/>
        <v>27.800651864515746</v>
      </c>
      <c r="K1257" s="172">
        <f t="shared" si="174"/>
        <v>32.38052718617795</v>
      </c>
      <c r="L1257" s="172">
        <f t="shared" si="178"/>
        <v>2.1577065629676078</v>
      </c>
      <c r="M1257" s="171">
        <f t="shared" si="179"/>
        <v>0.19459835524599636</v>
      </c>
      <c r="N1257" s="44"/>
    </row>
    <row r="1258" spans="1:14" x14ac:dyDescent="0.25">
      <c r="A1258" s="157">
        <v>45694.871527777781</v>
      </c>
      <c r="B1258" s="170">
        <v>0.42546130928359377</v>
      </c>
      <c r="C1258" s="170">
        <v>26.430149531666601</v>
      </c>
      <c r="D1258" s="170">
        <v>4.2019549833333301E-2</v>
      </c>
      <c r="E1258" s="171">
        <f t="shared" si="175"/>
        <v>0.41632926284156818</v>
      </c>
      <c r="F1258" s="171">
        <f t="shared" si="176"/>
        <v>9.2091192485626357E-4</v>
      </c>
      <c r="G1258" s="171">
        <f t="shared" si="177"/>
        <v>36759.857122102505</v>
      </c>
      <c r="H1258" s="171">
        <f t="shared" si="171"/>
        <v>2.3664412211104345E-2</v>
      </c>
      <c r="I1258" s="171">
        <f t="shared" si="172"/>
        <v>1.6966068843418529</v>
      </c>
      <c r="J1258" s="171">
        <f t="shared" si="173"/>
        <v>28.400100715649906</v>
      </c>
      <c r="K1258" s="172">
        <f t="shared" si="174"/>
        <v>33.07883010851738</v>
      </c>
      <c r="L1258" s="172">
        <f t="shared" si="178"/>
        <v>2.2085948512168767</v>
      </c>
      <c r="M1258" s="171">
        <f t="shared" si="179"/>
        <v>0.19918784733196937</v>
      </c>
      <c r="N1258" s="44"/>
    </row>
    <row r="1259" spans="1:14" x14ac:dyDescent="0.25">
      <c r="A1259" s="157">
        <v>45694.87222222222</v>
      </c>
      <c r="B1259" s="170">
        <v>0.37913157685439142</v>
      </c>
      <c r="C1259" s="170">
        <v>26.42963258</v>
      </c>
      <c r="D1259" s="170">
        <v>4.1965508166666603E-2</v>
      </c>
      <c r="E1259" s="171">
        <f t="shared" si="175"/>
        <v>0.37099458597268054</v>
      </c>
      <c r="F1259" s="171">
        <f t="shared" si="176"/>
        <v>8.2063111873244895E-4</v>
      </c>
      <c r="G1259" s="171">
        <f t="shared" si="177"/>
        <v>32756.968240219419</v>
      </c>
      <c r="H1259" s="171">
        <f t="shared" si="171"/>
        <v>2.3664776836972941E-2</v>
      </c>
      <c r="I1259" s="171">
        <f t="shared" si="172"/>
        <v>1.6965836706986366</v>
      </c>
      <c r="J1259" s="171">
        <f t="shared" si="173"/>
        <v>25.719325878236575</v>
      </c>
      <c r="K1259" s="172">
        <f t="shared" si="174"/>
        <v>29.956048014714593</v>
      </c>
      <c r="L1259" s="172">
        <f t="shared" si="178"/>
        <v>1.9764115953934209</v>
      </c>
      <c r="M1259" s="171">
        <f t="shared" si="179"/>
        <v>0.17824779900734314</v>
      </c>
      <c r="N1259" s="44"/>
    </row>
    <row r="1260" spans="1:14" x14ac:dyDescent="0.25">
      <c r="A1260" s="157">
        <v>45694.872916666667</v>
      </c>
      <c r="B1260" s="170">
        <v>0.36561873355505142</v>
      </c>
      <c r="C1260" s="170">
        <v>26.428986510000001</v>
      </c>
      <c r="D1260" s="170">
        <v>4.1921488333333298E-2</v>
      </c>
      <c r="E1260" s="171">
        <f t="shared" si="175"/>
        <v>0.35777252934289366</v>
      </c>
      <c r="F1260" s="171">
        <f t="shared" si="176"/>
        <v>7.9138254016244893E-4</v>
      </c>
      <c r="G1260" s="171">
        <f t="shared" si="177"/>
        <v>31589.458579156442</v>
      </c>
      <c r="H1260" s="171">
        <f t="shared" si="171"/>
        <v>2.3665232544629499E-2</v>
      </c>
      <c r="I1260" s="171">
        <f t="shared" si="172"/>
        <v>1.6965546593412817</v>
      </c>
      <c r="J1260" s="171">
        <f t="shared" si="173"/>
        <v>24.928989603194534</v>
      </c>
      <c r="K1260" s="172">
        <f t="shared" si="174"/>
        <v>29.035075439487908</v>
      </c>
      <c r="L1260" s="172">
        <f t="shared" si="178"/>
        <v>1.9072056300169911</v>
      </c>
      <c r="M1260" s="171">
        <f t="shared" si="179"/>
        <v>0.17200627976343716</v>
      </c>
      <c r="N1260" s="44"/>
    </row>
    <row r="1261" spans="1:14" x14ac:dyDescent="0.25">
      <c r="A1261" s="157">
        <v>45694.873611111114</v>
      </c>
      <c r="B1261" s="170">
        <v>0.38067590502346571</v>
      </c>
      <c r="C1261" s="170">
        <v>26.428340431666602</v>
      </c>
      <c r="D1261" s="170">
        <v>4.2000063333333303E-2</v>
      </c>
      <c r="E1261" s="171">
        <f t="shared" si="175"/>
        <v>0.37250737619024787</v>
      </c>
      <c r="F1261" s="171">
        <f t="shared" si="176"/>
        <v>8.2397382039711188E-4</v>
      </c>
      <c r="G1261" s="171">
        <f t="shared" si="177"/>
        <v>32890.398194027439</v>
      </c>
      <c r="H1261" s="171">
        <f t="shared" si="171"/>
        <v>2.3665688268905374E-2</v>
      </c>
      <c r="I1261" s="171">
        <f t="shared" si="172"/>
        <v>1.6965256479727973</v>
      </c>
      <c r="J1261" s="171">
        <f t="shared" si="173"/>
        <v>25.809396676226616</v>
      </c>
      <c r="K1261" s="172">
        <f t="shared" si="174"/>
        <v>30.060034884746276</v>
      </c>
      <c r="L1261" s="172">
        <f t="shared" si="178"/>
        <v>1.985648003089113</v>
      </c>
      <c r="M1261" s="171">
        <f t="shared" si="179"/>
        <v>0.17908080835940773</v>
      </c>
      <c r="N1261" s="44"/>
    </row>
    <row r="1262" spans="1:14" x14ac:dyDescent="0.25">
      <c r="A1262" s="157">
        <v>45694.874305555553</v>
      </c>
      <c r="B1262" s="170">
        <v>0.38106197646780804</v>
      </c>
      <c r="C1262" s="170">
        <v>26.42769436</v>
      </c>
      <c r="D1262" s="170">
        <v>4.1939547000000001E-2</v>
      </c>
      <c r="E1262" s="171">
        <f t="shared" si="175"/>
        <v>0.37288596749562736</v>
      </c>
      <c r="F1262" s="171">
        <f t="shared" si="176"/>
        <v>8.2480947287404333E-4</v>
      </c>
      <c r="G1262" s="171">
        <f t="shared" si="177"/>
        <v>32923.754766818616</v>
      </c>
      <c r="H1262" s="171">
        <f t="shared" si="171"/>
        <v>2.3666143999220176E-2</v>
      </c>
      <c r="I1262" s="171">
        <f t="shared" si="172"/>
        <v>1.6964966372667498</v>
      </c>
      <c r="J1262" s="171">
        <f t="shared" si="173"/>
        <v>25.831905757771274</v>
      </c>
      <c r="K1262" s="172">
        <f t="shared" si="174"/>
        <v>30.085790068929004</v>
      </c>
      <c r="L1262" s="172">
        <f t="shared" si="178"/>
        <v>1.9846696900709513</v>
      </c>
      <c r="M1262" s="171">
        <f t="shared" si="179"/>
        <v>0.17899257666585056</v>
      </c>
      <c r="N1262" s="44"/>
    </row>
    <row r="1263" spans="1:14" x14ac:dyDescent="0.25">
      <c r="A1263" s="157">
        <v>45694.875</v>
      </c>
      <c r="B1263" s="170">
        <v>0.37758723765884478</v>
      </c>
      <c r="C1263" s="170">
        <v>26.427095049999998</v>
      </c>
      <c r="D1263" s="170">
        <v>4.1933719000000001E-2</v>
      </c>
      <c r="E1263" s="171">
        <f t="shared" si="175"/>
        <v>0.36948652132839471</v>
      </c>
      <c r="F1263" s="171">
        <f t="shared" si="176"/>
        <v>8.1728839320096267E-4</v>
      </c>
      <c r="G1263" s="171">
        <f t="shared" si="177"/>
        <v>32623.537333724187</v>
      </c>
      <c r="H1263" s="171">
        <f t="shared" si="171"/>
        <v>2.3666566754084239E-2</v>
      </c>
      <c r="I1263" s="171">
        <f t="shared" si="172"/>
        <v>1.6964697266352793</v>
      </c>
      <c r="J1263" s="171">
        <f t="shared" si="173"/>
        <v>25.629203057455008</v>
      </c>
      <c r="K1263" s="172">
        <f t="shared" si="174"/>
        <v>29.849282914587494</v>
      </c>
      <c r="L1263" s="172">
        <f t="shared" si="178"/>
        <v>1.9671227829181541</v>
      </c>
      <c r="M1263" s="171">
        <f t="shared" si="179"/>
        <v>0.17741006339449444</v>
      </c>
      <c r="N1263" s="44"/>
    </row>
    <row r="1264" spans="1:14" x14ac:dyDescent="0.25">
      <c r="A1264" s="157">
        <v>45694.875694444447</v>
      </c>
      <c r="B1264" s="170">
        <v>0.36330225329311833</v>
      </c>
      <c r="C1264" s="170">
        <v>26.426819508333299</v>
      </c>
      <c r="D1264" s="170">
        <v>4.1943785666666601E-2</v>
      </c>
      <c r="E1264" s="171">
        <f t="shared" si="175"/>
        <v>0.35550833247935953</v>
      </c>
      <c r="F1264" s="171">
        <f t="shared" si="176"/>
        <v>7.8636851362146824E-4</v>
      </c>
      <c r="G1264" s="171">
        <f t="shared" si="177"/>
        <v>31389.314684525423</v>
      </c>
      <c r="H1264" s="171">
        <f t="shared" si="171"/>
        <v>2.3666761125008762E-2</v>
      </c>
      <c r="I1264" s="171">
        <f t="shared" si="172"/>
        <v>1.6964573541779258</v>
      </c>
      <c r="J1264" s="171">
        <f t="shared" si="173"/>
        <v>24.793096841158274</v>
      </c>
      <c r="K1264" s="172">
        <f t="shared" si="174"/>
        <v>28.875315557441073</v>
      </c>
      <c r="L1264" s="172">
        <f t="shared" si="178"/>
        <v>1.8965923423373279</v>
      </c>
      <c r="M1264" s="171">
        <f t="shared" si="179"/>
        <v>0.17104909292364068</v>
      </c>
      <c r="N1264" s="44"/>
    </row>
    <row r="1265" spans="1:14" x14ac:dyDescent="0.25">
      <c r="A1265" s="157">
        <v>45694.876388888886</v>
      </c>
      <c r="B1265" s="170">
        <v>0.39303049162123765</v>
      </c>
      <c r="C1265" s="170">
        <v>26.426605124999998</v>
      </c>
      <c r="D1265" s="170">
        <v>4.1998621833333298E-2</v>
      </c>
      <c r="E1265" s="171">
        <f t="shared" si="175"/>
        <v>0.38459908633616746</v>
      </c>
      <c r="F1265" s="171">
        <f t="shared" si="176"/>
        <v>8.507153498295187E-4</v>
      </c>
      <c r="G1265" s="171">
        <f t="shared" si="177"/>
        <v>33957.834476074931</v>
      </c>
      <c r="H1265" s="171">
        <f t="shared" si="171"/>
        <v>2.3666912355345755E-2</v>
      </c>
      <c r="I1265" s="171">
        <f t="shared" si="172"/>
        <v>1.6964477279166963</v>
      </c>
      <c r="J1265" s="171">
        <f t="shared" si="173"/>
        <v>26.528139242842762</v>
      </c>
      <c r="K1265" s="172">
        <f t="shared" si="174"/>
        <v>30.895878074116261</v>
      </c>
      <c r="L1265" s="172">
        <f t="shared" si="178"/>
        <v>2.0468188476179101</v>
      </c>
      <c r="M1265" s="171">
        <f t="shared" si="179"/>
        <v>0.18459765941719969</v>
      </c>
      <c r="N1265" s="44"/>
    </row>
    <row r="1266" spans="1:14" x14ac:dyDescent="0.25">
      <c r="A1266" s="157">
        <v>45694.877083333333</v>
      </c>
      <c r="B1266" s="170">
        <v>0.42121440915443092</v>
      </c>
      <c r="C1266" s="170">
        <v>26.426390734999998</v>
      </c>
      <c r="D1266" s="170">
        <v>4.20810086666666E-2</v>
      </c>
      <c r="E1266" s="171">
        <f t="shared" si="175"/>
        <v>0.41217868918398443</v>
      </c>
      <c r="F1266" s="171">
        <f t="shared" si="176"/>
        <v>9.1171950033426606E-4</v>
      </c>
      <c r="G1266" s="171">
        <f t="shared" si="177"/>
        <v>36392.924950942834</v>
      </c>
      <c r="H1266" s="171">
        <f t="shared" si="171"/>
        <v>2.3667063591568383E-2</v>
      </c>
      <c r="I1266" s="171">
        <f t="shared" si="172"/>
        <v>1.6964381013960994</v>
      </c>
      <c r="J1266" s="171">
        <f t="shared" si="173"/>
        <v>28.156131621964999</v>
      </c>
      <c r="K1266" s="172">
        <f t="shared" si="174"/>
        <v>32.791745344623038</v>
      </c>
      <c r="L1266" s="172">
        <f t="shared" si="178"/>
        <v>2.1905977602577096</v>
      </c>
      <c r="M1266" s="171">
        <f t="shared" si="179"/>
        <v>0.19756473306797523</v>
      </c>
      <c r="N1266" s="44"/>
    </row>
    <row r="1267" spans="1:14" x14ac:dyDescent="0.25">
      <c r="A1267" s="157">
        <v>45694.87777777778</v>
      </c>
      <c r="B1267" s="170">
        <v>0.39225832845557318</v>
      </c>
      <c r="C1267" s="170">
        <v>26.426176351666602</v>
      </c>
      <c r="D1267" s="170">
        <v>4.2030939333333302E-2</v>
      </c>
      <c r="E1267" s="171">
        <f t="shared" si="175"/>
        <v>0.38384403722332766</v>
      </c>
      <c r="F1267" s="171">
        <f t="shared" si="176"/>
        <v>8.4904400098608911E-4</v>
      </c>
      <c r="G1267" s="171">
        <f t="shared" si="177"/>
        <v>33891.11957856152</v>
      </c>
      <c r="H1267" s="171">
        <f t="shared" si="171"/>
        <v>2.3667214824271091E-2</v>
      </c>
      <c r="I1267" s="171">
        <f t="shared" si="172"/>
        <v>1.6964284752148209</v>
      </c>
      <c r="J1267" s="171">
        <f t="shared" si="173"/>
        <v>26.48331139980877</v>
      </c>
      <c r="K1267" s="172">
        <f t="shared" si="174"/>
        <v>30.843355880196313</v>
      </c>
      <c r="L1267" s="172">
        <f t="shared" si="178"/>
        <v>2.0445387826757129</v>
      </c>
      <c r="M1267" s="171">
        <f t="shared" si="179"/>
        <v>0.18439202585459169</v>
      </c>
      <c r="N1267" s="44"/>
    </row>
    <row r="1268" spans="1:14" x14ac:dyDescent="0.25">
      <c r="A1268" s="157">
        <v>45694.878472222219</v>
      </c>
      <c r="B1268" s="170">
        <v>0.38222022397292416</v>
      </c>
      <c r="C1268" s="170">
        <v>26.426031681666601</v>
      </c>
      <c r="D1268" s="170">
        <v>4.1751720666666603E-2</v>
      </c>
      <c r="E1268" s="171">
        <f t="shared" si="175"/>
        <v>0.37402143966152218</v>
      </c>
      <c r="F1268" s="171">
        <f t="shared" si="176"/>
        <v>8.2731650210589639E-4</v>
      </c>
      <c r="G1268" s="171">
        <f t="shared" si="177"/>
        <v>33023.827351260647</v>
      </c>
      <c r="H1268" s="171">
        <f t="shared" si="171"/>
        <v>2.3667316879678327E-2</v>
      </c>
      <c r="I1268" s="171">
        <f t="shared" si="172"/>
        <v>1.6964219793049931</v>
      </c>
      <c r="J1268" s="171">
        <f t="shared" si="173"/>
        <v>25.899415795365819</v>
      </c>
      <c r="K1268" s="172">
        <f t="shared" si="174"/>
        <v>30.163227913109331</v>
      </c>
      <c r="L1268" s="172">
        <f t="shared" si="178"/>
        <v>1.9814173334264356</v>
      </c>
      <c r="M1268" s="171">
        <f t="shared" si="179"/>
        <v>0.17869925445765111</v>
      </c>
      <c r="N1268" s="44"/>
    </row>
    <row r="1269" spans="1:14" x14ac:dyDescent="0.25">
      <c r="A1269" s="157">
        <v>45694.879166666666</v>
      </c>
      <c r="B1269" s="170">
        <v>0.3926444183237055</v>
      </c>
      <c r="C1269" s="170">
        <v>26.426369666666599</v>
      </c>
      <c r="D1269" s="170">
        <v>4.1879942000000003E-2</v>
      </c>
      <c r="E1269" s="171">
        <f t="shared" si="175"/>
        <v>0.38422159718294263</v>
      </c>
      <c r="F1269" s="171">
        <f t="shared" si="176"/>
        <v>8.4987969334135395E-4</v>
      </c>
      <c r="G1269" s="171">
        <f t="shared" si="177"/>
        <v>33924.477743168158</v>
      </c>
      <c r="H1269" s="171">
        <f t="shared" si="171"/>
        <v>2.3667078453776729E-2</v>
      </c>
      <c r="I1269" s="171">
        <f t="shared" si="172"/>
        <v>1.6964371553898356</v>
      </c>
      <c r="J1269" s="171">
        <f t="shared" si="173"/>
        <v>26.505727345078139</v>
      </c>
      <c r="K1269" s="172">
        <f t="shared" si="174"/>
        <v>30.86960377398486</v>
      </c>
      <c r="L1269" s="172">
        <f t="shared" si="178"/>
        <v>2.0391133163788266</v>
      </c>
      <c r="M1269" s="171">
        <f t="shared" si="179"/>
        <v>0.18390271612363154</v>
      </c>
      <c r="N1269" s="44"/>
    </row>
    <row r="1270" spans="1:14" x14ac:dyDescent="0.25">
      <c r="A1270" s="157">
        <v>45694.879861111112</v>
      </c>
      <c r="B1270" s="170">
        <v>0.38453671161672498</v>
      </c>
      <c r="C1270" s="170">
        <v>26.426798819999998</v>
      </c>
      <c r="D1270" s="170">
        <v>4.2092400666666599E-2</v>
      </c>
      <c r="E1270" s="171">
        <f t="shared" si="175"/>
        <v>0.37628727409619811</v>
      </c>
      <c r="F1270" s="171">
        <f t="shared" si="176"/>
        <v>8.3233054462494589E-4</v>
      </c>
      <c r="G1270" s="171">
        <f t="shared" si="177"/>
        <v>33223.971883685037</v>
      </c>
      <c r="H1270" s="171">
        <f t="shared" si="171"/>
        <v>2.3666775718925736E-2</v>
      </c>
      <c r="I1270" s="171">
        <f t="shared" si="172"/>
        <v>1.6964564252266328</v>
      </c>
      <c r="J1270" s="171">
        <f t="shared" si="173"/>
        <v>26.034349636137552</v>
      </c>
      <c r="K1270" s="172">
        <f t="shared" si="174"/>
        <v>30.320927516328819</v>
      </c>
      <c r="L1270" s="172">
        <f t="shared" si="178"/>
        <v>2.009154519151171</v>
      </c>
      <c r="M1270" s="171">
        <f t="shared" si="179"/>
        <v>0.18120080439675065</v>
      </c>
      <c r="N1270" s="44"/>
    </row>
    <row r="1271" spans="1:14" x14ac:dyDescent="0.25">
      <c r="A1271" s="157">
        <v>45694.880555555559</v>
      </c>
      <c r="B1271" s="170">
        <v>0.37488468592939983</v>
      </c>
      <c r="C1271" s="170">
        <v>26.427227974999902</v>
      </c>
      <c r="D1271" s="170">
        <v>4.2090281666666597E-2</v>
      </c>
      <c r="E1271" s="171">
        <f t="shared" si="175"/>
        <v>0.36684178708461329</v>
      </c>
      <c r="F1271" s="171">
        <f t="shared" si="176"/>
        <v>8.1143871413290011E-4</v>
      </c>
      <c r="G1271" s="171">
        <f t="shared" si="177"/>
        <v>32390.036864300146</v>
      </c>
      <c r="H1271" s="171">
        <f t="shared" si="171"/>
        <v>2.3666472987638937E-2</v>
      </c>
      <c r="I1271" s="171">
        <f t="shared" si="172"/>
        <v>1.6964756952984539</v>
      </c>
      <c r="J1271" s="171">
        <f t="shared" si="173"/>
        <v>25.471366212446856</v>
      </c>
      <c r="K1271" s="172">
        <f t="shared" si="174"/>
        <v>29.665550327979908</v>
      </c>
      <c r="L1271" s="172">
        <f t="shared" si="178"/>
        <v>1.9610082742489876</v>
      </c>
      <c r="M1271" s="171">
        <f t="shared" si="179"/>
        <v>0.17685861059244115</v>
      </c>
      <c r="N1271" s="44"/>
    </row>
    <row r="1272" spans="1:14" x14ac:dyDescent="0.25">
      <c r="A1272" s="157">
        <v>45694.881249999999</v>
      </c>
      <c r="B1272" s="170">
        <v>0.35944143749568763</v>
      </c>
      <c r="C1272" s="170">
        <v>26.427657126666599</v>
      </c>
      <c r="D1272" s="170">
        <v>4.1662444833333298E-2</v>
      </c>
      <c r="E1272" s="171">
        <f t="shared" si="175"/>
        <v>0.35172935930034488</v>
      </c>
      <c r="F1272" s="171">
        <f t="shared" si="176"/>
        <v>7.7801176947118534E-4</v>
      </c>
      <c r="G1272" s="171">
        <f t="shared" si="177"/>
        <v>31055.740199627413</v>
      </c>
      <c r="H1272" s="171">
        <f t="shared" si="171"/>
        <v>2.3666170263443045E-2</v>
      </c>
      <c r="I1272" s="171">
        <f t="shared" si="172"/>
        <v>1.6964949653808015</v>
      </c>
      <c r="J1272" s="171">
        <f t="shared" si="173"/>
        <v>24.566337870620128</v>
      </c>
      <c r="K1272" s="172">
        <f t="shared" si="174"/>
        <v>28.611788778264184</v>
      </c>
      <c r="L1272" s="172">
        <f t="shared" si="178"/>
        <v>1.8648269678638658</v>
      </c>
      <c r="M1272" s="171">
        <f t="shared" si="179"/>
        <v>0.16818425034847276</v>
      </c>
      <c r="N1272" s="44"/>
    </row>
    <row r="1273" spans="1:14" x14ac:dyDescent="0.25">
      <c r="A1273" s="157">
        <v>45694.881944444445</v>
      </c>
      <c r="B1273" s="170">
        <v>0.35673885998375454</v>
      </c>
      <c r="C1273" s="170">
        <v>26.427877046666602</v>
      </c>
      <c r="D1273" s="170">
        <v>4.1578203000000001E-2</v>
      </c>
      <c r="E1273" s="171">
        <f t="shared" si="175"/>
        <v>0.349084511297031</v>
      </c>
      <c r="F1273" s="171">
        <f t="shared" si="176"/>
        <v>7.7216203459687133E-4</v>
      </c>
      <c r="G1273" s="171">
        <f t="shared" si="177"/>
        <v>30822.237502596392</v>
      </c>
      <c r="H1273" s="171">
        <f t="shared" si="171"/>
        <v>2.3666015133399051E-2</v>
      </c>
      <c r="I1273" s="171">
        <f t="shared" si="172"/>
        <v>1.69650484045174</v>
      </c>
      <c r="J1273" s="171">
        <f t="shared" si="173"/>
        <v>24.407403414444893</v>
      </c>
      <c r="K1273" s="172">
        <f t="shared" si="174"/>
        <v>28.426830126795004</v>
      </c>
      <c r="L1273" s="172">
        <f t="shared" si="178"/>
        <v>1.8477279778910209</v>
      </c>
      <c r="M1273" s="171">
        <f t="shared" si="179"/>
        <v>0.16664213364818012</v>
      </c>
      <c r="N1273" s="44"/>
    </row>
    <row r="1274" spans="1:14" x14ac:dyDescent="0.25">
      <c r="A1274" s="157">
        <v>45694.882638888892</v>
      </c>
      <c r="B1274" s="170">
        <v>0.35673885998375454</v>
      </c>
      <c r="C1274" s="170">
        <v>26.426648433333298</v>
      </c>
      <c r="D1274" s="170">
        <v>4.1692115666666599E-2</v>
      </c>
      <c r="E1274" s="171">
        <f t="shared" si="175"/>
        <v>0.34908594295028988</v>
      </c>
      <c r="F1274" s="171">
        <f t="shared" si="176"/>
        <v>7.7216203459687133E-4</v>
      </c>
      <c r="G1274" s="171">
        <f t="shared" si="177"/>
        <v>30822.237502596392</v>
      </c>
      <c r="H1274" s="171">
        <f t="shared" si="171"/>
        <v>2.3666881804676635E-2</v>
      </c>
      <c r="I1274" s="171">
        <f t="shared" si="172"/>
        <v>1.6964496725484581</v>
      </c>
      <c r="J1274" s="171">
        <f t="shared" si="173"/>
        <v>24.407403414444893</v>
      </c>
      <c r="K1274" s="172">
        <f t="shared" si="174"/>
        <v>28.426001825355371</v>
      </c>
      <c r="L1274" s="172">
        <f t="shared" si="178"/>
        <v>1.8527320846210498</v>
      </c>
      <c r="M1274" s="171">
        <f t="shared" si="179"/>
        <v>0.1670934419752029</v>
      </c>
      <c r="N1274" s="44"/>
    </row>
    <row r="1275" spans="1:14" x14ac:dyDescent="0.25">
      <c r="A1275" s="157">
        <v>45694.883333333331</v>
      </c>
      <c r="B1275" s="170">
        <v>0.35480845669484434</v>
      </c>
      <c r="C1275" s="170">
        <v>26.425146205000001</v>
      </c>
      <c r="D1275" s="170">
        <v>4.1871464666666601E-2</v>
      </c>
      <c r="E1275" s="171">
        <f t="shared" si="175"/>
        <v>0.34719869254079538</v>
      </c>
      <c r="F1275" s="171">
        <f t="shared" si="176"/>
        <v>7.6798367249966313E-4</v>
      </c>
      <c r="G1275" s="171">
        <f t="shared" si="177"/>
        <v>30655.450658434551</v>
      </c>
      <c r="H1275" s="171">
        <f t="shared" si="171"/>
        <v>2.3667941538418554E-2</v>
      </c>
      <c r="I1275" s="171">
        <f t="shared" si="172"/>
        <v>1.6963822204110268</v>
      </c>
      <c r="J1275" s="171">
        <f t="shared" si="173"/>
        <v>24.293776170566264</v>
      </c>
      <c r="K1275" s="172">
        <f t="shared" si="174"/>
        <v>28.292658212271935</v>
      </c>
      <c r="L1275" s="172">
        <f t="shared" si="178"/>
        <v>1.8510330494687459</v>
      </c>
      <c r="M1275" s="171">
        <f t="shared" si="179"/>
        <v>0.16694021008917259</v>
      </c>
      <c r="N1275" s="44"/>
    </row>
    <row r="1276" spans="1:14" x14ac:dyDescent="0.25">
      <c r="A1276" s="157">
        <v>45694.884027777778</v>
      </c>
      <c r="B1276" s="170">
        <v>0.35210589210890403</v>
      </c>
      <c r="C1276" s="170">
        <v>26.4236439766666</v>
      </c>
      <c r="D1276" s="170">
        <v>4.1865900499999997E-2</v>
      </c>
      <c r="E1276" s="171">
        <f t="shared" si="175"/>
        <v>0.34455581906853217</v>
      </c>
      <c r="F1276" s="171">
        <f t="shared" si="176"/>
        <v>7.6213396560368839E-4</v>
      </c>
      <c r="G1276" s="171">
        <f t="shared" si="177"/>
        <v>30421.949078209309</v>
      </c>
      <c r="H1276" s="171">
        <f t="shared" si="171"/>
        <v>2.3669001330241173E-2</v>
      </c>
      <c r="I1276" s="171">
        <f t="shared" si="172"/>
        <v>1.6963147702364432</v>
      </c>
      <c r="J1276" s="171">
        <f t="shared" si="173"/>
        <v>24.134552450113727</v>
      </c>
      <c r="K1276" s="172">
        <f t="shared" si="174"/>
        <v>28.106224062222722</v>
      </c>
      <c r="L1276" s="172">
        <f t="shared" si="178"/>
        <v>1.8372768204407599</v>
      </c>
      <c r="M1276" s="171">
        <f t="shared" si="179"/>
        <v>0.16569956894306995</v>
      </c>
      <c r="N1276" s="44"/>
    </row>
    <row r="1277" spans="1:14" x14ac:dyDescent="0.25">
      <c r="A1277" s="157">
        <v>45694.884722222225</v>
      </c>
      <c r="B1277" s="170">
        <v>0.35982751446871064</v>
      </c>
      <c r="C1277" s="170">
        <v>26.422141748333299</v>
      </c>
      <c r="D1277" s="170">
        <v>4.1836756833333301E-2</v>
      </c>
      <c r="E1277" s="171">
        <f t="shared" si="175"/>
        <v>0.35211363530297091</v>
      </c>
      <c r="F1277" s="171">
        <f t="shared" si="176"/>
        <v>7.7884743391495805E-4</v>
      </c>
      <c r="G1277" s="171">
        <f t="shared" si="177"/>
        <v>31089.097250096598</v>
      </c>
      <c r="H1277" s="171">
        <f t="shared" si="171"/>
        <v>2.3670061180148156E-2</v>
      </c>
      <c r="I1277" s="171">
        <f t="shared" si="172"/>
        <v>1.6962473220246788</v>
      </c>
      <c r="J1277" s="171">
        <f t="shared" si="173"/>
        <v>24.589028784507615</v>
      </c>
      <c r="K1277" s="172">
        <f t="shared" si="174"/>
        <v>28.634470513873442</v>
      </c>
      <c r="L1277" s="172">
        <f t="shared" si="178"/>
        <v>1.8742820386117105</v>
      </c>
      <c r="M1277" s="171">
        <f t="shared" si="179"/>
        <v>0.16903698039427403</v>
      </c>
      <c r="N1277" s="44"/>
    </row>
    <row r="1278" spans="1:14" x14ac:dyDescent="0.25">
      <c r="A1278" s="157">
        <v>45694.885416666664</v>
      </c>
      <c r="B1278" s="170">
        <v>0.3648465667138962</v>
      </c>
      <c r="C1278" s="170">
        <v>26.420615674999901</v>
      </c>
      <c r="D1278" s="170">
        <v>4.1928795999999997E-2</v>
      </c>
      <c r="E1278" s="171">
        <f t="shared" si="175"/>
        <v>0.35702690930212078</v>
      </c>
      <c r="F1278" s="171">
        <f t="shared" si="176"/>
        <v>7.8971118336341171E-4</v>
      </c>
      <c r="G1278" s="171">
        <f t="shared" si="177"/>
        <v>31522.74336408063</v>
      </c>
      <c r="H1278" s="171">
        <f t="shared" si="171"/>
        <v>2.3671137912622715E-2</v>
      </c>
      <c r="I1278" s="171">
        <f t="shared" si="172"/>
        <v>1.6961788052113911</v>
      </c>
      <c r="J1278" s="171">
        <f t="shared" si="173"/>
        <v>24.883705050013344</v>
      </c>
      <c r="K1278" s="172">
        <f t="shared" si="174"/>
        <v>28.976578801374568</v>
      </c>
      <c r="L1278" s="172">
        <f t="shared" si="178"/>
        <v>1.9032919755129085</v>
      </c>
      <c r="M1278" s="171">
        <f t="shared" si="179"/>
        <v>0.17165331669488715</v>
      </c>
      <c r="N1278" s="44"/>
    </row>
    <row r="1279" spans="1:14" x14ac:dyDescent="0.25">
      <c r="A1279" s="157">
        <v>45694.886111111111</v>
      </c>
      <c r="B1279" s="170">
        <v>0.37218210475742047</v>
      </c>
      <c r="C1279" s="170">
        <v>26.418924503333301</v>
      </c>
      <c r="D1279" s="170">
        <v>4.1748454833333302E-2</v>
      </c>
      <c r="E1279" s="171">
        <f t="shared" si="175"/>
        <v>0.36420728281655862</v>
      </c>
      <c r="F1279" s="171">
        <f t="shared" si="176"/>
        <v>8.0558897133640799E-4</v>
      </c>
      <c r="G1279" s="171">
        <f t="shared" si="177"/>
        <v>32156.533851041127</v>
      </c>
      <c r="H1279" s="171">
        <f t="shared" si="171"/>
        <v>2.3672331201493632E-2</v>
      </c>
      <c r="I1279" s="171">
        <f t="shared" si="172"/>
        <v>1.6961028782687462</v>
      </c>
      <c r="J1279" s="171">
        <f t="shared" si="173"/>
        <v>25.313368264520541</v>
      </c>
      <c r="K1279" s="172">
        <f t="shared" si="174"/>
        <v>29.475730797504255</v>
      </c>
      <c r="L1279" s="172">
        <f t="shared" si="178"/>
        <v>1.9313109910461046</v>
      </c>
      <c r="M1279" s="171">
        <f t="shared" si="179"/>
        <v>0.17418028418525475</v>
      </c>
      <c r="N1279" s="44"/>
    </row>
    <row r="1280" spans="1:14" x14ac:dyDescent="0.25">
      <c r="A1280" s="157">
        <v>45694.886805555558</v>
      </c>
      <c r="B1280" s="170">
        <v>0.38222021845196308</v>
      </c>
      <c r="C1280" s="170">
        <v>26.417202149999898</v>
      </c>
      <c r="D1280" s="170">
        <v>4.1597276666666599E-2</v>
      </c>
      <c r="E1280" s="171">
        <f t="shared" si="175"/>
        <v>0.37403245827655102</v>
      </c>
      <c r="F1280" s="171">
        <f t="shared" si="176"/>
        <v>8.2731649015576421E-4</v>
      </c>
      <c r="G1280" s="171">
        <f t="shared" si="177"/>
        <v>33023.826874249607</v>
      </c>
      <c r="H1280" s="171">
        <f t="shared" si="171"/>
        <v>2.3673546567792525E-2</v>
      </c>
      <c r="I1280" s="171">
        <f t="shared" si="172"/>
        <v>1.6960255539488602</v>
      </c>
      <c r="J1280" s="171">
        <f t="shared" si="173"/>
        <v>25.899415473637379</v>
      </c>
      <c r="K1280" s="172">
        <f t="shared" si="174"/>
        <v>30.156911844228759</v>
      </c>
      <c r="L1280" s="172">
        <f t="shared" si="178"/>
        <v>1.9736427831738168</v>
      </c>
      <c r="M1280" s="171">
        <f t="shared" si="179"/>
        <v>0.17799808650557511</v>
      </c>
      <c r="N1280" s="44"/>
    </row>
    <row r="1281" spans="1:14" x14ac:dyDescent="0.25">
      <c r="A1281" s="157">
        <v>45694.887499999997</v>
      </c>
      <c r="B1281" s="170">
        <v>0.37565683436221242</v>
      </c>
      <c r="C1281" s="170">
        <v>26.415479793333301</v>
      </c>
      <c r="D1281" s="170">
        <v>4.1687345666666598E-2</v>
      </c>
      <c r="E1281" s="171">
        <f t="shared" si="175"/>
        <v>0.36761178580808335</v>
      </c>
      <c r="F1281" s="171">
        <f t="shared" si="176"/>
        <v>8.1311003108703987E-4</v>
      </c>
      <c r="G1281" s="171">
        <f t="shared" si="177"/>
        <v>32456.750488895152</v>
      </c>
      <c r="H1281" s="171">
        <f t="shared" si="171"/>
        <v>2.3674762012818679E-2</v>
      </c>
      <c r="I1281" s="171">
        <f t="shared" si="172"/>
        <v>1.6959482320593533</v>
      </c>
      <c r="J1281" s="171">
        <f t="shared" si="173"/>
        <v>25.516478122337737</v>
      </c>
      <c r="K1281" s="172">
        <f t="shared" si="174"/>
        <v>29.709811405957637</v>
      </c>
      <c r="L1281" s="172">
        <f t="shared" si="178"/>
        <v>1.9454624647427883</v>
      </c>
      <c r="M1281" s="171">
        <f t="shared" si="179"/>
        <v>0.17545657149556174</v>
      </c>
      <c r="N1281" s="44"/>
    </row>
    <row r="1282" spans="1:14" x14ac:dyDescent="0.25">
      <c r="A1282" s="157">
        <v>45694.888194444444</v>
      </c>
      <c r="B1282" s="170">
        <v>0.39110006992398472</v>
      </c>
      <c r="C1282" s="170">
        <v>26.413757439999898</v>
      </c>
      <c r="D1282" s="170">
        <v>4.1684696666666597E-2</v>
      </c>
      <c r="E1282" s="171">
        <f t="shared" si="175"/>
        <v>0.38272649027370986</v>
      </c>
      <c r="F1282" s="171">
        <f t="shared" si="176"/>
        <v>8.4653694788741282E-4</v>
      </c>
      <c r="G1282" s="171">
        <f t="shared" si="177"/>
        <v>33791.046041432281</v>
      </c>
      <c r="H1282" s="171">
        <f t="shared" si="171"/>
        <v>2.3675977531873262E-2</v>
      </c>
      <c r="I1282" s="171">
        <f t="shared" si="172"/>
        <v>1.6958709128994545</v>
      </c>
      <c r="J1282" s="171">
        <f t="shared" si="173"/>
        <v>26.416045658726805</v>
      </c>
      <c r="K1282" s="172">
        <f t="shared" si="174"/>
        <v>30.755955942024425</v>
      </c>
      <c r="L1282" s="172">
        <f t="shared" si="178"/>
        <v>2.0213527544520176</v>
      </c>
      <c r="M1282" s="171">
        <f t="shared" si="179"/>
        <v>0.18230093384307516</v>
      </c>
      <c r="N1282" s="44"/>
    </row>
    <row r="1283" spans="1:14" x14ac:dyDescent="0.25">
      <c r="A1283" s="157">
        <v>45694.888888888891</v>
      </c>
      <c r="B1283" s="170">
        <v>0.40924589216325591</v>
      </c>
      <c r="C1283" s="170">
        <v>26.412251685000001</v>
      </c>
      <c r="D1283" s="170">
        <v>4.16820475E-2</v>
      </c>
      <c r="E1283" s="171">
        <f t="shared" si="175"/>
        <v>0.40048581759831176</v>
      </c>
      <c r="F1283" s="171">
        <f t="shared" si="176"/>
        <v>8.8581361940098682E-4</v>
      </c>
      <c r="G1283" s="171">
        <f t="shared" si="177"/>
        <v>35358.845082905311</v>
      </c>
      <c r="H1283" s="171">
        <f t="shared" ref="H1283:H1346" si="180">KHprocess*EXP(delta*(1/(C1283+273.15)-1/(Tnul+273.15)))</f>
        <v>2.36770402532352E-2</v>
      </c>
      <c r="I1283" s="171">
        <f t="shared" ref="I1283:I1346" si="181">1/(H1283*constR*(C1283+273.15)*10^3)</f>
        <v>1.6958033192943067</v>
      </c>
      <c r="J1283" s="171">
        <f t="shared" ref="J1283:J1346" si="182">(($R$2/0.815)^(-0.49))*34500*(F1283)^0.86</f>
        <v>27.466716244323688</v>
      </c>
      <c r="K1283" s="172">
        <f t="shared" ref="K1283:K1346" si="183">J1283*(1.024)^(C1283-20)</f>
        <v>31.978099920484848</v>
      </c>
      <c r="L1283" s="172">
        <f t="shared" si="178"/>
        <v>2.1103396249301563</v>
      </c>
      <c r="M1283" s="171">
        <f t="shared" si="179"/>
        <v>0.19032644524983372</v>
      </c>
      <c r="N1283" s="44"/>
    </row>
    <row r="1284" spans="1:14" x14ac:dyDescent="0.25">
      <c r="A1284" s="157">
        <v>45694.88958333333</v>
      </c>
      <c r="B1284" s="170">
        <v>0.41349277757500852</v>
      </c>
      <c r="C1284" s="170">
        <v>26.412138369999901</v>
      </c>
      <c r="D1284" s="170">
        <v>4.1761520500000003E-2</v>
      </c>
      <c r="E1284" s="171">
        <f t="shared" ref="E1284:E1347" si="184">B1284*((20+273.15)/(C1284+273.15))</f>
        <v>0.4046419497660157</v>
      </c>
      <c r="F1284" s="171">
        <f t="shared" ref="F1284:F1347" si="185">B1284/$R$1</f>
        <v>8.9500601206711798E-4</v>
      </c>
      <c r="G1284" s="171">
        <f t="shared" ref="G1284:G1347" si="186">B1284*(24*60*60)</f>
        <v>35725.775982480736</v>
      </c>
      <c r="H1284" s="171">
        <f t="shared" si="180"/>
        <v>2.3677120230275347E-2</v>
      </c>
      <c r="I1284" s="171">
        <f t="shared" si="181"/>
        <v>1.6957982326439232</v>
      </c>
      <c r="J1284" s="171">
        <f t="shared" si="182"/>
        <v>27.711666023483911</v>
      </c>
      <c r="K1284" s="172">
        <f t="shared" si="183"/>
        <v>32.263195777212466</v>
      </c>
      <c r="L1284" s="172">
        <f t="shared" ref="L1284:L1347" si="187">I1284*D1284*(1-EXP((-(K1284/I1284)*($R$3/G1284))))*G1284/1000</f>
        <v>2.1352392201837542</v>
      </c>
      <c r="M1284" s="171">
        <f t="shared" ref="M1284:M1347" si="188">L1284*1000/24/$R$1</f>
        <v>0.19257207974240206</v>
      </c>
      <c r="N1284" s="44"/>
    </row>
    <row r="1285" spans="1:14" x14ac:dyDescent="0.25">
      <c r="A1285" s="157">
        <v>45694.890277777777</v>
      </c>
      <c r="B1285" s="170">
        <v>0.38337845674518561</v>
      </c>
      <c r="C1285" s="170">
        <v>26.412272599999898</v>
      </c>
      <c r="D1285" s="170">
        <v>4.1679398499999999E-2</v>
      </c>
      <c r="E1285" s="171">
        <f t="shared" si="184"/>
        <v>0.37517205894922567</v>
      </c>
      <c r="F1285" s="171">
        <f t="shared" si="185"/>
        <v>8.2982349944845366E-4</v>
      </c>
      <c r="G1285" s="171">
        <f t="shared" si="186"/>
        <v>33123.898662784035</v>
      </c>
      <c r="H1285" s="171">
        <f t="shared" si="180"/>
        <v>2.3677025491591223E-2</v>
      </c>
      <c r="I1285" s="171">
        <f t="shared" si="181"/>
        <v>1.6958042581588029</v>
      </c>
      <c r="J1285" s="171">
        <f t="shared" si="182"/>
        <v>25.966896340078456</v>
      </c>
      <c r="K1285" s="172">
        <f t="shared" si="183"/>
        <v>30.231950928971777</v>
      </c>
      <c r="L1285" s="172">
        <f t="shared" si="187"/>
        <v>1.9829972053901042</v>
      </c>
      <c r="M1285" s="171">
        <f t="shared" si="188"/>
        <v>0.17884173930285932</v>
      </c>
      <c r="N1285" s="44"/>
    </row>
    <row r="1286" spans="1:14" x14ac:dyDescent="0.25">
      <c r="A1286" s="157">
        <v>45694.890972222223</v>
      </c>
      <c r="B1286" s="170">
        <v>0.39650522121058784</v>
      </c>
      <c r="C1286" s="170">
        <v>26.412406829999998</v>
      </c>
      <c r="D1286" s="170">
        <v>4.1647609166666599E-2</v>
      </c>
      <c r="E1286" s="171">
        <f t="shared" si="184"/>
        <v>0.3880176649263164</v>
      </c>
      <c r="F1286" s="171">
        <f t="shared" si="185"/>
        <v>8.582364095467269E-4</v>
      </c>
      <c r="G1286" s="171">
        <f t="shared" si="186"/>
        <v>34258.051112594789</v>
      </c>
      <c r="H1286" s="171">
        <f t="shared" si="180"/>
        <v>2.3676930753370969E-2</v>
      </c>
      <c r="I1286" s="171">
        <f t="shared" si="181"/>
        <v>1.6958102836893587</v>
      </c>
      <c r="J1286" s="171">
        <f t="shared" si="182"/>
        <v>26.729712101976961</v>
      </c>
      <c r="K1286" s="172">
        <f t="shared" si="183"/>
        <v>31.120158010697697</v>
      </c>
      <c r="L1286" s="172">
        <f t="shared" si="187"/>
        <v>2.0460549037638467</v>
      </c>
      <c r="M1286" s="171">
        <f t="shared" si="188"/>
        <v>0.18452876116196307</v>
      </c>
      <c r="N1286" s="44"/>
    </row>
    <row r="1287" spans="1:14" x14ac:dyDescent="0.25">
      <c r="A1287" s="157">
        <v>45694.89166666667</v>
      </c>
      <c r="B1287" s="170">
        <v>0.40306858689971803</v>
      </c>
      <c r="C1287" s="170">
        <v>26.412541059999999</v>
      </c>
      <c r="D1287" s="170">
        <v>4.1758871333333301E-2</v>
      </c>
      <c r="E1287" s="171">
        <f t="shared" si="184"/>
        <v>0.39444035903669916</v>
      </c>
      <c r="F1287" s="171">
        <f t="shared" si="185"/>
        <v>8.7244282878726849E-4</v>
      </c>
      <c r="G1287" s="171">
        <f t="shared" si="186"/>
        <v>34825.12590813564</v>
      </c>
      <c r="H1287" s="171">
        <f t="shared" si="180"/>
        <v>2.3676836015614749E-2</v>
      </c>
      <c r="I1287" s="171">
        <f t="shared" si="181"/>
        <v>1.6958163092355807</v>
      </c>
      <c r="J1287" s="171">
        <f t="shared" si="182"/>
        <v>27.109787755749615</v>
      </c>
      <c r="K1287" s="172">
        <f t="shared" si="183"/>
        <v>31.562762859157253</v>
      </c>
      <c r="L1287" s="172">
        <f t="shared" si="187"/>
        <v>2.0838505598211587</v>
      </c>
      <c r="M1287" s="171">
        <f t="shared" si="188"/>
        <v>0.18793746030133104</v>
      </c>
      <c r="N1287" s="44"/>
    </row>
    <row r="1288" spans="1:14" x14ac:dyDescent="0.25">
      <c r="A1288" s="157">
        <v>45694.892361111109</v>
      </c>
      <c r="B1288" s="170">
        <v>0.3648465667138962</v>
      </c>
      <c r="C1288" s="170">
        <v>26.412675289999999</v>
      </c>
      <c r="D1288" s="170">
        <v>4.1668801999999998E-2</v>
      </c>
      <c r="E1288" s="171">
        <f t="shared" si="184"/>
        <v>0.35703637286800877</v>
      </c>
      <c r="F1288" s="171">
        <f t="shared" si="185"/>
        <v>7.8971118336341171E-4</v>
      </c>
      <c r="G1288" s="171">
        <f t="shared" si="186"/>
        <v>31522.74336408063</v>
      </c>
      <c r="H1288" s="171">
        <f t="shared" si="180"/>
        <v>2.367674127832255E-2</v>
      </c>
      <c r="I1288" s="171">
        <f t="shared" si="181"/>
        <v>1.6958223347974688</v>
      </c>
      <c r="J1288" s="171">
        <f t="shared" si="182"/>
        <v>24.883705050013344</v>
      </c>
      <c r="K1288" s="172">
        <f t="shared" si="183"/>
        <v>28.971122493579813</v>
      </c>
      <c r="L1288" s="172">
        <f t="shared" si="187"/>
        <v>1.8911063418457204</v>
      </c>
      <c r="M1288" s="171">
        <f t="shared" si="188"/>
        <v>0.17055432375953467</v>
      </c>
      <c r="N1288" s="44"/>
    </row>
    <row r="1289" spans="1:14" x14ac:dyDescent="0.25">
      <c r="A1289" s="157">
        <v>45694.893055555556</v>
      </c>
      <c r="B1289" s="170">
        <v>0.36253007907781765</v>
      </c>
      <c r="C1289" s="170">
        <v>26.412809518333301</v>
      </c>
      <c r="D1289" s="170">
        <v>4.1581382E-2</v>
      </c>
      <c r="E1289" s="171">
        <f t="shared" si="184"/>
        <v>0.35476931483097923</v>
      </c>
      <c r="F1289" s="171">
        <f t="shared" si="185"/>
        <v>7.8469714086107714E-4</v>
      </c>
      <c r="G1289" s="171">
        <f t="shared" si="186"/>
        <v>31322.598832323445</v>
      </c>
      <c r="H1289" s="171">
        <f t="shared" si="180"/>
        <v>2.3676646542670605E-2</v>
      </c>
      <c r="I1289" s="171">
        <f t="shared" si="181"/>
        <v>1.6958283603002104</v>
      </c>
      <c r="J1289" s="171">
        <f t="shared" si="182"/>
        <v>24.747771498732298</v>
      </c>
      <c r="K1289" s="172">
        <f t="shared" si="183"/>
        <v>28.812952111491448</v>
      </c>
      <c r="L1289" s="172">
        <f t="shared" si="187"/>
        <v>1.8757254754117434</v>
      </c>
      <c r="M1289" s="171">
        <f t="shared" si="188"/>
        <v>0.16916716048085709</v>
      </c>
      <c r="N1289" s="44"/>
    </row>
    <row r="1290" spans="1:14" x14ac:dyDescent="0.25">
      <c r="A1290" s="157">
        <v>45694.893750000003</v>
      </c>
      <c r="B1290" s="170">
        <v>0.37256819829331855</v>
      </c>
      <c r="C1290" s="170">
        <v>26.412943748333301</v>
      </c>
      <c r="D1290" s="170">
        <v>4.1663503833333303E-2</v>
      </c>
      <c r="E1290" s="171">
        <f t="shared" si="184"/>
        <v>0.36459238236569774</v>
      </c>
      <c r="F1290" s="171">
        <f t="shared" si="185"/>
        <v>8.0642467163055968E-4</v>
      </c>
      <c r="G1290" s="171">
        <f t="shared" si="186"/>
        <v>32189.892332542724</v>
      </c>
      <c r="H1290" s="171">
        <f t="shared" si="180"/>
        <v>2.367655180630629E-2</v>
      </c>
      <c r="I1290" s="171">
        <f t="shared" si="181"/>
        <v>1.6958343858934406</v>
      </c>
      <c r="J1290" s="171">
        <f t="shared" si="182"/>
        <v>25.335949822703181</v>
      </c>
      <c r="K1290" s="172">
        <f t="shared" si="183"/>
        <v>29.497841166248026</v>
      </c>
      <c r="L1290" s="172">
        <f t="shared" si="187"/>
        <v>1.9289913380605996</v>
      </c>
      <c r="M1290" s="171">
        <f t="shared" si="188"/>
        <v>0.17397108027242061</v>
      </c>
      <c r="N1290" s="44"/>
    </row>
    <row r="1291" spans="1:14" x14ac:dyDescent="0.25">
      <c r="A1291" s="157">
        <v>45694.894444444442</v>
      </c>
      <c r="B1291" s="170">
        <v>0.37140995998465431</v>
      </c>
      <c r="C1291" s="170">
        <v>26.412986941666599</v>
      </c>
      <c r="D1291" s="170">
        <v>4.1695293000000001E-2</v>
      </c>
      <c r="E1291" s="171">
        <f t="shared" si="184"/>
        <v>0.36345888683071254</v>
      </c>
      <c r="F1291" s="171">
        <f t="shared" si="185"/>
        <v>8.0391766230444655E-4</v>
      </c>
      <c r="G1291" s="171">
        <f t="shared" si="186"/>
        <v>32089.820542674133</v>
      </c>
      <c r="H1291" s="171">
        <f t="shared" si="180"/>
        <v>2.3676521321570297E-2</v>
      </c>
      <c r="I1291" s="171">
        <f t="shared" si="181"/>
        <v>1.695836324848248</v>
      </c>
      <c r="J1291" s="171">
        <f t="shared" si="182"/>
        <v>25.268197779652656</v>
      </c>
      <c r="K1291" s="172">
        <f t="shared" si="183"/>
        <v>29.418989752455317</v>
      </c>
      <c r="L1291" s="172">
        <f t="shared" si="187"/>
        <v>1.9247469026425752</v>
      </c>
      <c r="M1291" s="171">
        <f t="shared" si="188"/>
        <v>0.17358828487036213</v>
      </c>
      <c r="N1291" s="44"/>
    </row>
    <row r="1292" spans="1:14" x14ac:dyDescent="0.25">
      <c r="A1292" s="157">
        <v>45694.895138888889</v>
      </c>
      <c r="B1292" s="170">
        <v>0.36600481787906142</v>
      </c>
      <c r="C1292" s="170">
        <v>26.412444910000001</v>
      </c>
      <c r="D1292" s="170">
        <v>4.1573434666666603E-2</v>
      </c>
      <c r="E1292" s="171">
        <f t="shared" si="184"/>
        <v>0.35817010504598523</v>
      </c>
      <c r="F1292" s="171">
        <f t="shared" si="185"/>
        <v>7.9221822051744894E-4</v>
      </c>
      <c r="G1292" s="171">
        <f t="shared" si="186"/>
        <v>31622.816264750905</v>
      </c>
      <c r="H1292" s="171">
        <f t="shared" si="180"/>
        <v>2.3676903876964198E-2</v>
      </c>
      <c r="I1292" s="171">
        <f t="shared" si="181"/>
        <v>1.6958119930880489</v>
      </c>
      <c r="J1292" s="171">
        <f t="shared" si="182"/>
        <v>24.95162691045541</v>
      </c>
      <c r="K1292" s="172">
        <f t="shared" si="183"/>
        <v>29.050042529106289</v>
      </c>
      <c r="L1292" s="172">
        <f t="shared" si="187"/>
        <v>1.8924743700876379</v>
      </c>
      <c r="M1292" s="171">
        <f t="shared" si="188"/>
        <v>0.17067770292998177</v>
      </c>
      <c r="N1292" s="44"/>
    </row>
    <row r="1293" spans="1:14" x14ac:dyDescent="0.25">
      <c r="A1293" s="157">
        <v>45694.895833333336</v>
      </c>
      <c r="B1293" s="170">
        <v>0.36214400208935021</v>
      </c>
      <c r="C1293" s="170">
        <v>26.4117988333333</v>
      </c>
      <c r="D1293" s="170">
        <v>4.1639662000000001E-2</v>
      </c>
      <c r="E1293" s="171">
        <f t="shared" si="184"/>
        <v>0.3543926983545671</v>
      </c>
      <c r="F1293" s="171">
        <f t="shared" si="185"/>
        <v>7.838614763838749E-4</v>
      </c>
      <c r="G1293" s="171">
        <f t="shared" si="186"/>
        <v>31289.24178051986</v>
      </c>
      <c r="H1293" s="171">
        <f t="shared" si="180"/>
        <v>2.3677359875176159E-2</v>
      </c>
      <c r="I1293" s="171">
        <f t="shared" si="181"/>
        <v>1.6957829910895124</v>
      </c>
      <c r="J1293" s="171">
        <f t="shared" si="182"/>
        <v>24.725104354559491</v>
      </c>
      <c r="K1293" s="172">
        <f t="shared" si="183"/>
        <v>28.785871556120998</v>
      </c>
      <c r="L1293" s="172">
        <f t="shared" si="187"/>
        <v>1.8763996757797516</v>
      </c>
      <c r="M1293" s="171">
        <f t="shared" si="188"/>
        <v>0.16922796498735132</v>
      </c>
      <c r="N1293" s="44"/>
    </row>
    <row r="1294" spans="1:14" x14ac:dyDescent="0.25">
      <c r="A1294" s="157">
        <v>45694.896527777775</v>
      </c>
      <c r="B1294" s="170">
        <v>0.35673885998375454</v>
      </c>
      <c r="C1294" s="170">
        <v>26.411152759999901</v>
      </c>
      <c r="D1294" s="170">
        <v>4.1780063833333297E-2</v>
      </c>
      <c r="E1294" s="171">
        <f t="shared" si="184"/>
        <v>0.34910400043767575</v>
      </c>
      <c r="F1294" s="171">
        <f t="shared" si="185"/>
        <v>7.7216203459687133E-4</v>
      </c>
      <c r="G1294" s="171">
        <f t="shared" si="186"/>
        <v>30822.237502596392</v>
      </c>
      <c r="H1294" s="171">
        <f t="shared" si="180"/>
        <v>2.3677815881784598E-2</v>
      </c>
      <c r="I1294" s="171">
        <f t="shared" si="181"/>
        <v>1.6957539896036127</v>
      </c>
      <c r="J1294" s="171">
        <f t="shared" si="182"/>
        <v>24.407403414444893</v>
      </c>
      <c r="K1294" s="172">
        <f t="shared" si="183"/>
        <v>28.415557088155381</v>
      </c>
      <c r="L1294" s="172">
        <f t="shared" si="187"/>
        <v>1.8559055098564021</v>
      </c>
      <c r="M1294" s="171">
        <f t="shared" si="188"/>
        <v>0.16737964554981982</v>
      </c>
      <c r="N1294" s="44"/>
    </row>
    <row r="1295" spans="1:14" x14ac:dyDescent="0.25">
      <c r="A1295" s="157">
        <v>45694.897222222222</v>
      </c>
      <c r="B1295" s="170">
        <v>0.34322602774177574</v>
      </c>
      <c r="C1295" s="170">
        <v>26.410506685000001</v>
      </c>
      <c r="D1295" s="170">
        <v>4.1736780666666598E-2</v>
      </c>
      <c r="E1295" s="171">
        <f t="shared" si="184"/>
        <v>0.3358810917565449</v>
      </c>
      <c r="F1295" s="171">
        <f t="shared" si="185"/>
        <v>7.429134799605535E-4</v>
      </c>
      <c r="G1295" s="171">
        <f t="shared" si="186"/>
        <v>29654.728796889423</v>
      </c>
      <c r="H1295" s="171">
        <f t="shared" si="180"/>
        <v>2.3678271900318664E-2</v>
      </c>
      <c r="I1295" s="171">
        <f t="shared" si="181"/>
        <v>1.6957249884059116</v>
      </c>
      <c r="J1295" s="171">
        <f t="shared" si="182"/>
        <v>23.610174789305127</v>
      </c>
      <c r="K1295" s="172">
        <f t="shared" si="183"/>
        <v>27.486987385003996</v>
      </c>
      <c r="L1295" s="172">
        <f t="shared" si="187"/>
        <v>1.7869488830393403</v>
      </c>
      <c r="M1295" s="171">
        <f t="shared" si="188"/>
        <v>0.16116061354972405</v>
      </c>
      <c r="N1295" s="44"/>
    </row>
    <row r="1296" spans="1:14" x14ac:dyDescent="0.25">
      <c r="A1296" s="157">
        <v>45694.897916666669</v>
      </c>
      <c r="B1296" s="170">
        <v>0.33009928166155239</v>
      </c>
      <c r="C1296" s="170">
        <v>26.4098877266666</v>
      </c>
      <c r="D1296" s="170">
        <v>4.1519859333333298E-2</v>
      </c>
      <c r="E1296" s="171">
        <f t="shared" si="184"/>
        <v>0.3230359216430892</v>
      </c>
      <c r="F1296" s="171">
        <f t="shared" si="185"/>
        <v>7.1450060965703977E-4</v>
      </c>
      <c r="G1296" s="171">
        <f t="shared" si="186"/>
        <v>28520.577935558125</v>
      </c>
      <c r="H1296" s="171">
        <f t="shared" si="180"/>
        <v>2.3678708789202845E-2</v>
      </c>
      <c r="I1296" s="171">
        <f t="shared" si="181"/>
        <v>1.6956972047692946</v>
      </c>
      <c r="J1296" s="171">
        <f t="shared" si="182"/>
        <v>22.831505847105731</v>
      </c>
      <c r="K1296" s="172">
        <f t="shared" si="183"/>
        <v>26.580070094270067</v>
      </c>
      <c r="L1296" s="172">
        <f t="shared" si="187"/>
        <v>1.7127452230873155</v>
      </c>
      <c r="M1296" s="171">
        <f t="shared" si="188"/>
        <v>0.15446836427555155</v>
      </c>
      <c r="N1296" s="44"/>
    </row>
    <row r="1297" spans="1:14" x14ac:dyDescent="0.25">
      <c r="A1297" s="157">
        <v>45694.898611111108</v>
      </c>
      <c r="B1297" s="170">
        <v>0.34978941734476532</v>
      </c>
      <c r="C1297" s="170">
        <v>26.409431456666599</v>
      </c>
      <c r="D1297" s="170">
        <v>4.1359913999999998E-2</v>
      </c>
      <c r="E1297" s="171">
        <f t="shared" si="184"/>
        <v>0.34230525540789458</v>
      </c>
      <c r="F1297" s="171">
        <f t="shared" si="185"/>
        <v>7.5711995096269552E-4</v>
      </c>
      <c r="G1297" s="171">
        <f t="shared" si="186"/>
        <v>30221.805658587724</v>
      </c>
      <c r="H1297" s="171">
        <f t="shared" si="180"/>
        <v>2.3679030851594791E-2</v>
      </c>
      <c r="I1297" s="171">
        <f t="shared" si="181"/>
        <v>1.6956767240565247</v>
      </c>
      <c r="J1297" s="171">
        <f t="shared" si="182"/>
        <v>23.997939320586767</v>
      </c>
      <c r="K1297" s="172">
        <f t="shared" si="183"/>
        <v>27.93771077217713</v>
      </c>
      <c r="L1297" s="172">
        <f t="shared" si="187"/>
        <v>1.8030322756653803</v>
      </c>
      <c r="M1297" s="171">
        <f t="shared" si="188"/>
        <v>0.16261113597270743</v>
      </c>
      <c r="N1297" s="44"/>
    </row>
    <row r="1298" spans="1:14" x14ac:dyDescent="0.25">
      <c r="A1298" s="157">
        <v>45694.899305555555</v>
      </c>
      <c r="B1298" s="170">
        <v>0.39496088569825422</v>
      </c>
      <c r="C1298" s="170">
        <v>26.409002305000001</v>
      </c>
      <c r="D1298" s="170">
        <v>4.13273301666666E-2</v>
      </c>
      <c r="E1298" s="171">
        <f t="shared" si="184"/>
        <v>0.38651078001841332</v>
      </c>
      <c r="F1298" s="171">
        <f t="shared" si="185"/>
        <v>8.5489369198756319E-4</v>
      </c>
      <c r="G1298" s="171">
        <f t="shared" si="186"/>
        <v>34124.620524329162</v>
      </c>
      <c r="H1298" s="171">
        <f t="shared" si="180"/>
        <v>2.3679333777153779E-2</v>
      </c>
      <c r="I1298" s="171">
        <f t="shared" si="181"/>
        <v>1.6956574607768193</v>
      </c>
      <c r="J1298" s="171">
        <f t="shared" si="182"/>
        <v>26.640154172189298</v>
      </c>
      <c r="K1298" s="172">
        <f t="shared" si="183"/>
        <v>31.013385656420546</v>
      </c>
      <c r="L1298" s="172">
        <f t="shared" si="187"/>
        <v>2.02261340959795</v>
      </c>
      <c r="M1298" s="171">
        <f t="shared" si="188"/>
        <v>0.18241462929274441</v>
      </c>
      <c r="N1298" s="44"/>
    </row>
    <row r="1299" spans="1:14" x14ac:dyDescent="0.25">
      <c r="A1299" s="157">
        <v>45694.9</v>
      </c>
      <c r="B1299" s="170">
        <v>0.46059465101654457</v>
      </c>
      <c r="C1299" s="170">
        <v>26.408573149999999</v>
      </c>
      <c r="D1299" s="170">
        <v>4.1403624666666597E-2</v>
      </c>
      <c r="E1299" s="171">
        <f t="shared" si="184"/>
        <v>0.45074097037406069</v>
      </c>
      <c r="F1299" s="171">
        <f t="shared" si="185"/>
        <v>9.9695811908342979E-4</v>
      </c>
      <c r="G1299" s="171">
        <f t="shared" si="186"/>
        <v>39795.377847829448</v>
      </c>
      <c r="H1299" s="171">
        <f t="shared" si="180"/>
        <v>2.367963670980908E-2</v>
      </c>
      <c r="I1299" s="171">
        <f t="shared" si="181"/>
        <v>1.6956381975076511</v>
      </c>
      <c r="J1299" s="171">
        <f t="shared" si="182"/>
        <v>30.405662010080547</v>
      </c>
      <c r="K1299" s="172">
        <f t="shared" si="183"/>
        <v>35.396676696125304</v>
      </c>
      <c r="L1299" s="172">
        <f t="shared" si="187"/>
        <v>2.3455608047002658</v>
      </c>
      <c r="M1299" s="171">
        <f t="shared" si="188"/>
        <v>0.2115404766143818</v>
      </c>
      <c r="N1299" s="44"/>
    </row>
    <row r="1300" spans="1:14" x14ac:dyDescent="0.25">
      <c r="A1300" s="157">
        <v>45694.900694444441</v>
      </c>
      <c r="B1300" s="170">
        <v>0.50344966128459501</v>
      </c>
      <c r="C1300" s="170">
        <v>26.408143996666599</v>
      </c>
      <c r="D1300" s="170">
        <v>4.1553831166666597E-2</v>
      </c>
      <c r="E1300" s="171">
        <f t="shared" si="184"/>
        <v>0.49267987254995588</v>
      </c>
      <c r="F1300" s="171">
        <f t="shared" si="185"/>
        <v>1.0897178815683875E-3</v>
      </c>
      <c r="G1300" s="171">
        <f t="shared" si="186"/>
        <v>43498.05073498901</v>
      </c>
      <c r="H1300" s="171">
        <f t="shared" si="180"/>
        <v>2.3679939646031389E-2</v>
      </c>
      <c r="I1300" s="171">
        <f t="shared" si="181"/>
        <v>1.6956189344734542</v>
      </c>
      <c r="J1300" s="171">
        <f t="shared" si="182"/>
        <v>32.823313717933594</v>
      </c>
      <c r="K1300" s="172">
        <f t="shared" si="183"/>
        <v>38.210791077147462</v>
      </c>
      <c r="L1300" s="172">
        <f t="shared" si="187"/>
        <v>2.5618062906397943</v>
      </c>
      <c r="M1300" s="171">
        <f t="shared" si="188"/>
        <v>0.2310431358802123</v>
      </c>
      <c r="N1300" s="44"/>
    </row>
    <row r="1301" spans="1:14" x14ac:dyDescent="0.25">
      <c r="A1301" s="157">
        <v>45694.901388888888</v>
      </c>
      <c r="B1301" s="170">
        <v>0.51232953293321304</v>
      </c>
      <c r="C1301" s="170">
        <v>26.407711030000002</v>
      </c>
      <c r="D1301" s="170">
        <v>4.1608667666666599E-2</v>
      </c>
      <c r="E1301" s="171">
        <f t="shared" si="184"/>
        <v>0.5013705107538704</v>
      </c>
      <c r="F1301" s="171">
        <f t="shared" si="185"/>
        <v>1.1089383829723225E-3</v>
      </c>
      <c r="G1301" s="171">
        <f t="shared" si="186"/>
        <v>44265.27164542961</v>
      </c>
      <c r="H1301" s="171">
        <f t="shared" si="180"/>
        <v>2.3680245278864816E-2</v>
      </c>
      <c r="I1301" s="171">
        <f t="shared" si="181"/>
        <v>1.6955995004357747</v>
      </c>
      <c r="J1301" s="171">
        <f t="shared" si="182"/>
        <v>33.320590905064549</v>
      </c>
      <c r="K1301" s="172">
        <f t="shared" si="183"/>
        <v>38.789290891697803</v>
      </c>
      <c r="L1301" s="172">
        <f t="shared" si="187"/>
        <v>2.6081334763369042</v>
      </c>
      <c r="M1301" s="171">
        <f t="shared" si="188"/>
        <v>0.23522127311840765</v>
      </c>
      <c r="N1301" s="44"/>
    </row>
    <row r="1302" spans="1:14" x14ac:dyDescent="0.25">
      <c r="A1302" s="157">
        <v>45694.902083333334</v>
      </c>
      <c r="B1302" s="170">
        <v>0.50769654300541522</v>
      </c>
      <c r="C1302" s="170">
        <v>26.407255171666598</v>
      </c>
      <c r="D1302" s="170">
        <v>4.1700857833333299E-2</v>
      </c>
      <c r="E1302" s="171">
        <f t="shared" si="184"/>
        <v>0.49683737920734755</v>
      </c>
      <c r="F1302" s="171">
        <f t="shared" si="185"/>
        <v>1.0989102662454875E-3</v>
      </c>
      <c r="G1302" s="171">
        <f t="shared" si="186"/>
        <v>43864.981315667872</v>
      </c>
      <c r="H1302" s="171">
        <f t="shared" si="180"/>
        <v>2.3680567076231712E-2</v>
      </c>
      <c r="I1302" s="171">
        <f t="shared" si="181"/>
        <v>1.6955790390644214</v>
      </c>
      <c r="J1302" s="171">
        <f t="shared" si="182"/>
        <v>33.061293073624654</v>
      </c>
      <c r="K1302" s="172">
        <f t="shared" si="183"/>
        <v>38.487020030573838</v>
      </c>
      <c r="L1302" s="172">
        <f t="shared" si="187"/>
        <v>2.5914161553248931</v>
      </c>
      <c r="M1302" s="171">
        <f t="shared" si="188"/>
        <v>0.23371357822194203</v>
      </c>
      <c r="N1302" s="44"/>
    </row>
    <row r="1303" spans="1:14" x14ac:dyDescent="0.25">
      <c r="A1303" s="157">
        <v>45694.902777777781</v>
      </c>
      <c r="B1303" s="170">
        <v>0.52622842936121117</v>
      </c>
      <c r="C1303" s="170">
        <v>26.406795501666601</v>
      </c>
      <c r="D1303" s="170">
        <v>4.1918618833333303E-2</v>
      </c>
      <c r="E1303" s="171">
        <f t="shared" si="184"/>
        <v>0.51497367572280905</v>
      </c>
      <c r="F1303" s="171">
        <f t="shared" si="185"/>
        <v>1.1390225743749159E-3</v>
      </c>
      <c r="G1303" s="171">
        <f t="shared" si="186"/>
        <v>45466.136296808647</v>
      </c>
      <c r="H1303" s="171">
        <f t="shared" si="180"/>
        <v>2.3680891569732073E-2</v>
      </c>
      <c r="I1303" s="171">
        <f t="shared" si="181"/>
        <v>1.6955584067879772</v>
      </c>
      <c r="J1303" s="171">
        <f t="shared" si="182"/>
        <v>34.096525210019848</v>
      </c>
      <c r="K1303" s="172">
        <f t="shared" si="183"/>
        <v>39.691712594955014</v>
      </c>
      <c r="L1303" s="172">
        <f t="shared" si="187"/>
        <v>2.6951773587519923</v>
      </c>
      <c r="M1303" s="171">
        <f t="shared" si="188"/>
        <v>0.24307155111399645</v>
      </c>
      <c r="N1303" s="44"/>
    </row>
    <row r="1304" spans="1:14" x14ac:dyDescent="0.25">
      <c r="A1304" s="157">
        <v>45694.90347222222</v>
      </c>
      <c r="B1304" s="170">
        <v>0.54244384654332134</v>
      </c>
      <c r="C1304" s="170">
        <v>26.40633583</v>
      </c>
      <c r="D1304" s="170">
        <v>4.20783596666666E-2</v>
      </c>
      <c r="E1304" s="171">
        <f t="shared" si="184"/>
        <v>0.53084309892352932</v>
      </c>
      <c r="F1304" s="171">
        <f t="shared" si="185"/>
        <v>1.1741208799638989E-3</v>
      </c>
      <c r="G1304" s="171">
        <f t="shared" si="186"/>
        <v>46867.148341342967</v>
      </c>
      <c r="H1304" s="171">
        <f t="shared" si="180"/>
        <v>2.3681216069851366E-2</v>
      </c>
      <c r="I1304" s="171">
        <f t="shared" si="181"/>
        <v>1.6955377746204767</v>
      </c>
      <c r="J1304" s="171">
        <f t="shared" si="182"/>
        <v>34.998169878667845</v>
      </c>
      <c r="K1304" s="172">
        <f t="shared" si="183"/>
        <v>40.7408716161356</v>
      </c>
      <c r="L1304" s="172">
        <f t="shared" si="187"/>
        <v>2.7845400844450277</v>
      </c>
      <c r="M1304" s="171">
        <f t="shared" si="188"/>
        <v>0.25113095999684593</v>
      </c>
      <c r="N1304" s="44"/>
    </row>
    <row r="1305" spans="1:14" x14ac:dyDescent="0.25">
      <c r="A1305" s="157">
        <v>45694.904166666667</v>
      </c>
      <c r="B1305" s="170">
        <v>0.52352588124548749</v>
      </c>
      <c r="C1305" s="170">
        <v>26.405876159999998</v>
      </c>
      <c r="D1305" s="170">
        <v>4.2133196833333303E-2</v>
      </c>
      <c r="E1305" s="171">
        <f t="shared" si="184"/>
        <v>0.51233050092177723</v>
      </c>
      <c r="F1305" s="171">
        <f t="shared" si="185"/>
        <v>1.1331729031287608E-3</v>
      </c>
      <c r="G1305" s="171">
        <f t="shared" si="186"/>
        <v>45232.63613961012</v>
      </c>
      <c r="H1305" s="171">
        <f t="shared" si="180"/>
        <v>2.3681540574236659E-2</v>
      </c>
      <c r="I1305" s="171">
        <f t="shared" si="181"/>
        <v>1.6955171427115283</v>
      </c>
      <c r="J1305" s="171">
        <f t="shared" si="182"/>
        <v>33.945876954580832</v>
      </c>
      <c r="K1305" s="172">
        <f t="shared" si="183"/>
        <v>39.515481603529608</v>
      </c>
      <c r="L1305" s="172">
        <f t="shared" si="187"/>
        <v>2.6956922499789235</v>
      </c>
      <c r="M1305" s="171">
        <f t="shared" si="188"/>
        <v>0.24311798791296207</v>
      </c>
      <c r="N1305" s="44"/>
    </row>
    <row r="1306" spans="1:14" x14ac:dyDescent="0.25">
      <c r="A1306" s="157">
        <v>45694.904861111114</v>
      </c>
      <c r="B1306" s="170">
        <v>0.52931710035499224</v>
      </c>
      <c r="C1306" s="170">
        <v>26.405416488333302</v>
      </c>
      <c r="D1306" s="170">
        <v>4.2192009333333301E-2</v>
      </c>
      <c r="E1306" s="171">
        <f t="shared" si="184"/>
        <v>0.51799867212586126</v>
      </c>
      <c r="F1306" s="171">
        <f t="shared" si="185"/>
        <v>1.1457080094263901E-3</v>
      </c>
      <c r="G1306" s="171">
        <f t="shared" si="186"/>
        <v>45732.997470671333</v>
      </c>
      <c r="H1306" s="171">
        <f t="shared" si="180"/>
        <v>2.3681865085241234E-2</v>
      </c>
      <c r="I1306" s="171">
        <f t="shared" si="181"/>
        <v>1.6954965109115161</v>
      </c>
      <c r="J1306" s="171">
        <f t="shared" si="182"/>
        <v>34.268564579137525</v>
      </c>
      <c r="K1306" s="172">
        <f t="shared" si="183"/>
        <v>39.890678697948225</v>
      </c>
      <c r="L1306" s="172">
        <f t="shared" si="187"/>
        <v>2.7277823608077187</v>
      </c>
      <c r="M1306" s="171">
        <f t="shared" si="188"/>
        <v>0.24601211767746381</v>
      </c>
      <c r="N1306" s="44"/>
    </row>
    <row r="1307" spans="1:14" x14ac:dyDescent="0.25">
      <c r="A1307" s="157">
        <v>45694.905555555553</v>
      </c>
      <c r="B1307" s="170">
        <v>0.5374248070156421</v>
      </c>
      <c r="C1307" s="170">
        <v>26.4049568183333</v>
      </c>
      <c r="D1307" s="170">
        <v>4.2296119E-2</v>
      </c>
      <c r="E1307" s="171">
        <f t="shared" si="184"/>
        <v>0.52593381812132778</v>
      </c>
      <c r="F1307" s="171">
        <f t="shared" si="185"/>
        <v>1.1632571580425153E-3</v>
      </c>
      <c r="G1307" s="171">
        <f t="shared" si="186"/>
        <v>46433.503326151476</v>
      </c>
      <c r="H1307" s="171">
        <f t="shared" si="180"/>
        <v>2.3682189600511928E-2</v>
      </c>
      <c r="I1307" s="171">
        <f t="shared" si="181"/>
        <v>1.6954758793700564</v>
      </c>
      <c r="J1307" s="171">
        <f t="shared" si="182"/>
        <v>34.719498861103624</v>
      </c>
      <c r="K1307" s="172">
        <f t="shared" si="183"/>
        <v>40.415152835389307</v>
      </c>
      <c r="L1307" s="172">
        <f t="shared" si="187"/>
        <v>2.7742505842297507</v>
      </c>
      <c r="M1307" s="171">
        <f t="shared" si="188"/>
        <v>0.25020297476819542</v>
      </c>
      <c r="N1307" s="44"/>
    </row>
    <row r="1308" spans="1:14" x14ac:dyDescent="0.25">
      <c r="A1308" s="157">
        <v>45694.90625</v>
      </c>
      <c r="B1308" s="170">
        <v>0.53549439454572723</v>
      </c>
      <c r="C1308" s="170">
        <v>26.404458566666602</v>
      </c>
      <c r="D1308" s="170">
        <v>4.2425660499999997E-2</v>
      </c>
      <c r="E1308" s="171">
        <f t="shared" si="184"/>
        <v>0.52404555255899687</v>
      </c>
      <c r="F1308" s="171">
        <f t="shared" si="185"/>
        <v>1.1590787760730028E-3</v>
      </c>
      <c r="G1308" s="171">
        <f t="shared" si="186"/>
        <v>46266.715688750832</v>
      </c>
      <c r="H1308" s="171">
        <f t="shared" si="180"/>
        <v>2.3682541359600375E-2</v>
      </c>
      <c r="I1308" s="171">
        <f t="shared" si="181"/>
        <v>1.6954535163606694</v>
      </c>
      <c r="J1308" s="171">
        <f t="shared" si="182"/>
        <v>34.612220127546323</v>
      </c>
      <c r="K1308" s="172">
        <f t="shared" si="183"/>
        <v>40.289799172938274</v>
      </c>
      <c r="L1308" s="172">
        <f t="shared" si="187"/>
        <v>2.7732174312174669</v>
      </c>
      <c r="M1308" s="171">
        <f t="shared" si="188"/>
        <v>0.25010979718772247</v>
      </c>
      <c r="N1308" s="44"/>
    </row>
    <row r="1309" spans="1:14" x14ac:dyDescent="0.25">
      <c r="A1309" s="157">
        <v>45694.906944444447</v>
      </c>
      <c r="B1309" s="170">
        <v>0.53858303619735171</v>
      </c>
      <c r="C1309" s="170">
        <v>26.403728836666598</v>
      </c>
      <c r="D1309" s="170">
        <v>4.2512288666666599E-2</v>
      </c>
      <c r="E1309" s="171">
        <f t="shared" si="184"/>
        <v>0.52706944318273441</v>
      </c>
      <c r="F1309" s="171">
        <f t="shared" si="185"/>
        <v>1.1657641476133154E-3</v>
      </c>
      <c r="G1309" s="171">
        <f t="shared" si="186"/>
        <v>46533.574327451184</v>
      </c>
      <c r="H1309" s="171">
        <f t="shared" si="180"/>
        <v>2.3683056550873063E-2</v>
      </c>
      <c r="I1309" s="171">
        <f t="shared" si="181"/>
        <v>1.6954207643082351</v>
      </c>
      <c r="J1309" s="171">
        <f t="shared" si="182"/>
        <v>34.783839182169693</v>
      </c>
      <c r="K1309" s="172">
        <f t="shared" si="183"/>
        <v>40.488868845100882</v>
      </c>
      <c r="L1309" s="172">
        <f t="shared" si="187"/>
        <v>2.7940493681412586</v>
      </c>
      <c r="M1309" s="171">
        <f t="shared" si="188"/>
        <v>0.25198857937781916</v>
      </c>
      <c r="N1309" s="44"/>
    </row>
    <row r="1310" spans="1:14" x14ac:dyDescent="0.25">
      <c r="A1310" s="157">
        <v>45694.907638888886</v>
      </c>
      <c r="B1310" s="170">
        <v>0.54089952382571083</v>
      </c>
      <c r="C1310" s="170">
        <v>26.402960524999902</v>
      </c>
      <c r="D1310" s="170">
        <v>4.2562356833333301E-2</v>
      </c>
      <c r="E1310" s="171">
        <f t="shared" si="184"/>
        <v>0.52933776762414508</v>
      </c>
      <c r="F1310" s="171">
        <f t="shared" si="185"/>
        <v>1.1707781900989413E-3</v>
      </c>
      <c r="G1310" s="171">
        <f t="shared" si="186"/>
        <v>46733.718858541419</v>
      </c>
      <c r="H1310" s="171">
        <f t="shared" si="180"/>
        <v>2.368359899572722E-2</v>
      </c>
      <c r="I1310" s="171">
        <f t="shared" si="181"/>
        <v>1.69538628111745</v>
      </c>
      <c r="J1310" s="171">
        <f t="shared" si="182"/>
        <v>34.912463391697777</v>
      </c>
      <c r="K1310" s="172">
        <f t="shared" si="183"/>
        <v>40.637848703292057</v>
      </c>
      <c r="L1310" s="172">
        <f t="shared" si="187"/>
        <v>2.8087109054243644</v>
      </c>
      <c r="M1310" s="171">
        <f t="shared" si="188"/>
        <v>0.25331086809382797</v>
      </c>
      <c r="N1310" s="44"/>
    </row>
    <row r="1311" spans="1:14" x14ac:dyDescent="0.25">
      <c r="A1311" s="157">
        <v>45694.908333333333</v>
      </c>
      <c r="B1311" s="170">
        <v>0.54051343028981003</v>
      </c>
      <c r="C1311" s="170">
        <v>26.402192213333301</v>
      </c>
      <c r="D1311" s="170">
        <v>4.2610040500000002E-2</v>
      </c>
      <c r="E1311" s="171">
        <f t="shared" si="184"/>
        <v>0.52896128357028593</v>
      </c>
      <c r="F1311" s="171">
        <f t="shared" si="185"/>
        <v>1.1699424898047835E-3</v>
      </c>
      <c r="G1311" s="171">
        <f t="shared" si="186"/>
        <v>46700.360377039586</v>
      </c>
      <c r="H1311" s="171">
        <f t="shared" si="180"/>
        <v>2.368414145578834E-2</v>
      </c>
      <c r="I1311" s="171">
        <f t="shared" si="181"/>
        <v>1.6953517984399875</v>
      </c>
      <c r="J1311" s="171">
        <f t="shared" si="182"/>
        <v>34.891030706687644</v>
      </c>
      <c r="K1311" s="172">
        <f t="shared" si="183"/>
        <v>40.612161188032495</v>
      </c>
      <c r="L1311" s="172">
        <f t="shared" si="187"/>
        <v>2.8098962873734972</v>
      </c>
      <c r="M1311" s="171">
        <f t="shared" si="188"/>
        <v>0.25341777483527211</v>
      </c>
      <c r="N1311" s="44"/>
    </row>
    <row r="1312" spans="1:14" x14ac:dyDescent="0.25">
      <c r="A1312" s="157">
        <v>45694.90902777778</v>
      </c>
      <c r="B1312" s="170">
        <v>0.54360207557059737</v>
      </c>
      <c r="C1312" s="170">
        <v>26.4014239016666</v>
      </c>
      <c r="D1312" s="170">
        <v>4.2657724166666598E-2</v>
      </c>
      <c r="E1312" s="171">
        <f t="shared" si="184"/>
        <v>0.53198528111765053</v>
      </c>
      <c r="F1312" s="171">
        <f t="shared" si="185"/>
        <v>1.1766278692004271E-3</v>
      </c>
      <c r="G1312" s="171">
        <f t="shared" si="186"/>
        <v>46967.219329299609</v>
      </c>
      <c r="H1312" s="171">
        <f t="shared" si="180"/>
        <v>2.3684683931057091E-2</v>
      </c>
      <c r="I1312" s="171">
        <f t="shared" si="181"/>
        <v>1.6953173162758306</v>
      </c>
      <c r="J1312" s="171">
        <f t="shared" si="182"/>
        <v>35.062426602688049</v>
      </c>
      <c r="K1312" s="172">
        <f t="shared" si="183"/>
        <v>40.810917455337112</v>
      </c>
      <c r="L1312" s="172">
        <f t="shared" si="187"/>
        <v>2.8282495738014775</v>
      </c>
      <c r="M1312" s="171">
        <f t="shared" si="188"/>
        <v>0.25507301351023426</v>
      </c>
      <c r="N1312" s="44"/>
    </row>
    <row r="1313" spans="1:14" x14ac:dyDescent="0.25">
      <c r="A1313" s="157">
        <v>45694.909722222219</v>
      </c>
      <c r="B1313" s="170">
        <v>0.54051343028981003</v>
      </c>
      <c r="C1313" s="170">
        <v>26.400655591666599</v>
      </c>
      <c r="D1313" s="170">
        <v>4.2705408E-2</v>
      </c>
      <c r="E1313" s="171">
        <f t="shared" si="184"/>
        <v>0.52896399701241681</v>
      </c>
      <c r="F1313" s="171">
        <f t="shared" si="185"/>
        <v>1.1699424898047835E-3</v>
      </c>
      <c r="G1313" s="171">
        <f t="shared" si="186"/>
        <v>46700.360377039586</v>
      </c>
      <c r="H1313" s="171">
        <f t="shared" si="180"/>
        <v>2.3685226420357024E-2</v>
      </c>
      <c r="I1313" s="171">
        <f t="shared" si="181"/>
        <v>1.6952828346997844</v>
      </c>
      <c r="J1313" s="171">
        <f t="shared" si="182"/>
        <v>34.891030706687644</v>
      </c>
      <c r="K1313" s="172">
        <f t="shared" si="183"/>
        <v>40.61068117266327</v>
      </c>
      <c r="L1313" s="172">
        <f t="shared" si="187"/>
        <v>2.8160749702192631</v>
      </c>
      <c r="M1313" s="171">
        <f t="shared" si="188"/>
        <v>0.25397501535166511</v>
      </c>
      <c r="N1313" s="44"/>
    </row>
    <row r="1314" spans="1:14" x14ac:dyDescent="0.25">
      <c r="A1314" s="157">
        <v>45694.910416666666</v>
      </c>
      <c r="B1314" s="170">
        <v>0.55518451371239286</v>
      </c>
      <c r="C1314" s="170">
        <v>26.399887280000002</v>
      </c>
      <c r="D1314" s="170">
        <v>4.2819851333333298E-2</v>
      </c>
      <c r="E1314" s="171">
        <f t="shared" si="184"/>
        <v>0.54332298927776768</v>
      </c>
      <c r="F1314" s="171">
        <f t="shared" si="185"/>
        <v>1.2016980816285559E-3</v>
      </c>
      <c r="G1314" s="171">
        <f t="shared" si="186"/>
        <v>47967.941984750745</v>
      </c>
      <c r="H1314" s="171">
        <f t="shared" si="180"/>
        <v>2.3685768926042162E-2</v>
      </c>
      <c r="I1314" s="171">
        <f t="shared" si="181"/>
        <v>1.6952483535622482</v>
      </c>
      <c r="J1314" s="171">
        <f t="shared" si="182"/>
        <v>35.703955572537993</v>
      </c>
      <c r="K1314" s="172">
        <f t="shared" si="183"/>
        <v>41.556110739180966</v>
      </c>
      <c r="L1314" s="172">
        <f t="shared" si="187"/>
        <v>2.8962972239223261</v>
      </c>
      <c r="M1314" s="171">
        <f t="shared" si="188"/>
        <v>0.26121006709256189</v>
      </c>
      <c r="N1314" s="44"/>
    </row>
    <row r="1315" spans="1:14" x14ac:dyDescent="0.25">
      <c r="A1315" s="157">
        <v>45694.911111111112</v>
      </c>
      <c r="B1315" s="170">
        <v>0.56445047526774883</v>
      </c>
      <c r="C1315" s="170">
        <v>26.3992418666666</v>
      </c>
      <c r="D1315" s="170">
        <v>4.3072583333333303E-2</v>
      </c>
      <c r="E1315" s="171">
        <f t="shared" si="184"/>
        <v>0.55239217363265058</v>
      </c>
      <c r="F1315" s="171">
        <f t="shared" si="185"/>
        <v>1.2217542754713179E-3</v>
      </c>
      <c r="G1315" s="171">
        <f t="shared" si="186"/>
        <v>48768.521063133499</v>
      </c>
      <c r="H1315" s="171">
        <f t="shared" si="180"/>
        <v>2.3686224664837909E-2</v>
      </c>
      <c r="I1315" s="171">
        <f t="shared" si="181"/>
        <v>1.6952193883882265</v>
      </c>
      <c r="J1315" s="171">
        <f t="shared" si="182"/>
        <v>36.215830018765487</v>
      </c>
      <c r="K1315" s="172">
        <f t="shared" si="183"/>
        <v>42.151240163826543</v>
      </c>
      <c r="L1315" s="172">
        <f t="shared" si="187"/>
        <v>2.9594907691305643</v>
      </c>
      <c r="M1315" s="171">
        <f t="shared" si="188"/>
        <v>0.26690934065030342</v>
      </c>
      <c r="N1315" s="44"/>
    </row>
    <row r="1316" spans="1:14" x14ac:dyDescent="0.25">
      <c r="A1316" s="157">
        <v>45694.911805555559</v>
      </c>
      <c r="B1316" s="170">
        <v>0.57950763014239626</v>
      </c>
      <c r="C1316" s="170">
        <v>26.3992877383333</v>
      </c>
      <c r="D1316" s="170">
        <v>4.31456986666666E-2</v>
      </c>
      <c r="E1316" s="171">
        <f t="shared" si="184"/>
        <v>0.56712757709723494</v>
      </c>
      <c r="F1316" s="171">
        <f t="shared" si="185"/>
        <v>1.2543455197887364E-3</v>
      </c>
      <c r="G1316" s="171">
        <f t="shared" si="186"/>
        <v>50069.459244303034</v>
      </c>
      <c r="H1316" s="171">
        <f t="shared" si="180"/>
        <v>2.368619227361551E-2</v>
      </c>
      <c r="I1316" s="171">
        <f t="shared" si="181"/>
        <v>1.6952214470272775</v>
      </c>
      <c r="J1316" s="171">
        <f t="shared" si="182"/>
        <v>37.045127546965425</v>
      </c>
      <c r="K1316" s="172">
        <f t="shared" si="183"/>
        <v>43.116498119833892</v>
      </c>
      <c r="L1316" s="172">
        <f t="shared" si="187"/>
        <v>3.0395385292249717</v>
      </c>
      <c r="M1316" s="171">
        <f t="shared" si="188"/>
        <v>0.27412865523313235</v>
      </c>
      <c r="N1316" s="44"/>
    </row>
    <row r="1317" spans="1:14" x14ac:dyDescent="0.25">
      <c r="A1317" s="157">
        <v>45694.912499999999</v>
      </c>
      <c r="B1317" s="170">
        <v>0.5833684404111491</v>
      </c>
      <c r="C1317" s="170">
        <v>26.3994411416666</v>
      </c>
      <c r="D1317" s="170">
        <v>4.3227744333333297E-2</v>
      </c>
      <c r="E1317" s="171">
        <f t="shared" si="184"/>
        <v>0.57090561629741143</v>
      </c>
      <c r="F1317" s="171">
        <f t="shared" si="185"/>
        <v>1.2627022519721841E-3</v>
      </c>
      <c r="G1317" s="171">
        <f t="shared" si="186"/>
        <v>50403.03325152328</v>
      </c>
      <c r="H1317" s="171">
        <f t="shared" si="180"/>
        <v>2.3686083951773847E-2</v>
      </c>
      <c r="I1317" s="171">
        <f t="shared" si="181"/>
        <v>1.6952283315101102</v>
      </c>
      <c r="J1317" s="171">
        <f t="shared" si="182"/>
        <v>37.257279373400671</v>
      </c>
      <c r="K1317" s="172">
        <f t="shared" si="183"/>
        <v>43.363577529461871</v>
      </c>
      <c r="L1317" s="172">
        <f t="shared" si="187"/>
        <v>3.0645843521984064</v>
      </c>
      <c r="M1317" s="171">
        <f t="shared" si="188"/>
        <v>0.27638747765137145</v>
      </c>
      <c r="N1317" s="44"/>
    </row>
    <row r="1318" spans="1:14" x14ac:dyDescent="0.25">
      <c r="A1318" s="157">
        <v>45694.913194444445</v>
      </c>
      <c r="B1318" s="170">
        <v>0.55634277231347584</v>
      </c>
      <c r="C1318" s="170">
        <v>26.399594548333301</v>
      </c>
      <c r="D1318" s="170">
        <v>4.32900386666666E-2</v>
      </c>
      <c r="E1318" s="171">
        <f t="shared" si="184"/>
        <v>0.54445703373295684</v>
      </c>
      <c r="F1318" s="171">
        <f t="shared" si="185"/>
        <v>1.2042051348776534E-3</v>
      </c>
      <c r="G1318" s="171">
        <f t="shared" si="186"/>
        <v>48068.015527884316</v>
      </c>
      <c r="H1318" s="171">
        <f t="shared" si="180"/>
        <v>2.3685975628184749E-2</v>
      </c>
      <c r="I1318" s="171">
        <f t="shared" si="181"/>
        <v>1.6952352161630029</v>
      </c>
      <c r="J1318" s="171">
        <f t="shared" si="182"/>
        <v>35.768005640838801</v>
      </c>
      <c r="K1318" s="172">
        <f t="shared" si="183"/>
        <v>41.630370087210231</v>
      </c>
      <c r="L1318" s="172">
        <f t="shared" si="187"/>
        <v>2.9338785282764146</v>
      </c>
      <c r="M1318" s="171">
        <f t="shared" si="188"/>
        <v>0.26459943436836353</v>
      </c>
      <c r="N1318" s="44"/>
    </row>
    <row r="1319" spans="1:14" x14ac:dyDescent="0.25">
      <c r="A1319" s="157">
        <v>45694.913888888892</v>
      </c>
      <c r="B1319" s="170">
        <v>0.54128561365523475</v>
      </c>
      <c r="C1319" s="170">
        <v>26.399747951666601</v>
      </c>
      <c r="D1319" s="170">
        <v>4.3383323499999897E-2</v>
      </c>
      <c r="E1319" s="171">
        <f t="shared" si="184"/>
        <v>0.52972128579001609</v>
      </c>
      <c r="F1319" s="171">
        <f t="shared" si="185"/>
        <v>1.1716138823706381E-3</v>
      </c>
      <c r="G1319" s="171">
        <f t="shared" si="186"/>
        <v>46767.077019812285</v>
      </c>
      <c r="H1319" s="171">
        <f t="shared" si="180"/>
        <v>2.3685867307555734E-2</v>
      </c>
      <c r="I1319" s="171">
        <f t="shared" si="181"/>
        <v>1.695242100686762</v>
      </c>
      <c r="J1319" s="171">
        <f t="shared" si="182"/>
        <v>34.933893729290489</v>
      </c>
      <c r="K1319" s="172">
        <f t="shared" si="183"/>
        <v>40.659695433295077</v>
      </c>
      <c r="L1319" s="172">
        <f t="shared" si="187"/>
        <v>2.8645931398701512</v>
      </c>
      <c r="M1319" s="171">
        <f t="shared" si="188"/>
        <v>0.25835075215279141</v>
      </c>
      <c r="N1319" s="44"/>
    </row>
    <row r="1320" spans="1:14" x14ac:dyDescent="0.25">
      <c r="A1320" s="157">
        <v>45694.914583333331</v>
      </c>
      <c r="B1320" s="170">
        <v>0.54862113695045989</v>
      </c>
      <c r="C1320" s="170">
        <v>26.399901358333299</v>
      </c>
      <c r="D1320" s="170">
        <v>4.3548630666666602E-2</v>
      </c>
      <c r="E1320" s="171">
        <f t="shared" si="184"/>
        <v>0.53689981391326924</v>
      </c>
      <c r="F1320" s="171">
        <f t="shared" si="185"/>
        <v>1.1874916384209087E-3</v>
      </c>
      <c r="G1320" s="171">
        <f t="shared" si="186"/>
        <v>47400.866232519737</v>
      </c>
      <c r="H1320" s="171">
        <f t="shared" si="180"/>
        <v>2.3685758985179297E-2</v>
      </c>
      <c r="I1320" s="171">
        <f t="shared" si="181"/>
        <v>1.6952489853805828</v>
      </c>
      <c r="J1320" s="171">
        <f t="shared" si="182"/>
        <v>35.340655364614051</v>
      </c>
      <c r="K1320" s="172">
        <f t="shared" si="183"/>
        <v>41.13327654410331</v>
      </c>
      <c r="L1320" s="172">
        <f t="shared" si="187"/>
        <v>2.9125153868653531</v>
      </c>
      <c r="M1320" s="171">
        <f t="shared" si="188"/>
        <v>0.26267274412566316</v>
      </c>
      <c r="N1320" s="44"/>
    </row>
    <row r="1321" spans="1:14" x14ac:dyDescent="0.25">
      <c r="A1321" s="157">
        <v>45694.915277777778</v>
      </c>
      <c r="B1321" s="170">
        <v>0.55711490780485107</v>
      </c>
      <c r="C1321" s="170">
        <v>26.400054761666599</v>
      </c>
      <c r="D1321" s="170">
        <v>4.3812483333333298E-2</v>
      </c>
      <c r="E1321" s="171">
        <f t="shared" si="184"/>
        <v>0.54521183564107267</v>
      </c>
      <c r="F1321" s="171">
        <f t="shared" si="185"/>
        <v>1.205876423820024E-3</v>
      </c>
      <c r="G1321" s="171">
        <f t="shared" si="186"/>
        <v>48134.728034339132</v>
      </c>
      <c r="H1321" s="171">
        <f t="shared" si="180"/>
        <v>2.3685650665762916E-2</v>
      </c>
      <c r="I1321" s="171">
        <f t="shared" si="181"/>
        <v>1.6952558699452687</v>
      </c>
      <c r="J1321" s="171">
        <f t="shared" si="182"/>
        <v>35.81069327338259</v>
      </c>
      <c r="K1321" s="172">
        <f t="shared" si="183"/>
        <v>41.680509134967416</v>
      </c>
      <c r="L1321" s="172">
        <f t="shared" si="187"/>
        <v>2.97323362661488</v>
      </c>
      <c r="M1321" s="171">
        <f t="shared" si="188"/>
        <v>0.26814877584910535</v>
      </c>
      <c r="N1321" s="44"/>
    </row>
    <row r="1322" spans="1:14" x14ac:dyDescent="0.25">
      <c r="A1322" s="157">
        <v>45694.915972222225</v>
      </c>
      <c r="B1322" s="170">
        <v>0.55170978215403044</v>
      </c>
      <c r="C1322" s="170">
        <v>26.400187715000001</v>
      </c>
      <c r="D1322" s="170">
        <v>4.3795529333333298E-2</v>
      </c>
      <c r="E1322" s="171">
        <f t="shared" si="184"/>
        <v>0.53992195388751274</v>
      </c>
      <c r="F1322" s="171">
        <f t="shared" si="185"/>
        <v>1.1941770176494165E-3</v>
      </c>
      <c r="G1322" s="171">
        <f t="shared" si="186"/>
        <v>47667.72517810823</v>
      </c>
      <c r="H1322" s="171">
        <f t="shared" si="180"/>
        <v>2.3685556786758245E-2</v>
      </c>
      <c r="I1322" s="171">
        <f t="shared" si="181"/>
        <v>1.6952618367540961</v>
      </c>
      <c r="J1322" s="171">
        <f t="shared" si="182"/>
        <v>35.511695376730209</v>
      </c>
      <c r="K1322" s="172">
        <f t="shared" si="183"/>
        <v>41.332632111803221</v>
      </c>
      <c r="L1322" s="172">
        <f t="shared" si="187"/>
        <v>2.9447060934371549</v>
      </c>
      <c r="M1322" s="171">
        <f t="shared" si="188"/>
        <v>0.26557594637780979</v>
      </c>
      <c r="N1322" s="44"/>
    </row>
    <row r="1323" spans="1:14" x14ac:dyDescent="0.25">
      <c r="A1323" s="157">
        <v>45694.916666666664</v>
      </c>
      <c r="B1323" s="170">
        <v>0.55788708754111305</v>
      </c>
      <c r="C1323" s="170">
        <v>26.40020561</v>
      </c>
      <c r="D1323" s="170">
        <v>4.3909971999999999E-2</v>
      </c>
      <c r="E1323" s="171">
        <f t="shared" si="184"/>
        <v>0.54596724238475236</v>
      </c>
      <c r="F1323" s="171">
        <f t="shared" si="185"/>
        <v>1.2075478085305476E-3</v>
      </c>
      <c r="G1323" s="171">
        <f t="shared" si="186"/>
        <v>48201.444363552167</v>
      </c>
      <c r="H1323" s="171">
        <f t="shared" si="180"/>
        <v>2.3685544151045235E-2</v>
      </c>
      <c r="I1323" s="171">
        <f t="shared" si="181"/>
        <v>1.6952626398644604</v>
      </c>
      <c r="J1323" s="171">
        <f t="shared" si="182"/>
        <v>35.853375069269227</v>
      </c>
      <c r="K1323" s="172">
        <f t="shared" si="183"/>
        <v>41.730336299600658</v>
      </c>
      <c r="L1323" s="172">
        <f t="shared" si="187"/>
        <v>2.9837823963966272</v>
      </c>
      <c r="M1323" s="171">
        <f t="shared" si="188"/>
        <v>0.26910014397516474</v>
      </c>
      <c r="N1323" s="44"/>
    </row>
    <row r="1324" spans="1:14" x14ac:dyDescent="0.25">
      <c r="A1324" s="157">
        <v>45694.917361111111</v>
      </c>
      <c r="B1324" s="170">
        <v>0.5833684404111491</v>
      </c>
      <c r="C1324" s="170">
        <v>26.40020561</v>
      </c>
      <c r="D1324" s="170">
        <v>4.4272374333333302E-2</v>
      </c>
      <c r="E1324" s="171">
        <f t="shared" si="184"/>
        <v>0.57090415931538696</v>
      </c>
      <c r="F1324" s="171">
        <f t="shared" si="185"/>
        <v>1.2627022519721841E-3</v>
      </c>
      <c r="G1324" s="171">
        <f t="shared" si="186"/>
        <v>50403.03325152328</v>
      </c>
      <c r="H1324" s="171">
        <f t="shared" si="180"/>
        <v>2.3685544151045235E-2</v>
      </c>
      <c r="I1324" s="171">
        <f t="shared" si="181"/>
        <v>1.6952626398644604</v>
      </c>
      <c r="J1324" s="171">
        <f t="shared" si="182"/>
        <v>37.257279373400671</v>
      </c>
      <c r="K1324" s="172">
        <f t="shared" si="183"/>
        <v>43.3643637413875</v>
      </c>
      <c r="L1324" s="172">
        <f t="shared" si="187"/>
        <v>3.138703387462753</v>
      </c>
      <c r="M1324" s="171">
        <f t="shared" si="188"/>
        <v>0.28307209482889184</v>
      </c>
      <c r="N1324" s="44"/>
    </row>
    <row r="1325" spans="1:14" x14ac:dyDescent="0.25">
      <c r="A1325" s="157">
        <v>45694.918055555558</v>
      </c>
      <c r="B1325" s="170">
        <v>0.54862114065683665</v>
      </c>
      <c r="C1325" s="170">
        <v>26.40020561</v>
      </c>
      <c r="D1325" s="170">
        <v>4.4396355166666603E-2</v>
      </c>
      <c r="E1325" s="171">
        <f t="shared" si="184"/>
        <v>0.53689927221396194</v>
      </c>
      <c r="F1325" s="171">
        <f t="shared" si="185"/>
        <v>1.1874916464433695E-3</v>
      </c>
      <c r="G1325" s="171">
        <f t="shared" si="186"/>
        <v>47400.866552750689</v>
      </c>
      <c r="H1325" s="171">
        <f t="shared" si="180"/>
        <v>2.3685544151045235E-2</v>
      </c>
      <c r="I1325" s="171">
        <f t="shared" si="181"/>
        <v>1.6952626398644604</v>
      </c>
      <c r="J1325" s="171">
        <f t="shared" si="182"/>
        <v>35.340655569942967</v>
      </c>
      <c r="K1325" s="172">
        <f t="shared" si="183"/>
        <v>41.133573593358626</v>
      </c>
      <c r="L1325" s="172">
        <f t="shared" si="187"/>
        <v>2.9692339085851831</v>
      </c>
      <c r="M1325" s="171">
        <f t="shared" si="188"/>
        <v>0.2677880509185771</v>
      </c>
      <c r="N1325" s="44"/>
    </row>
    <row r="1326" spans="1:14" x14ac:dyDescent="0.25">
      <c r="A1326" s="157">
        <v>45694.918749999997</v>
      </c>
      <c r="B1326" s="170">
        <v>0.54012735513136567</v>
      </c>
      <c r="C1326" s="170">
        <v>26.40020561</v>
      </c>
      <c r="D1326" s="170">
        <v>4.4572256166666602E-2</v>
      </c>
      <c r="E1326" s="171">
        <f t="shared" si="184"/>
        <v>0.52858696536135497</v>
      </c>
      <c r="F1326" s="171">
        <f t="shared" si="185"/>
        <v>1.1691068292886703E-3</v>
      </c>
      <c r="G1326" s="171">
        <f t="shared" si="186"/>
        <v>46667.003483349996</v>
      </c>
      <c r="H1326" s="171">
        <f t="shared" si="180"/>
        <v>2.3685544151045235E-2</v>
      </c>
      <c r="I1326" s="171">
        <f t="shared" si="181"/>
        <v>1.6952626398644604</v>
      </c>
      <c r="J1326" s="171">
        <f t="shared" si="182"/>
        <v>34.869596898547925</v>
      </c>
      <c r="K1326" s="172">
        <f t="shared" si="183"/>
        <v>40.585300613864241</v>
      </c>
      <c r="L1326" s="172">
        <f t="shared" si="187"/>
        <v>2.9371508424860959</v>
      </c>
      <c r="M1326" s="171">
        <f t="shared" si="188"/>
        <v>0.26489455650127131</v>
      </c>
      <c r="N1326" s="44"/>
    </row>
    <row r="1327" spans="1:14" x14ac:dyDescent="0.25">
      <c r="A1327" s="157">
        <v>45694.919444444444</v>
      </c>
      <c r="B1327" s="170">
        <v>0.55634277231347584</v>
      </c>
      <c r="C1327" s="170">
        <v>26.40020561</v>
      </c>
      <c r="D1327" s="170">
        <v>4.4840348166666599E-2</v>
      </c>
      <c r="E1327" s="171">
        <f t="shared" si="184"/>
        <v>0.5444559230783278</v>
      </c>
      <c r="F1327" s="171">
        <f t="shared" si="185"/>
        <v>1.2042051348776534E-3</v>
      </c>
      <c r="G1327" s="171">
        <f t="shared" si="186"/>
        <v>48068.015527884316</v>
      </c>
      <c r="H1327" s="171">
        <f t="shared" si="180"/>
        <v>2.3685544151045235E-2</v>
      </c>
      <c r="I1327" s="171">
        <f t="shared" si="181"/>
        <v>1.6952626398644604</v>
      </c>
      <c r="J1327" s="171">
        <f t="shared" si="182"/>
        <v>35.768005640838801</v>
      </c>
      <c r="K1327" s="172">
        <f t="shared" si="183"/>
        <v>41.63097340974096</v>
      </c>
      <c r="L1327" s="172">
        <f t="shared" si="187"/>
        <v>3.0389943506432129</v>
      </c>
      <c r="M1327" s="171">
        <f t="shared" si="188"/>
        <v>0.27407957707821184</v>
      </c>
      <c r="N1327" s="44"/>
    </row>
    <row r="1328" spans="1:14" x14ac:dyDescent="0.25">
      <c r="A1328" s="157">
        <v>45694.920138888891</v>
      </c>
      <c r="B1328" s="170">
        <v>0.55672885835940611</v>
      </c>
      <c r="C1328" s="170">
        <v>26.40020561</v>
      </c>
      <c r="D1328" s="170">
        <v>4.5057576666666599E-2</v>
      </c>
      <c r="E1328" s="171">
        <f t="shared" si="184"/>
        <v>0.54483375998928563</v>
      </c>
      <c r="F1328" s="171">
        <f t="shared" si="185"/>
        <v>1.2050408189597534E-3</v>
      </c>
      <c r="G1328" s="171">
        <f t="shared" si="186"/>
        <v>48101.373362252685</v>
      </c>
      <c r="H1328" s="171">
        <f t="shared" si="180"/>
        <v>2.3685544151045235E-2</v>
      </c>
      <c r="I1328" s="171">
        <f t="shared" si="181"/>
        <v>1.6952626398644604</v>
      </c>
      <c r="J1328" s="171">
        <f t="shared" si="182"/>
        <v>35.789351504914535</v>
      </c>
      <c r="K1328" s="172">
        <f t="shared" si="183"/>
        <v>41.655818214024094</v>
      </c>
      <c r="L1328" s="172">
        <f t="shared" si="187"/>
        <v>3.0557288868718011</v>
      </c>
      <c r="M1328" s="171">
        <f t="shared" si="188"/>
        <v>0.27558882457357514</v>
      </c>
      <c r="N1328" s="44"/>
    </row>
    <row r="1329" spans="1:14" x14ac:dyDescent="0.25">
      <c r="A1329" s="157">
        <v>45694.92083333333</v>
      </c>
      <c r="B1329" s="170">
        <v>0.57024167962895989</v>
      </c>
      <c r="C1329" s="170">
        <v>26.400291703333298</v>
      </c>
      <c r="D1329" s="170">
        <v>4.52864615E-2</v>
      </c>
      <c r="E1329" s="171">
        <f t="shared" si="184"/>
        <v>0.55805770521093911</v>
      </c>
      <c r="F1329" s="171">
        <f t="shared" si="185"/>
        <v>1.2342893498462335E-3</v>
      </c>
      <c r="G1329" s="171">
        <f t="shared" si="186"/>
        <v>49268.881119942133</v>
      </c>
      <c r="H1329" s="171">
        <f t="shared" si="180"/>
        <v>2.3685483360400474E-2</v>
      </c>
      <c r="I1329" s="171">
        <f t="shared" si="181"/>
        <v>1.6952665036542285</v>
      </c>
      <c r="J1329" s="171">
        <f t="shared" si="182"/>
        <v>36.535152233676861</v>
      </c>
      <c r="K1329" s="172">
        <f t="shared" si="183"/>
        <v>42.523954845444592</v>
      </c>
      <c r="L1329" s="172">
        <f t="shared" si="187"/>
        <v>3.1419891931078632</v>
      </c>
      <c r="M1329" s="171">
        <f t="shared" si="188"/>
        <v>0.28336843372184911</v>
      </c>
      <c r="N1329" s="44"/>
    </row>
    <row r="1330" spans="1:14" x14ac:dyDescent="0.25">
      <c r="A1330" s="157">
        <v>45694.921527777777</v>
      </c>
      <c r="B1330" s="170">
        <v>0.55904532027476883</v>
      </c>
      <c r="C1330" s="170">
        <v>26.400862064999998</v>
      </c>
      <c r="D1330" s="170">
        <v>4.5666879666666597E-2</v>
      </c>
      <c r="E1330" s="171">
        <f t="shared" si="184"/>
        <v>0.54709952930459937</v>
      </c>
      <c r="F1330" s="171">
        <f t="shared" si="185"/>
        <v>1.2100548057895429E-3</v>
      </c>
      <c r="G1330" s="171">
        <f t="shared" si="186"/>
        <v>48301.515671740024</v>
      </c>
      <c r="H1330" s="171">
        <f t="shared" si="180"/>
        <v>2.3685080631909338E-2</v>
      </c>
      <c r="I1330" s="171">
        <f t="shared" si="181"/>
        <v>1.695292101125053</v>
      </c>
      <c r="J1330" s="171">
        <f t="shared" si="182"/>
        <v>35.917380223867823</v>
      </c>
      <c r="K1330" s="172">
        <f t="shared" si="183"/>
        <v>41.805483815265312</v>
      </c>
      <c r="L1330" s="172">
        <f t="shared" si="187"/>
        <v>3.1093370155782312</v>
      </c>
      <c r="M1330" s="171">
        <f t="shared" si="188"/>
        <v>0.28042361251607423</v>
      </c>
      <c r="N1330" s="44"/>
    </row>
    <row r="1331" spans="1:14" x14ac:dyDescent="0.25">
      <c r="A1331" s="157">
        <v>45694.922222222223</v>
      </c>
      <c r="B1331" s="170">
        <v>0.56985560447051575</v>
      </c>
      <c r="C1331" s="170">
        <v>26.4015077566666</v>
      </c>
      <c r="D1331" s="170">
        <v>4.5859735166666603E-2</v>
      </c>
      <c r="E1331" s="171">
        <f t="shared" si="184"/>
        <v>0.55767761511730829</v>
      </c>
      <c r="F1331" s="171">
        <f t="shared" si="185"/>
        <v>1.2334536893301208E-3</v>
      </c>
      <c r="G1331" s="171">
        <f t="shared" si="186"/>
        <v>49235.524226252564</v>
      </c>
      <c r="H1331" s="171">
        <f t="shared" si="180"/>
        <v>2.3684624723532759E-2</v>
      </c>
      <c r="I1331" s="171">
        <f t="shared" si="181"/>
        <v>1.6953210797000089</v>
      </c>
      <c r="J1331" s="171">
        <f t="shared" si="182"/>
        <v>36.513878541990827</v>
      </c>
      <c r="K1331" s="172">
        <f t="shared" si="183"/>
        <v>42.500419711524565</v>
      </c>
      <c r="L1331" s="172">
        <f t="shared" si="187"/>
        <v>3.1798165756809222</v>
      </c>
      <c r="M1331" s="171">
        <f t="shared" si="188"/>
        <v>0.28677999419921735</v>
      </c>
      <c r="N1331" s="44"/>
    </row>
    <row r="1332" spans="1:14" x14ac:dyDescent="0.25">
      <c r="A1332" s="157">
        <v>45694.92291666667</v>
      </c>
      <c r="B1332" s="170">
        <v>0.57564682358002328</v>
      </c>
      <c r="C1332" s="170">
        <v>26.40215345</v>
      </c>
      <c r="D1332" s="170">
        <v>4.6127828000000003E-2</v>
      </c>
      <c r="E1332" s="171">
        <f t="shared" si="184"/>
        <v>0.56334385978851254</v>
      </c>
      <c r="F1332" s="171">
        <f t="shared" si="185"/>
        <v>1.2459887956277561E-3</v>
      </c>
      <c r="G1332" s="171">
        <f t="shared" si="186"/>
        <v>49735.88555731401</v>
      </c>
      <c r="H1332" s="171">
        <f t="shared" si="180"/>
        <v>2.3684168824720353E-2</v>
      </c>
      <c r="I1332" s="171">
        <f t="shared" si="181"/>
        <v>1.6953500587123129</v>
      </c>
      <c r="J1332" s="171">
        <f t="shared" si="182"/>
        <v>36.832777954153634</v>
      </c>
      <c r="K1332" s="172">
        <f t="shared" si="183"/>
        <v>42.872259998922587</v>
      </c>
      <c r="L1332" s="172">
        <f t="shared" si="187"/>
        <v>3.2293063331297915</v>
      </c>
      <c r="M1332" s="171">
        <f t="shared" si="188"/>
        <v>0.29124335616249925</v>
      </c>
      <c r="N1332" s="44"/>
    </row>
    <row r="1333" spans="1:14" x14ac:dyDescent="0.25">
      <c r="A1333" s="157">
        <v>45694.923611111109</v>
      </c>
      <c r="B1333" s="170">
        <v>0.57796331120838229</v>
      </c>
      <c r="C1333" s="170">
        <v>26.402799139999999</v>
      </c>
      <c r="D1333" s="170">
        <v>4.6391684333333301E-2</v>
      </c>
      <c r="E1333" s="171">
        <f t="shared" si="184"/>
        <v>0.56560961929636955</v>
      </c>
      <c r="F1333" s="171">
        <f t="shared" si="185"/>
        <v>1.2510028381133816E-3</v>
      </c>
      <c r="G1333" s="171">
        <f t="shared" si="186"/>
        <v>49936.03008840423</v>
      </c>
      <c r="H1333" s="171">
        <f t="shared" si="180"/>
        <v>2.3683712939002271E-2</v>
      </c>
      <c r="I1333" s="171">
        <f t="shared" si="181"/>
        <v>1.6953790379375524</v>
      </c>
      <c r="J1333" s="171">
        <f t="shared" si="182"/>
        <v>36.960211753542403</v>
      </c>
      <c r="K1333" s="172">
        <f t="shared" si="183"/>
        <v>43.021247959861626</v>
      </c>
      <c r="L1333" s="172">
        <f t="shared" si="187"/>
        <v>3.2602366067475139</v>
      </c>
      <c r="M1333" s="171">
        <f t="shared" si="188"/>
        <v>0.29403288300392444</v>
      </c>
      <c r="N1333" s="44"/>
    </row>
    <row r="1334" spans="1:14" x14ac:dyDescent="0.25">
      <c r="A1334" s="157">
        <v>45694.924305555556</v>
      </c>
      <c r="B1334" s="170">
        <v>0.56213397289109324</v>
      </c>
      <c r="C1334" s="170">
        <v>26.40326219</v>
      </c>
      <c r="D1334" s="170">
        <v>4.6651298666666598E-2</v>
      </c>
      <c r="E1334" s="171">
        <f t="shared" si="184"/>
        <v>0.55011777521054539</v>
      </c>
      <c r="F1334" s="171">
        <f t="shared" si="185"/>
        <v>1.2167402010629723E-3</v>
      </c>
      <c r="G1334" s="171">
        <f t="shared" si="186"/>
        <v>48568.375257790452</v>
      </c>
      <c r="H1334" s="171">
        <f t="shared" si="180"/>
        <v>2.3683386011820837E-2</v>
      </c>
      <c r="I1334" s="171">
        <f t="shared" si="181"/>
        <v>1.6953998203166805</v>
      </c>
      <c r="J1334" s="171">
        <f t="shared" si="182"/>
        <v>36.087971772743423</v>
      </c>
      <c r="K1334" s="172">
        <f t="shared" si="183"/>
        <v>42.006432280551209</v>
      </c>
      <c r="L1334" s="172">
        <f t="shared" si="187"/>
        <v>3.1932184105990271</v>
      </c>
      <c r="M1334" s="171">
        <f t="shared" si="188"/>
        <v>0.28798867339457318</v>
      </c>
      <c r="N1334" s="44"/>
    </row>
    <row r="1335" spans="1:14" x14ac:dyDescent="0.25">
      <c r="A1335" s="157">
        <v>45694.925000000003</v>
      </c>
      <c r="B1335" s="170">
        <v>0.55711490780485107</v>
      </c>
      <c r="C1335" s="170">
        <v>26.402758318333301</v>
      </c>
      <c r="D1335" s="170">
        <v>4.6793291166666598E-2</v>
      </c>
      <c r="E1335" s="171">
        <f t="shared" si="184"/>
        <v>0.54520691493494633</v>
      </c>
      <c r="F1335" s="171">
        <f t="shared" si="185"/>
        <v>1.205876423820024E-3</v>
      </c>
      <c r="G1335" s="171">
        <f t="shared" si="186"/>
        <v>48134.728034339132</v>
      </c>
      <c r="H1335" s="171">
        <f t="shared" si="180"/>
        <v>2.368374176058765E-2</v>
      </c>
      <c r="I1335" s="171">
        <f t="shared" si="181"/>
        <v>1.6953772058088135</v>
      </c>
      <c r="J1335" s="171">
        <f t="shared" si="182"/>
        <v>35.81069327338259</v>
      </c>
      <c r="K1335" s="172">
        <f t="shared" si="183"/>
        <v>41.683181732115429</v>
      </c>
      <c r="L1335" s="172">
        <f t="shared" si="187"/>
        <v>3.1757380568400455</v>
      </c>
      <c r="M1335" s="171">
        <f t="shared" si="188"/>
        <v>0.28641216241342404</v>
      </c>
      <c r="N1335" s="44"/>
    </row>
    <row r="1336" spans="1:14" x14ac:dyDescent="0.25">
      <c r="A1336" s="157">
        <v>45694.925694444442</v>
      </c>
      <c r="B1336" s="170">
        <v>0.55750100134075198</v>
      </c>
      <c r="C1336" s="170">
        <v>26.402114778333299</v>
      </c>
      <c r="D1336" s="170">
        <v>4.7102241999999898E-2</v>
      </c>
      <c r="E1336" s="171">
        <f t="shared" si="184"/>
        <v>0.54558592805789297</v>
      </c>
      <c r="F1336" s="171">
        <f t="shared" si="185"/>
        <v>1.2067121241141818E-3</v>
      </c>
      <c r="G1336" s="171">
        <f t="shared" si="186"/>
        <v>48168.086515840972</v>
      </c>
      <c r="H1336" s="171">
        <f t="shared" si="180"/>
        <v>2.3684196128969558E-2</v>
      </c>
      <c r="I1336" s="171">
        <f t="shared" si="181"/>
        <v>1.6953483231000062</v>
      </c>
      <c r="J1336" s="171">
        <f t="shared" si="182"/>
        <v>35.832035408614665</v>
      </c>
      <c r="K1336" s="172">
        <f t="shared" si="183"/>
        <v>41.707387135004353</v>
      </c>
      <c r="L1336" s="172">
        <f t="shared" si="187"/>
        <v>3.1987567727636086</v>
      </c>
      <c r="M1336" s="171">
        <f t="shared" si="188"/>
        <v>0.28848816493178286</v>
      </c>
      <c r="N1336" s="44"/>
    </row>
    <row r="1337" spans="1:14" x14ac:dyDescent="0.25">
      <c r="A1337" s="157">
        <v>45694.926388888889</v>
      </c>
      <c r="B1337" s="170">
        <v>0.55441235605996741</v>
      </c>
      <c r="C1337" s="170">
        <v>26.401471238333301</v>
      </c>
      <c r="D1337" s="170">
        <v>4.7233218E-2</v>
      </c>
      <c r="E1337" s="171">
        <f t="shared" si="184"/>
        <v>0.54256445981421419</v>
      </c>
      <c r="F1337" s="171">
        <f t="shared" si="185"/>
        <v>1.2000267447185441E-3</v>
      </c>
      <c r="G1337" s="171">
        <f t="shared" si="186"/>
        <v>47901.227563581182</v>
      </c>
      <c r="H1337" s="171">
        <f t="shared" si="180"/>
        <v>2.3684650508020728E-2</v>
      </c>
      <c r="I1337" s="171">
        <f t="shared" si="181"/>
        <v>1.6953194407513306</v>
      </c>
      <c r="J1337" s="171">
        <f t="shared" si="182"/>
        <v>35.661245951007835</v>
      </c>
      <c r="K1337" s="172">
        <f t="shared" si="183"/>
        <v>41.507959937830883</v>
      </c>
      <c r="L1337" s="172">
        <f t="shared" si="187"/>
        <v>3.1907229326496194</v>
      </c>
      <c r="M1337" s="171">
        <f t="shared" si="188"/>
        <v>0.2877636122519498</v>
      </c>
      <c r="N1337" s="44"/>
    </row>
    <row r="1338" spans="1:14" x14ac:dyDescent="0.25">
      <c r="A1338" s="157">
        <v>45694.927083333336</v>
      </c>
      <c r="B1338" s="170">
        <v>0.56715302701263259</v>
      </c>
      <c r="C1338" s="170">
        <v>26.4008277016666</v>
      </c>
      <c r="D1338" s="170">
        <v>4.7370007833333297E-2</v>
      </c>
      <c r="E1338" s="171">
        <f t="shared" si="184"/>
        <v>0.55503405263275873</v>
      </c>
      <c r="F1338" s="171">
        <f t="shared" si="185"/>
        <v>1.2276039545727978E-3</v>
      </c>
      <c r="G1338" s="171">
        <f t="shared" si="186"/>
        <v>49002.021533891457</v>
      </c>
      <c r="H1338" s="171">
        <f t="shared" si="180"/>
        <v>2.3685104895387953E-2</v>
      </c>
      <c r="I1338" s="171">
        <f t="shared" si="181"/>
        <v>1.6952905589123755</v>
      </c>
      <c r="J1338" s="171">
        <f t="shared" si="182"/>
        <v>36.364903280168228</v>
      </c>
      <c r="K1338" s="172">
        <f t="shared" si="183"/>
        <v>42.32633691750722</v>
      </c>
      <c r="L1338" s="172">
        <f t="shared" si="187"/>
        <v>3.2696892347898756</v>
      </c>
      <c r="M1338" s="171">
        <f t="shared" si="188"/>
        <v>0.29488539274800468</v>
      </c>
      <c r="N1338" s="44"/>
    </row>
    <row r="1339" spans="1:14" x14ac:dyDescent="0.25">
      <c r="A1339" s="157">
        <v>45694.927777777775</v>
      </c>
      <c r="B1339" s="170">
        <v>0.56985560447051575</v>
      </c>
      <c r="C1339" s="170">
        <v>26.400340448333299</v>
      </c>
      <c r="D1339" s="170">
        <v>4.7714131333333298E-2</v>
      </c>
      <c r="E1339" s="171">
        <f t="shared" si="184"/>
        <v>0.55767978831372811</v>
      </c>
      <c r="F1339" s="171">
        <f t="shared" si="185"/>
        <v>1.2334536893301208E-3</v>
      </c>
      <c r="G1339" s="171">
        <f t="shared" si="186"/>
        <v>49235.524226252564</v>
      </c>
      <c r="H1339" s="171">
        <f t="shared" si="180"/>
        <v>2.3685448941560213E-2</v>
      </c>
      <c r="I1339" s="171">
        <f t="shared" si="181"/>
        <v>1.6952686912879382</v>
      </c>
      <c r="J1339" s="171">
        <f t="shared" si="182"/>
        <v>36.513878541990827</v>
      </c>
      <c r="K1339" s="172">
        <f t="shared" si="183"/>
        <v>42.499243124977554</v>
      </c>
      <c r="L1339" s="172">
        <f t="shared" si="187"/>
        <v>3.3082980830413584</v>
      </c>
      <c r="M1339" s="171">
        <f t="shared" si="188"/>
        <v>0.29836743173172425</v>
      </c>
      <c r="N1339" s="44"/>
    </row>
    <row r="1340" spans="1:14" x14ac:dyDescent="0.25">
      <c r="A1340" s="157">
        <v>45694.928472222222</v>
      </c>
      <c r="B1340" s="170">
        <v>0.56792519200060076</v>
      </c>
      <c r="C1340" s="170">
        <v>26.400680606666601</v>
      </c>
      <c r="D1340" s="170">
        <v>4.8003946166666603E-2</v>
      </c>
      <c r="E1340" s="171">
        <f t="shared" si="184"/>
        <v>0.5557899908549595</v>
      </c>
      <c r="F1340" s="171">
        <f t="shared" si="185"/>
        <v>1.2292753073606076E-3</v>
      </c>
      <c r="G1340" s="171">
        <f t="shared" si="186"/>
        <v>49068.736588851905</v>
      </c>
      <c r="H1340" s="171">
        <f t="shared" si="180"/>
        <v>2.3685208757494559E-2</v>
      </c>
      <c r="I1340" s="171">
        <f t="shared" si="181"/>
        <v>1.6952839573591449</v>
      </c>
      <c r="J1340" s="171">
        <f t="shared" si="182"/>
        <v>36.407477761821504</v>
      </c>
      <c r="K1340" s="172">
        <f t="shared" si="183"/>
        <v>42.37574296050763</v>
      </c>
      <c r="L1340" s="172">
        <f t="shared" si="187"/>
        <v>3.3177166149891315</v>
      </c>
      <c r="M1340" s="171">
        <f t="shared" si="188"/>
        <v>0.29921686643119871</v>
      </c>
      <c r="N1340" s="44"/>
    </row>
    <row r="1341" spans="1:14" x14ac:dyDescent="0.25">
      <c r="A1341" s="157">
        <v>45694.929166666669</v>
      </c>
      <c r="B1341" s="170">
        <v>0.57873544669975752</v>
      </c>
      <c r="C1341" s="170">
        <v>26.401140276666599</v>
      </c>
      <c r="D1341" s="170">
        <v>4.8350983166666597E-2</v>
      </c>
      <c r="E1341" s="171">
        <f t="shared" si="184"/>
        <v>0.56636838719204574</v>
      </c>
      <c r="F1341" s="171">
        <f t="shared" si="185"/>
        <v>1.2526741270557523E-3</v>
      </c>
      <c r="G1341" s="171">
        <f t="shared" si="186"/>
        <v>50002.742594859046</v>
      </c>
      <c r="H1341" s="171">
        <f t="shared" si="180"/>
        <v>2.3684884191586219E-2</v>
      </c>
      <c r="I1341" s="171">
        <f t="shared" si="181"/>
        <v>1.6953045871913117</v>
      </c>
      <c r="J1341" s="171">
        <f t="shared" si="182"/>
        <v>37.002672297300357</v>
      </c>
      <c r="K1341" s="172">
        <f t="shared" si="183"/>
        <v>43.068977055469333</v>
      </c>
      <c r="L1341" s="172">
        <f t="shared" si="187"/>
        <v>3.4020939015537692</v>
      </c>
      <c r="M1341" s="171">
        <f t="shared" si="188"/>
        <v>0.3068266505730311</v>
      </c>
      <c r="N1341" s="44"/>
    </row>
    <row r="1342" spans="1:14" x14ac:dyDescent="0.25">
      <c r="A1342" s="157">
        <v>45694.929861111108</v>
      </c>
      <c r="B1342" s="170">
        <v>0.59186221126554328</v>
      </c>
      <c r="C1342" s="170">
        <v>26.401599948333299</v>
      </c>
      <c r="D1342" s="170">
        <v>4.8768753666666602E-2</v>
      </c>
      <c r="E1342" s="171">
        <f t="shared" si="184"/>
        <v>0.57921375570158895</v>
      </c>
      <c r="F1342" s="171">
        <f t="shared" si="185"/>
        <v>1.2810870373713059E-3</v>
      </c>
      <c r="G1342" s="171">
        <f t="shared" si="186"/>
        <v>51136.895053342938</v>
      </c>
      <c r="H1342" s="171">
        <f t="shared" si="180"/>
        <v>2.3684559629944819E-2</v>
      </c>
      <c r="I1342" s="171">
        <f t="shared" si="181"/>
        <v>1.6953252172820146</v>
      </c>
      <c r="J1342" s="171">
        <f t="shared" si="182"/>
        <v>37.723323218914111</v>
      </c>
      <c r="K1342" s="172">
        <f t="shared" si="183"/>
        <v>43.908251854009372</v>
      </c>
      <c r="L1342" s="172">
        <f t="shared" si="187"/>
        <v>3.5053592403592448</v>
      </c>
      <c r="M1342" s="171">
        <f t="shared" si="188"/>
        <v>0.31613990262980202</v>
      </c>
      <c r="N1342" s="44"/>
    </row>
    <row r="1343" spans="1:14" x14ac:dyDescent="0.25">
      <c r="A1343" s="157">
        <v>45694.930555555555</v>
      </c>
      <c r="B1343" s="170">
        <v>0.57024167962895989</v>
      </c>
      <c r="C1343" s="170">
        <v>26.402059618333301</v>
      </c>
      <c r="D1343" s="170">
        <v>4.9036314833333303E-2</v>
      </c>
      <c r="E1343" s="171">
        <f t="shared" si="184"/>
        <v>0.5580544116312216</v>
      </c>
      <c r="F1343" s="171">
        <f t="shared" si="185"/>
        <v>1.2342893498462335E-3</v>
      </c>
      <c r="G1343" s="171">
        <f t="shared" si="186"/>
        <v>49268.881119942133</v>
      </c>
      <c r="H1343" s="171">
        <f t="shared" si="180"/>
        <v>2.3684235074923853E-2</v>
      </c>
      <c r="I1343" s="171">
        <f t="shared" si="181"/>
        <v>1.6953458474816543</v>
      </c>
      <c r="J1343" s="171">
        <f t="shared" si="182"/>
        <v>36.535152233676861</v>
      </c>
      <c r="K1343" s="172">
        <f t="shared" si="183"/>
        <v>42.525737861356269</v>
      </c>
      <c r="L1343" s="172">
        <f t="shared" si="187"/>
        <v>3.4023084466904931</v>
      </c>
      <c r="M1343" s="171">
        <f t="shared" si="188"/>
        <v>0.3068459998818987</v>
      </c>
      <c r="N1343" s="44"/>
    </row>
    <row r="1344" spans="1:14" x14ac:dyDescent="0.25">
      <c r="A1344" s="157">
        <v>45694.931250000001</v>
      </c>
      <c r="B1344" s="170">
        <v>0.56097571444444383</v>
      </c>
      <c r="C1344" s="170">
        <v>26.402519290000001</v>
      </c>
      <c r="D1344" s="170">
        <v>4.94821626666666E-2</v>
      </c>
      <c r="E1344" s="171">
        <f t="shared" si="184"/>
        <v>0.54898563724040284</v>
      </c>
      <c r="F1344" s="171">
        <f t="shared" si="185"/>
        <v>1.2142331481481469E-3</v>
      </c>
      <c r="G1344" s="171">
        <f t="shared" si="186"/>
        <v>48468.301727999948</v>
      </c>
      <c r="H1344" s="171">
        <f t="shared" si="180"/>
        <v>2.368391052416963E-2</v>
      </c>
      <c r="I1344" s="171">
        <f t="shared" si="181"/>
        <v>1.6953664779398343</v>
      </c>
      <c r="J1344" s="171">
        <f t="shared" si="182"/>
        <v>36.024014600672054</v>
      </c>
      <c r="K1344" s="172">
        <f t="shared" si="183"/>
        <v>41.931247280058813</v>
      </c>
      <c r="L1344" s="172">
        <f t="shared" si="187"/>
        <v>3.3802969723639653</v>
      </c>
      <c r="M1344" s="171">
        <f t="shared" si="188"/>
        <v>0.30486083805591319</v>
      </c>
      <c r="N1344" s="44"/>
    </row>
    <row r="1345" spans="1:14" x14ac:dyDescent="0.25">
      <c r="A1345" s="157">
        <v>45694.931944444441</v>
      </c>
      <c r="B1345" s="170">
        <v>0.57255815621540229</v>
      </c>
      <c r="C1345" s="170">
        <v>26.402978959999999</v>
      </c>
      <c r="D1345" s="170">
        <v>4.9715021333333297E-2</v>
      </c>
      <c r="E1345" s="171">
        <f t="shared" si="184"/>
        <v>0.56031966057315685</v>
      </c>
      <c r="F1345" s="171">
        <f t="shared" si="185"/>
        <v>1.2393033684316066E-3</v>
      </c>
      <c r="G1345" s="171">
        <f t="shared" si="186"/>
        <v>49469.024697010755</v>
      </c>
      <c r="H1345" s="171">
        <f t="shared" si="180"/>
        <v>2.3683585980035574E-2</v>
      </c>
      <c r="I1345" s="171">
        <f t="shared" si="181"/>
        <v>1.6953871085069521</v>
      </c>
      <c r="J1345" s="171">
        <f t="shared" si="182"/>
        <v>36.662753506780014</v>
      </c>
      <c r="K1345" s="172">
        <f t="shared" si="183"/>
        <v>42.675192086630368</v>
      </c>
      <c r="L1345" s="172">
        <f t="shared" si="187"/>
        <v>3.4627811433476405</v>
      </c>
      <c r="M1345" s="171">
        <f t="shared" si="188"/>
        <v>0.31229988666555197</v>
      </c>
      <c r="N1345" s="44"/>
    </row>
    <row r="1346" spans="1:14" x14ac:dyDescent="0.25">
      <c r="A1346" s="157">
        <v>45694.932638888888</v>
      </c>
      <c r="B1346" s="170">
        <v>0.56792519200060076</v>
      </c>
      <c r="C1346" s="170">
        <v>26.403373511666601</v>
      </c>
      <c r="D1346" s="170">
        <v>5.0157429166666601E-2</v>
      </c>
      <c r="E1346" s="171">
        <f t="shared" si="184"/>
        <v>0.555784994451054</v>
      </c>
      <c r="F1346" s="171">
        <f t="shared" si="185"/>
        <v>1.2292753073606076E-3</v>
      </c>
      <c r="G1346" s="171">
        <f t="shared" si="186"/>
        <v>49068.736588851905</v>
      </c>
      <c r="H1346" s="171">
        <f t="shared" si="180"/>
        <v>2.3683307416210581E-2</v>
      </c>
      <c r="I1346" s="171">
        <f t="shared" si="181"/>
        <v>1.6954048166279934</v>
      </c>
      <c r="J1346" s="171">
        <f t="shared" si="182"/>
        <v>36.407477761821504</v>
      </c>
      <c r="K1346" s="172">
        <f t="shared" si="183"/>
        <v>42.378449431096143</v>
      </c>
      <c r="L1346" s="172">
        <f t="shared" si="187"/>
        <v>3.4667890033198727</v>
      </c>
      <c r="M1346" s="171">
        <f t="shared" si="188"/>
        <v>0.31266134589825695</v>
      </c>
      <c r="N1346" s="44"/>
    </row>
    <row r="1347" spans="1:14" x14ac:dyDescent="0.25">
      <c r="A1347" s="157">
        <v>45694.933333333334</v>
      </c>
      <c r="B1347" s="170">
        <v>0.56522261454271783</v>
      </c>
      <c r="C1347" s="170">
        <v>26.403423310000001</v>
      </c>
      <c r="D1347" s="170">
        <v>5.0629501833333299E-2</v>
      </c>
      <c r="E1347" s="171">
        <f t="shared" si="184"/>
        <v>0.55314009642188033</v>
      </c>
      <c r="F1347" s="171">
        <f t="shared" si="185"/>
        <v>1.2234255726032853E-3</v>
      </c>
      <c r="G1347" s="171">
        <f t="shared" si="186"/>
        <v>48835.233896490819</v>
      </c>
      <c r="H1347" s="171">
        <f t="shared" ref="H1347:H1410" si="189">KHprocess*EXP(delta*(1/(C1347+273.15)-1/(Tnul+273.15)))</f>
        <v>2.3683272257566102E-2</v>
      </c>
      <c r="I1347" s="171">
        <f t="shared" ref="I1347:I1410" si="190">1/(H1347*constR*(C1347+273.15)*10^3)</f>
        <v>1.6954070516678779</v>
      </c>
      <c r="J1347" s="171">
        <f t="shared" ref="J1347:J1410" si="191">(($R$2/0.815)^(-0.49))*34500*(F1347)^0.86</f>
        <v>36.258431542013689</v>
      </c>
      <c r="K1347" s="172">
        <f t="shared" ref="K1347:K1410" si="192">J1347*(1.024)^(C1347-20)</f>
        <v>42.205008882260643</v>
      </c>
      <c r="L1347" s="172">
        <f t="shared" si="187"/>
        <v>3.483610823730845</v>
      </c>
      <c r="M1347" s="171">
        <f t="shared" si="188"/>
        <v>0.31417846534369087</v>
      </c>
      <c r="N1347" s="44"/>
    </row>
    <row r="1348" spans="1:14" x14ac:dyDescent="0.25">
      <c r="A1348" s="157">
        <v>45694.934027777781</v>
      </c>
      <c r="B1348" s="170">
        <v>0.57294424612214012</v>
      </c>
      <c r="C1348" s="170">
        <v>26.403423310000001</v>
      </c>
      <c r="D1348" s="170">
        <v>5.0982896833333298E-2</v>
      </c>
      <c r="E1348" s="171">
        <f t="shared" ref="E1348:E1411" si="193">B1348*((20+273.15)/(C1348+273.15))</f>
        <v>0.56069666603973145</v>
      </c>
      <c r="F1348" s="171">
        <f t="shared" ref="F1348:F1411" si="194">B1348/$R$1</f>
        <v>1.2401390608704332E-3</v>
      </c>
      <c r="G1348" s="171">
        <f t="shared" ref="G1348:G1411" si="195">B1348*(24*60*60)</f>
        <v>49502.38286495291</v>
      </c>
      <c r="H1348" s="171">
        <f t="shared" si="189"/>
        <v>2.3683272257566102E-2</v>
      </c>
      <c r="I1348" s="171">
        <f t="shared" si="190"/>
        <v>1.6954070516678779</v>
      </c>
      <c r="J1348" s="171">
        <f t="shared" si="191"/>
        <v>36.684013928639722</v>
      </c>
      <c r="K1348" s="172">
        <f t="shared" si="192"/>
        <v>42.70038906402258</v>
      </c>
      <c r="L1348" s="172">
        <f t="shared" ref="L1348:L1411" si="196">I1348*D1348*(1-EXP((-(K1348/I1348)*($R$3/G1348))))*G1348/1000</f>
        <v>3.5534053052737242</v>
      </c>
      <c r="M1348" s="171">
        <f t="shared" ref="M1348:M1411" si="197">L1348*1000/24/$R$1</f>
        <v>0.32047306144243543</v>
      </c>
      <c r="N1348" s="44"/>
    </row>
    <row r="1349" spans="1:14" x14ac:dyDescent="0.25">
      <c r="A1349" s="157">
        <v>45694.93472222222</v>
      </c>
      <c r="B1349" s="170">
        <v>0.57796331120838229</v>
      </c>
      <c r="C1349" s="170">
        <v>26.403423310000001</v>
      </c>
      <c r="D1349" s="170">
        <v>5.1325962833333301E-2</v>
      </c>
      <c r="E1349" s="171">
        <f t="shared" si="193"/>
        <v>0.56560844075348338</v>
      </c>
      <c r="F1349" s="171">
        <f t="shared" si="194"/>
        <v>1.2510028381133816E-3</v>
      </c>
      <c r="G1349" s="171">
        <f t="shared" si="195"/>
        <v>49936.03008840423</v>
      </c>
      <c r="H1349" s="171">
        <f t="shared" si="189"/>
        <v>2.3683272257566102E-2</v>
      </c>
      <c r="I1349" s="171">
        <f t="shared" si="190"/>
        <v>1.6954070516678779</v>
      </c>
      <c r="J1349" s="171">
        <f t="shared" si="191"/>
        <v>36.960211753542403</v>
      </c>
      <c r="K1349" s="172">
        <f t="shared" si="192"/>
        <v>43.021884814321972</v>
      </c>
      <c r="L1349" s="172">
        <f t="shared" si="196"/>
        <v>3.6070568646206134</v>
      </c>
      <c r="M1349" s="171">
        <f t="shared" si="197"/>
        <v>0.3253117662897379</v>
      </c>
      <c r="N1349" s="44"/>
    </row>
    <row r="1350" spans="1:14" x14ac:dyDescent="0.25">
      <c r="A1350" s="157">
        <v>45694.935416666667</v>
      </c>
      <c r="B1350" s="170">
        <v>0.56985560447051575</v>
      </c>
      <c r="C1350" s="170">
        <v>26.403423310000001</v>
      </c>
      <c r="D1350" s="170">
        <v>5.1667434499999998E-2</v>
      </c>
      <c r="E1350" s="171">
        <f t="shared" si="193"/>
        <v>0.55767404893801775</v>
      </c>
      <c r="F1350" s="171">
        <f t="shared" si="194"/>
        <v>1.2334536893301208E-3</v>
      </c>
      <c r="G1350" s="171">
        <f t="shared" si="195"/>
        <v>49235.524226252564</v>
      </c>
      <c r="H1350" s="171">
        <f t="shared" si="189"/>
        <v>2.3683272257566102E-2</v>
      </c>
      <c r="I1350" s="171">
        <f t="shared" si="190"/>
        <v>1.6954070516678779</v>
      </c>
      <c r="J1350" s="171">
        <f t="shared" si="191"/>
        <v>36.513878541990827</v>
      </c>
      <c r="K1350" s="172">
        <f t="shared" si="192"/>
        <v>42.50235056099514</v>
      </c>
      <c r="L1350" s="172">
        <f t="shared" si="196"/>
        <v>3.5826849315724085</v>
      </c>
      <c r="M1350" s="171">
        <f t="shared" si="197"/>
        <v>0.32311372037990693</v>
      </c>
      <c r="N1350" s="44"/>
    </row>
    <row r="1351" spans="1:14" x14ac:dyDescent="0.25">
      <c r="A1351" s="157">
        <v>45694.936111111114</v>
      </c>
      <c r="B1351" s="170">
        <v>0.56020357879863503</v>
      </c>
      <c r="C1351" s="170">
        <v>26.403423310000001</v>
      </c>
      <c r="D1351" s="170">
        <v>5.2235940000000002E-2</v>
      </c>
      <c r="E1351" s="171">
        <f t="shared" si="193"/>
        <v>0.54822835042305318</v>
      </c>
      <c r="F1351" s="171">
        <f t="shared" si="194"/>
        <v>1.2125618588715043E-3</v>
      </c>
      <c r="G1351" s="171">
        <f t="shared" si="195"/>
        <v>48401.589208202065</v>
      </c>
      <c r="H1351" s="171">
        <f t="shared" si="189"/>
        <v>2.3683272257566102E-2</v>
      </c>
      <c r="I1351" s="171">
        <f t="shared" si="190"/>
        <v>1.6954070516678779</v>
      </c>
      <c r="J1351" s="171">
        <f t="shared" si="191"/>
        <v>35.981368240853342</v>
      </c>
      <c r="K1351" s="172">
        <f t="shared" si="192"/>
        <v>41.882505712953076</v>
      </c>
      <c r="L1351" s="172">
        <f t="shared" si="196"/>
        <v>3.5638355440065022</v>
      </c>
      <c r="M1351" s="171">
        <f t="shared" si="197"/>
        <v>0.3214137395388259</v>
      </c>
      <c r="N1351" s="44"/>
    </row>
    <row r="1352" spans="1:14" x14ac:dyDescent="0.25">
      <c r="A1352" s="157">
        <v>45694.936805555553</v>
      </c>
      <c r="B1352" s="170">
        <v>0.53317791070096177</v>
      </c>
      <c r="C1352" s="170">
        <v>26.403423310000001</v>
      </c>
      <c r="D1352" s="170">
        <v>5.2669603666666599E-2</v>
      </c>
      <c r="E1352" s="171">
        <f t="shared" si="193"/>
        <v>0.5217803982838648</v>
      </c>
      <c r="F1352" s="171">
        <f t="shared" si="194"/>
        <v>1.1540647417769736E-3</v>
      </c>
      <c r="G1352" s="171">
        <f t="shared" si="195"/>
        <v>46066.571484563094</v>
      </c>
      <c r="H1352" s="171">
        <f t="shared" si="189"/>
        <v>2.3683272257566102E-2</v>
      </c>
      <c r="I1352" s="171">
        <f t="shared" si="190"/>
        <v>1.6954070516678779</v>
      </c>
      <c r="J1352" s="171">
        <f t="shared" si="191"/>
        <v>34.483414760035615</v>
      </c>
      <c r="K1352" s="172">
        <f t="shared" si="192"/>
        <v>40.138879823072287</v>
      </c>
      <c r="L1352" s="172">
        <f t="shared" si="196"/>
        <v>3.4285900280666595</v>
      </c>
      <c r="M1352" s="171">
        <f t="shared" si="197"/>
        <v>0.30921627237253424</v>
      </c>
      <c r="N1352" s="44"/>
    </row>
    <row r="1353" spans="1:14" x14ac:dyDescent="0.25">
      <c r="A1353" s="157">
        <v>45694.9375</v>
      </c>
      <c r="B1353" s="170">
        <v>0.52777277779181531</v>
      </c>
      <c r="C1353" s="170">
        <v>26.40344632</v>
      </c>
      <c r="D1353" s="170">
        <v>5.2999685833333303E-2</v>
      </c>
      <c r="E1353" s="171">
        <f t="shared" si="193"/>
        <v>0.51649076887732948</v>
      </c>
      <c r="F1353" s="171">
        <f t="shared" si="194"/>
        <v>1.1423653198957041E-3</v>
      </c>
      <c r="G1353" s="171">
        <f t="shared" si="195"/>
        <v>45599.568001212843</v>
      </c>
      <c r="H1353" s="171">
        <f t="shared" si="189"/>
        <v>2.368325601205586E-2</v>
      </c>
      <c r="I1353" s="171">
        <f t="shared" si="190"/>
        <v>1.6954080843993078</v>
      </c>
      <c r="J1353" s="171">
        <f t="shared" si="191"/>
        <v>34.182563234392347</v>
      </c>
      <c r="K1353" s="172">
        <f t="shared" si="192"/>
        <v>39.788708746195844</v>
      </c>
      <c r="L1353" s="172">
        <f t="shared" si="196"/>
        <v>3.4168474806253166</v>
      </c>
      <c r="M1353" s="171">
        <f t="shared" si="197"/>
        <v>0.30815724031613606</v>
      </c>
      <c r="N1353" s="44"/>
    </row>
    <row r="1354" spans="1:14" x14ac:dyDescent="0.25">
      <c r="A1354" s="157">
        <v>45694.938194444447</v>
      </c>
      <c r="B1354" s="170">
        <v>0.56020357524668896</v>
      </c>
      <c r="C1354" s="170">
        <v>26.403584384999998</v>
      </c>
      <c r="D1354" s="170">
        <v>5.33879641666666E-2</v>
      </c>
      <c r="E1354" s="171">
        <f t="shared" si="193"/>
        <v>0.54822805215543358</v>
      </c>
      <c r="F1354" s="171">
        <f t="shared" si="194"/>
        <v>1.2125618511833094E-3</v>
      </c>
      <c r="G1354" s="171">
        <f t="shared" si="195"/>
        <v>48401.588901313924</v>
      </c>
      <c r="H1354" s="171">
        <f t="shared" si="189"/>
        <v>2.3683158535750811E-2</v>
      </c>
      <c r="I1354" s="171">
        <f t="shared" si="190"/>
        <v>1.6954142810219606</v>
      </c>
      <c r="J1354" s="171">
        <f t="shared" si="191"/>
        <v>35.981368044654388</v>
      </c>
      <c r="K1354" s="172">
        <f t="shared" si="192"/>
        <v>41.882665481896652</v>
      </c>
      <c r="L1354" s="172">
        <f t="shared" si="196"/>
        <v>3.6424481686584689</v>
      </c>
      <c r="M1354" s="171">
        <f t="shared" si="197"/>
        <v>0.32850362271450839</v>
      </c>
      <c r="N1354" s="44"/>
    </row>
    <row r="1355" spans="1:14" x14ac:dyDescent="0.25">
      <c r="A1355" s="157">
        <v>45694.938888888886</v>
      </c>
      <c r="B1355" s="170">
        <v>0.57333032120336769</v>
      </c>
      <c r="C1355" s="170">
        <v>26.403737789999902</v>
      </c>
      <c r="D1355" s="170">
        <v>5.3695716666666601E-2</v>
      </c>
      <c r="E1355" s="171">
        <f t="shared" si="193"/>
        <v>0.5610738991298877</v>
      </c>
      <c r="F1355" s="171">
        <f t="shared" si="194"/>
        <v>1.2409747212194105E-3</v>
      </c>
      <c r="G1355" s="171">
        <f t="shared" si="195"/>
        <v>49535.73975197097</v>
      </c>
      <c r="H1355" s="171">
        <f t="shared" si="189"/>
        <v>2.3683050229713395E-2</v>
      </c>
      <c r="I1355" s="171">
        <f t="shared" si="190"/>
        <v>1.6954211661527461</v>
      </c>
      <c r="J1355" s="171">
        <f t="shared" si="191"/>
        <v>36.705271528581726</v>
      </c>
      <c r="K1355" s="172">
        <f t="shared" si="192"/>
        <v>42.725451685605293</v>
      </c>
      <c r="L1355" s="172">
        <f t="shared" si="196"/>
        <v>3.744907278534547</v>
      </c>
      <c r="M1355" s="171">
        <f t="shared" si="197"/>
        <v>0.33774416292699738</v>
      </c>
      <c r="N1355" s="44"/>
    </row>
    <row r="1356" spans="1:14" x14ac:dyDescent="0.25">
      <c r="A1356" s="157">
        <v>45694.939583333333</v>
      </c>
      <c r="B1356" s="170">
        <v>0.56715302701263259</v>
      </c>
      <c r="C1356" s="170">
        <v>26.403891195</v>
      </c>
      <c r="D1356" s="170">
        <v>5.4015364000000003E-2</v>
      </c>
      <c r="E1356" s="171">
        <f t="shared" si="193"/>
        <v>0.5550283763816064</v>
      </c>
      <c r="F1356" s="171">
        <f t="shared" si="194"/>
        <v>1.2276039545727978E-3</v>
      </c>
      <c r="G1356" s="171">
        <f t="shared" si="195"/>
        <v>49002.021533891457</v>
      </c>
      <c r="H1356" s="171">
        <f t="shared" si="189"/>
        <v>2.368294192428208E-2</v>
      </c>
      <c r="I1356" s="171">
        <f t="shared" si="190"/>
        <v>1.695428051304003</v>
      </c>
      <c r="J1356" s="171">
        <f t="shared" si="191"/>
        <v>36.364903280168228</v>
      </c>
      <c r="K1356" s="172">
        <f t="shared" si="192"/>
        <v>42.329412267062175</v>
      </c>
      <c r="L1356" s="172">
        <f t="shared" si="196"/>
        <v>3.7286723520658493</v>
      </c>
      <c r="M1356" s="171">
        <f t="shared" si="197"/>
        <v>0.33627997403191279</v>
      </c>
      <c r="N1356" s="44"/>
    </row>
    <row r="1357" spans="1:14" x14ac:dyDescent="0.25">
      <c r="A1357" s="157">
        <v>45694.94027777778</v>
      </c>
      <c r="B1357" s="170">
        <v>0.57564682358002328</v>
      </c>
      <c r="C1357" s="170">
        <v>26.404044599999999</v>
      </c>
      <c r="D1357" s="170">
        <v>5.4328493499999998E-2</v>
      </c>
      <c r="E1357" s="171">
        <f t="shared" si="193"/>
        <v>0.56334030327589113</v>
      </c>
      <c r="F1357" s="171">
        <f t="shared" si="194"/>
        <v>1.2459887956277561E-3</v>
      </c>
      <c r="G1357" s="171">
        <f t="shared" si="195"/>
        <v>49735.88555731401</v>
      </c>
      <c r="H1357" s="171">
        <f t="shared" si="189"/>
        <v>2.3682833619457055E-2</v>
      </c>
      <c r="I1357" s="171">
        <f t="shared" si="190"/>
        <v>1.69543493647572</v>
      </c>
      <c r="J1357" s="171">
        <f t="shared" si="191"/>
        <v>36.832777954153634</v>
      </c>
      <c r="K1357" s="172">
        <f t="shared" si="192"/>
        <v>42.874182927613973</v>
      </c>
      <c r="L1357" s="172">
        <f t="shared" si="196"/>
        <v>3.8035998602861549</v>
      </c>
      <c r="M1357" s="171">
        <f t="shared" si="197"/>
        <v>0.34303750543706307</v>
      </c>
      <c r="N1357" s="44"/>
    </row>
    <row r="1358" spans="1:14" x14ac:dyDescent="0.25">
      <c r="A1358" s="157">
        <v>45694.940972222219</v>
      </c>
      <c r="B1358" s="170">
        <v>0.56638087306658402</v>
      </c>
      <c r="C1358" s="170">
        <v>26.404198006666601</v>
      </c>
      <c r="D1358" s="170">
        <v>5.4605061499999899E-2</v>
      </c>
      <c r="E1358" s="171">
        <f t="shared" si="193"/>
        <v>0.5542721619136648</v>
      </c>
      <c r="F1358" s="171">
        <f t="shared" si="194"/>
        <v>1.2259326256852468E-3</v>
      </c>
      <c r="G1358" s="171">
        <f t="shared" si="195"/>
        <v>48935.307432952861</v>
      </c>
      <c r="H1358" s="171">
        <f t="shared" si="189"/>
        <v>2.368272531406165E-2</v>
      </c>
      <c r="I1358" s="171">
        <f t="shared" si="190"/>
        <v>1.6954418217427007</v>
      </c>
      <c r="J1358" s="171">
        <f t="shared" si="191"/>
        <v>36.322321291749539</v>
      </c>
      <c r="K1358" s="172">
        <f t="shared" si="192"/>
        <v>42.280153704746226</v>
      </c>
      <c r="L1358" s="172">
        <f t="shared" si="196"/>
        <v>3.7645363401602294</v>
      </c>
      <c r="M1358" s="171">
        <f t="shared" si="197"/>
        <v>0.33951446069266139</v>
      </c>
      <c r="N1358" s="44"/>
    </row>
    <row r="1359" spans="1:14" x14ac:dyDescent="0.25">
      <c r="A1359" s="157">
        <v>45694.941666666666</v>
      </c>
      <c r="B1359" s="170">
        <v>0.56136180427396498</v>
      </c>
      <c r="C1359" s="170">
        <v>26.4043514116666</v>
      </c>
      <c r="D1359" s="170">
        <v>5.4732220166666602E-2</v>
      </c>
      <c r="E1359" s="171">
        <f t="shared" si="193"/>
        <v>0.54936011494207815</v>
      </c>
      <c r="F1359" s="171">
        <f t="shared" si="194"/>
        <v>1.2150688404198376E-3</v>
      </c>
      <c r="G1359" s="171">
        <f t="shared" si="195"/>
        <v>48501.659889270573</v>
      </c>
      <c r="H1359" s="171">
        <f t="shared" si="189"/>
        <v>2.3682617010449061E-2</v>
      </c>
      <c r="I1359" s="171">
        <f t="shared" si="190"/>
        <v>1.6954487069553468</v>
      </c>
      <c r="J1359" s="171">
        <f t="shared" si="191"/>
        <v>36.045335913597029</v>
      </c>
      <c r="K1359" s="172">
        <f t="shared" si="192"/>
        <v>41.957887966789514</v>
      </c>
      <c r="L1359" s="172">
        <f t="shared" si="196"/>
        <v>3.7415643118261066</v>
      </c>
      <c r="M1359" s="171">
        <f t="shared" si="197"/>
        <v>0.33744266881548579</v>
      </c>
      <c r="N1359" s="44"/>
    </row>
    <row r="1360" spans="1:14" x14ac:dyDescent="0.25">
      <c r="A1360" s="157">
        <v>45694.942361111112</v>
      </c>
      <c r="B1360" s="170">
        <v>0.58259625704572715</v>
      </c>
      <c r="C1360" s="170">
        <v>26.404527788333301</v>
      </c>
      <c r="D1360" s="170">
        <v>5.5070780166666597E-2</v>
      </c>
      <c r="E1360" s="171">
        <f t="shared" si="193"/>
        <v>0.57014024796725693</v>
      </c>
      <c r="F1360" s="171">
        <f t="shared" si="194"/>
        <v>1.2610308594063358E-3</v>
      </c>
      <c r="G1360" s="171">
        <f t="shared" si="195"/>
        <v>50336.316608750829</v>
      </c>
      <c r="H1360" s="171">
        <f t="shared" si="189"/>
        <v>2.3682492489636463E-2</v>
      </c>
      <c r="I1360" s="171">
        <f t="shared" si="190"/>
        <v>1.6954566232210218</v>
      </c>
      <c r="J1360" s="171">
        <f t="shared" si="191"/>
        <v>37.214863603021648</v>
      </c>
      <c r="K1360" s="172">
        <f t="shared" si="192"/>
        <v>43.319435644931197</v>
      </c>
      <c r="L1360" s="172">
        <f t="shared" si="196"/>
        <v>3.8997837110811528</v>
      </c>
      <c r="M1360" s="171">
        <f t="shared" si="197"/>
        <v>0.35171209515522661</v>
      </c>
      <c r="N1360" s="44"/>
    </row>
    <row r="1361" spans="1:14" x14ac:dyDescent="0.25">
      <c r="A1361" s="157">
        <v>45694.943055555559</v>
      </c>
      <c r="B1361" s="170">
        <v>0.5744885503850774</v>
      </c>
      <c r="C1361" s="170">
        <v>26.404819015000001</v>
      </c>
      <c r="D1361" s="170">
        <v>5.5286948333333301E-2</v>
      </c>
      <c r="E1361" s="171">
        <f t="shared" si="193"/>
        <v>0.56220533890644031</v>
      </c>
      <c r="F1361" s="171">
        <f t="shared" si="194"/>
        <v>1.2434817107902108E-3</v>
      </c>
      <c r="G1361" s="171">
        <f t="shared" si="195"/>
        <v>49635.810753270685</v>
      </c>
      <c r="H1361" s="171">
        <f t="shared" si="189"/>
        <v>2.368228688720336E-2</v>
      </c>
      <c r="I1361" s="171">
        <f t="shared" si="190"/>
        <v>1.6954696943270291</v>
      </c>
      <c r="J1361" s="171">
        <f t="shared" si="191"/>
        <v>36.76903252756388</v>
      </c>
      <c r="K1361" s="172">
        <f t="shared" si="192"/>
        <v>42.80076790592225</v>
      </c>
      <c r="L1361" s="172">
        <f t="shared" si="196"/>
        <v>3.8633851473740468</v>
      </c>
      <c r="M1361" s="171">
        <f t="shared" si="197"/>
        <v>0.34842939640819326</v>
      </c>
      <c r="N1361" s="44"/>
    </row>
    <row r="1362" spans="1:14" x14ac:dyDescent="0.25">
      <c r="A1362" s="157">
        <v>45694.943749999999</v>
      </c>
      <c r="B1362" s="170">
        <v>0.57834937532490982</v>
      </c>
      <c r="C1362" s="170">
        <v>26.405125549999902</v>
      </c>
      <c r="D1362" s="170">
        <v>5.5596898666666603E-2</v>
      </c>
      <c r="E1362" s="171">
        <f t="shared" si="193"/>
        <v>0.56598303589433385</v>
      </c>
      <c r="F1362" s="171">
        <f t="shared" si="194"/>
        <v>1.2518384747292419E-3</v>
      </c>
      <c r="G1362" s="171">
        <f t="shared" si="195"/>
        <v>49969.386028072207</v>
      </c>
      <c r="H1362" s="171">
        <f t="shared" si="189"/>
        <v>2.3682070479635848E-2</v>
      </c>
      <c r="I1362" s="171">
        <f t="shared" si="190"/>
        <v>1.695483452595554</v>
      </c>
      <c r="J1362" s="171">
        <f t="shared" si="191"/>
        <v>36.981442817884755</v>
      </c>
      <c r="K1362" s="172">
        <f t="shared" si="192"/>
        <v>43.048335765909997</v>
      </c>
      <c r="L1362" s="172">
        <f t="shared" si="196"/>
        <v>3.9098540946932703</v>
      </c>
      <c r="M1362" s="171">
        <f t="shared" si="197"/>
        <v>0.35262031878546807</v>
      </c>
      <c r="N1362" s="44"/>
    </row>
    <row r="1363" spans="1:14" x14ac:dyDescent="0.25">
      <c r="A1363" s="157">
        <v>45694.944444444445</v>
      </c>
      <c r="B1363" s="170">
        <v>0.5798937053008405</v>
      </c>
      <c r="C1363" s="170">
        <v>26.405432085000001</v>
      </c>
      <c r="D1363" s="170">
        <v>5.5747899999999899E-2</v>
      </c>
      <c r="E1363" s="171">
        <f t="shared" si="193"/>
        <v>0.56749376409473484</v>
      </c>
      <c r="F1363" s="171">
        <f t="shared" si="194"/>
        <v>1.2551811803048496E-3</v>
      </c>
      <c r="G1363" s="171">
        <f t="shared" si="195"/>
        <v>50102.816137992617</v>
      </c>
      <c r="H1363" s="171">
        <f t="shared" si="189"/>
        <v>2.3681854074488647E-2</v>
      </c>
      <c r="I1363" s="171">
        <f t="shared" si="190"/>
        <v>1.6954972109457966</v>
      </c>
      <c r="J1363" s="171">
        <f t="shared" si="191"/>
        <v>37.066351290882743</v>
      </c>
      <c r="K1363" s="172">
        <f t="shared" si="192"/>
        <v>43.147487352976583</v>
      </c>
      <c r="L1363" s="172">
        <f t="shared" si="196"/>
        <v>3.9304399843224287</v>
      </c>
      <c r="M1363" s="171">
        <f t="shared" si="197"/>
        <v>0.35447691056298958</v>
      </c>
      <c r="N1363" s="44"/>
    </row>
    <row r="1364" spans="1:14" x14ac:dyDescent="0.25">
      <c r="A1364" s="157">
        <v>45694.945138888892</v>
      </c>
      <c r="B1364" s="170">
        <v>0.57255815621540229</v>
      </c>
      <c r="C1364" s="170">
        <v>26.405738624999898</v>
      </c>
      <c r="D1364" s="170">
        <v>5.5827373166666597E-2</v>
      </c>
      <c r="E1364" s="171">
        <f t="shared" si="193"/>
        <v>0.5603144986137728</v>
      </c>
      <c r="F1364" s="171">
        <f t="shared" si="194"/>
        <v>1.2393033684316066E-3</v>
      </c>
      <c r="G1364" s="171">
        <f t="shared" si="195"/>
        <v>49469.024697010755</v>
      </c>
      <c r="H1364" s="171">
        <f t="shared" si="189"/>
        <v>2.3681637668232183E-2</v>
      </c>
      <c r="I1364" s="171">
        <f t="shared" si="190"/>
        <v>1.6955109696021609</v>
      </c>
      <c r="J1364" s="171">
        <f t="shared" si="191"/>
        <v>36.662753506780014</v>
      </c>
      <c r="K1364" s="172">
        <f t="shared" si="192"/>
        <v>42.677985255207389</v>
      </c>
      <c r="L1364" s="172">
        <f t="shared" si="196"/>
        <v>3.8887957927903636</v>
      </c>
      <c r="M1364" s="171">
        <f t="shared" si="197"/>
        <v>0.35072112128340222</v>
      </c>
      <c r="N1364" s="44"/>
    </row>
    <row r="1365" spans="1:14" x14ac:dyDescent="0.25">
      <c r="A1365" s="157">
        <v>45694.945833333331</v>
      </c>
      <c r="B1365" s="170">
        <v>0.56792519200060076</v>
      </c>
      <c r="C1365" s="170">
        <v>26.406045164999998</v>
      </c>
      <c r="D1365" s="170">
        <v>5.5828963666666599E-2</v>
      </c>
      <c r="E1365" s="171">
        <f t="shared" si="193"/>
        <v>0.5557800375661669</v>
      </c>
      <c r="F1365" s="171">
        <f t="shared" si="194"/>
        <v>1.2292753073606076E-3</v>
      </c>
      <c r="G1365" s="171">
        <f t="shared" si="195"/>
        <v>49068.736588851905</v>
      </c>
      <c r="H1365" s="171">
        <f t="shared" si="189"/>
        <v>2.3681421264395978E-2</v>
      </c>
      <c r="I1365" s="171">
        <f t="shared" si="190"/>
        <v>1.6955247283402497</v>
      </c>
      <c r="J1365" s="171">
        <f t="shared" si="191"/>
        <v>36.407477761821504</v>
      </c>
      <c r="K1365" s="172">
        <f t="shared" si="192"/>
        <v>42.381134713779218</v>
      </c>
      <c r="L1365" s="172">
        <f t="shared" si="196"/>
        <v>3.8590576517726189</v>
      </c>
      <c r="M1365" s="171">
        <f t="shared" si="197"/>
        <v>0.34803911000835308</v>
      </c>
      <c r="N1365" s="44"/>
    </row>
    <row r="1366" spans="1:14" x14ac:dyDescent="0.25">
      <c r="A1366" s="157">
        <v>45694.946527777778</v>
      </c>
      <c r="B1366" s="170">
        <v>0.55364019477837889</v>
      </c>
      <c r="C1366" s="170">
        <v>26.406351704999999</v>
      </c>
      <c r="D1366" s="170">
        <v>5.5929100833333301E-2</v>
      </c>
      <c r="E1366" s="171">
        <f t="shared" si="193"/>
        <v>0.54179997244429245</v>
      </c>
      <c r="F1366" s="171">
        <f t="shared" si="194"/>
        <v>1.1983553999532011E-3</v>
      </c>
      <c r="G1366" s="171">
        <f t="shared" si="195"/>
        <v>47834.512828851934</v>
      </c>
      <c r="H1366" s="171">
        <f t="shared" si="189"/>
        <v>2.3681204862980275E-2</v>
      </c>
      <c r="I1366" s="171">
        <f t="shared" si="190"/>
        <v>1.6955384871600463</v>
      </c>
      <c r="J1366" s="171">
        <f t="shared" si="191"/>
        <v>35.618527800133798</v>
      </c>
      <c r="K1366" s="172">
        <f t="shared" si="192"/>
        <v>41.46303705714049</v>
      </c>
      <c r="L1366" s="172">
        <f t="shared" si="196"/>
        <v>3.7736242158502815</v>
      </c>
      <c r="M1366" s="171">
        <f t="shared" si="197"/>
        <v>0.34033407430107154</v>
      </c>
      <c r="N1366" s="44"/>
    </row>
    <row r="1367" spans="1:14" x14ac:dyDescent="0.25">
      <c r="A1367" s="157">
        <v>45694.947222222225</v>
      </c>
      <c r="B1367" s="170">
        <v>0.54900722685719772</v>
      </c>
      <c r="C1367" s="170">
        <v>26.406612259999999</v>
      </c>
      <c r="D1367" s="170">
        <v>5.5732005833333299E-2</v>
      </c>
      <c r="E1367" s="171">
        <f t="shared" si="193"/>
        <v>0.53726561847180476</v>
      </c>
      <c r="F1367" s="171">
        <f t="shared" si="194"/>
        <v>1.1883273308597353E-3</v>
      </c>
      <c r="G1367" s="171">
        <f t="shared" si="195"/>
        <v>47434.224400461884</v>
      </c>
      <c r="H1367" s="171">
        <f t="shared" si="189"/>
        <v>2.3681020926503701E-2</v>
      </c>
      <c r="I1367" s="171">
        <f t="shared" si="190"/>
        <v>1.6955501820415837</v>
      </c>
      <c r="J1367" s="171">
        <f t="shared" si="191"/>
        <v>35.362043236476673</v>
      </c>
      <c r="K1367" s="172">
        <f t="shared" si="192"/>
        <v>41.164721288278812</v>
      </c>
      <c r="L1367" s="172">
        <f t="shared" si="196"/>
        <v>3.7304635243975892</v>
      </c>
      <c r="M1367" s="171">
        <f t="shared" si="197"/>
        <v>0.33644151554812313</v>
      </c>
      <c r="N1367" s="44"/>
    </row>
    <row r="1368" spans="1:14" x14ac:dyDescent="0.25">
      <c r="A1368" s="157">
        <v>45694.947916666664</v>
      </c>
      <c r="B1368" s="170">
        <v>0.57487464021459855</v>
      </c>
      <c r="C1368" s="170">
        <v>26.406642909999999</v>
      </c>
      <c r="D1368" s="170">
        <v>5.5534911833333298E-2</v>
      </c>
      <c r="E1368" s="171">
        <f t="shared" si="193"/>
        <v>0.56257974833007363</v>
      </c>
      <c r="F1368" s="171">
        <f t="shared" si="194"/>
        <v>1.2443174030619016E-3</v>
      </c>
      <c r="G1368" s="171">
        <f t="shared" si="195"/>
        <v>49669.168914541318</v>
      </c>
      <c r="H1368" s="171">
        <f t="shared" si="189"/>
        <v>2.3680999289524714E-2</v>
      </c>
      <c r="I1368" s="171">
        <f t="shared" si="190"/>
        <v>1.6955515577554656</v>
      </c>
      <c r="J1368" s="171">
        <f t="shared" si="191"/>
        <v>36.790282932575543</v>
      </c>
      <c r="K1368" s="172">
        <f t="shared" si="192"/>
        <v>42.827356829718283</v>
      </c>
      <c r="L1368" s="172">
        <f t="shared" si="196"/>
        <v>3.8833686297028445</v>
      </c>
      <c r="M1368" s="171">
        <f t="shared" si="197"/>
        <v>0.35023165852298382</v>
      </c>
      <c r="N1368" s="44"/>
    </row>
    <row r="1369" spans="1:14" x14ac:dyDescent="0.25">
      <c r="A1369" s="157">
        <v>45694.948611111111</v>
      </c>
      <c r="B1369" s="170">
        <v>0.59224828271760788</v>
      </c>
      <c r="C1369" s="170">
        <v>26.406642909999999</v>
      </c>
      <c r="D1369" s="170">
        <v>5.5232910333333302E-2</v>
      </c>
      <c r="E1369" s="171">
        <f t="shared" si="193"/>
        <v>0.5795818192916159</v>
      </c>
      <c r="F1369" s="171">
        <f t="shared" si="194"/>
        <v>1.2819226898649521E-3</v>
      </c>
      <c r="G1369" s="171">
        <f t="shared" si="195"/>
        <v>51170.251626801321</v>
      </c>
      <c r="H1369" s="171">
        <f t="shared" si="189"/>
        <v>2.3680999289524714E-2</v>
      </c>
      <c r="I1369" s="171">
        <f t="shared" si="190"/>
        <v>1.6955515577554656</v>
      </c>
      <c r="J1369" s="171">
        <f t="shared" si="191"/>
        <v>37.744484192582718</v>
      </c>
      <c r="K1369" s="172">
        <f t="shared" si="192"/>
        <v>43.938137030147509</v>
      </c>
      <c r="L1369" s="172">
        <f t="shared" si="196"/>
        <v>3.9729522153716288</v>
      </c>
      <c r="M1369" s="171">
        <f t="shared" si="197"/>
        <v>0.35831098623481505</v>
      </c>
      <c r="N1369" s="44"/>
    </row>
    <row r="1370" spans="1:14" x14ac:dyDescent="0.25">
      <c r="A1370" s="157">
        <v>45694.949305555558</v>
      </c>
      <c r="B1370" s="170">
        <v>0.59958382446750902</v>
      </c>
      <c r="C1370" s="170">
        <v>26.406642909999999</v>
      </c>
      <c r="D1370" s="170">
        <v>5.4940442999999999E-2</v>
      </c>
      <c r="E1370" s="171">
        <f t="shared" si="193"/>
        <v>0.58676047519820385</v>
      </c>
      <c r="F1370" s="171">
        <f t="shared" si="194"/>
        <v>1.2978004858604092E-3</v>
      </c>
      <c r="G1370" s="171">
        <f t="shared" si="195"/>
        <v>51804.042433992778</v>
      </c>
      <c r="H1370" s="171">
        <f t="shared" si="189"/>
        <v>2.3680999289524714E-2</v>
      </c>
      <c r="I1370" s="171">
        <f t="shared" si="190"/>
        <v>1.6955515577554656</v>
      </c>
      <c r="J1370" s="171">
        <f t="shared" si="191"/>
        <v>38.146187482171698</v>
      </c>
      <c r="K1370" s="172">
        <f t="shared" si="192"/>
        <v>44.405757519895523</v>
      </c>
      <c r="L1370" s="172">
        <f t="shared" si="196"/>
        <v>3.9983499934035978</v>
      </c>
      <c r="M1370" s="171">
        <f t="shared" si="197"/>
        <v>0.36060155063163757</v>
      </c>
      <c r="N1370" s="44"/>
    </row>
    <row r="1371" spans="1:14" x14ac:dyDescent="0.25">
      <c r="A1371" s="157">
        <v>45694.95</v>
      </c>
      <c r="B1371" s="170">
        <v>0.59456478872342355</v>
      </c>
      <c r="C1371" s="170">
        <v>26.406642909999999</v>
      </c>
      <c r="D1371" s="170">
        <v>5.4530356666666599E-2</v>
      </c>
      <c r="E1371" s="171">
        <f t="shared" si="193"/>
        <v>0.58184878199024948</v>
      </c>
      <c r="F1371" s="171">
        <f t="shared" si="194"/>
        <v>1.2869367721286224E-3</v>
      </c>
      <c r="G1371" s="171">
        <f t="shared" si="195"/>
        <v>51370.397745703798</v>
      </c>
      <c r="H1371" s="171">
        <f t="shared" si="189"/>
        <v>2.3680999289524714E-2</v>
      </c>
      <c r="I1371" s="171">
        <f t="shared" si="190"/>
        <v>1.6955515577554656</v>
      </c>
      <c r="J1371" s="171">
        <f t="shared" si="191"/>
        <v>37.871413765360323</v>
      </c>
      <c r="K1371" s="172">
        <f t="shared" si="192"/>
        <v>44.085895016014391</v>
      </c>
      <c r="L1371" s="172">
        <f t="shared" si="196"/>
        <v>3.936974977773704</v>
      </c>
      <c r="M1371" s="171">
        <f t="shared" si="197"/>
        <v>0.35506628587425176</v>
      </c>
      <c r="N1371" s="44"/>
    </row>
    <row r="1372" spans="1:14" x14ac:dyDescent="0.25">
      <c r="A1372" s="157">
        <v>45694.950694444444</v>
      </c>
      <c r="B1372" s="170">
        <v>0.58761533688026291</v>
      </c>
      <c r="C1372" s="170">
        <v>26.406642909999999</v>
      </c>
      <c r="D1372" s="170">
        <v>5.4109144499999998E-2</v>
      </c>
      <c r="E1372" s="171">
        <f t="shared" si="193"/>
        <v>0.57504795865336011</v>
      </c>
      <c r="F1372" s="171">
        <f t="shared" si="194"/>
        <v>1.2718946685719977E-3</v>
      </c>
      <c r="G1372" s="171">
        <f t="shared" si="195"/>
        <v>50769.965106454714</v>
      </c>
      <c r="H1372" s="171">
        <f t="shared" si="189"/>
        <v>2.3680999289524714E-2</v>
      </c>
      <c r="I1372" s="171">
        <f t="shared" si="190"/>
        <v>1.6955515577554656</v>
      </c>
      <c r="J1372" s="171">
        <f t="shared" si="191"/>
        <v>37.490419791822369</v>
      </c>
      <c r="K1372" s="172">
        <f t="shared" si="192"/>
        <v>43.642382122009586</v>
      </c>
      <c r="L1372" s="172">
        <f t="shared" si="196"/>
        <v>3.8632178196806812</v>
      </c>
      <c r="M1372" s="171">
        <f t="shared" si="197"/>
        <v>0.34841430552675701</v>
      </c>
      <c r="N1372" s="44"/>
    </row>
    <row r="1373" spans="1:14" x14ac:dyDescent="0.25">
      <c r="A1373" s="157">
        <v>45694.951388888891</v>
      </c>
      <c r="B1373" s="170">
        <v>0.59495086017549081</v>
      </c>
      <c r="C1373" s="170">
        <v>26.406642909999999</v>
      </c>
      <c r="D1373" s="170">
        <v>5.3665677999999897E-2</v>
      </c>
      <c r="E1373" s="171">
        <f t="shared" si="193"/>
        <v>0.58222659649996644</v>
      </c>
      <c r="F1373" s="171">
        <f t="shared" si="194"/>
        <v>1.2877724246222746E-3</v>
      </c>
      <c r="G1373" s="171">
        <f t="shared" si="195"/>
        <v>51403.754319162406</v>
      </c>
      <c r="H1373" s="171">
        <f t="shared" si="189"/>
        <v>2.3680999289524714E-2</v>
      </c>
      <c r="I1373" s="171">
        <f t="shared" si="190"/>
        <v>1.6955515577554656</v>
      </c>
      <c r="J1373" s="171">
        <f t="shared" si="191"/>
        <v>37.89256125089647</v>
      </c>
      <c r="K1373" s="172">
        <f t="shared" si="192"/>
        <v>44.110512682335902</v>
      </c>
      <c r="L1373" s="172">
        <f t="shared" si="196"/>
        <v>3.8769344976556885</v>
      </c>
      <c r="M1373" s="171">
        <f t="shared" si="197"/>
        <v>0.34965137965870208</v>
      </c>
      <c r="N1373" s="44"/>
    </row>
    <row r="1374" spans="1:14" x14ac:dyDescent="0.25">
      <c r="A1374" s="157">
        <v>45694.95208333333</v>
      </c>
      <c r="B1374" s="170">
        <v>0.6073054376694722</v>
      </c>
      <c r="C1374" s="170">
        <v>26.406642909999999</v>
      </c>
      <c r="D1374" s="170">
        <v>5.3392290000000002E-2</v>
      </c>
      <c r="E1374" s="171">
        <f t="shared" si="193"/>
        <v>0.59431694561450366</v>
      </c>
      <c r="F1374" s="171">
        <f t="shared" si="194"/>
        <v>1.3145139343495068E-3</v>
      </c>
      <c r="G1374" s="171">
        <f t="shared" si="195"/>
        <v>52471.189814642399</v>
      </c>
      <c r="H1374" s="171">
        <f t="shared" si="189"/>
        <v>2.3680999289524714E-2</v>
      </c>
      <c r="I1374" s="171">
        <f t="shared" si="190"/>
        <v>1.6955515577554656</v>
      </c>
      <c r="J1374" s="171">
        <f t="shared" si="191"/>
        <v>38.568290002310647</v>
      </c>
      <c r="K1374" s="172">
        <f t="shared" si="192"/>
        <v>44.897124636637848</v>
      </c>
      <c r="L1374" s="172">
        <f t="shared" si="196"/>
        <v>3.93314772131242</v>
      </c>
      <c r="M1374" s="171">
        <f t="shared" si="197"/>
        <v>0.35472111483697871</v>
      </c>
      <c r="N1374" s="44"/>
    </row>
    <row r="1375" spans="1:14" x14ac:dyDescent="0.25">
      <c r="A1375" s="157">
        <v>45694.952777777777</v>
      </c>
      <c r="B1375" s="170">
        <v>0.61309666040814248</v>
      </c>
      <c r="C1375" s="170">
        <v>26.406642909999999</v>
      </c>
      <c r="D1375" s="170">
        <v>5.3087109666666597E-2</v>
      </c>
      <c r="E1375" s="171">
        <f t="shared" si="193"/>
        <v>0.59998431098937621</v>
      </c>
      <c r="F1375" s="171">
        <f t="shared" si="194"/>
        <v>1.3270490485024729E-3</v>
      </c>
      <c r="G1375" s="171">
        <f t="shared" si="195"/>
        <v>52971.551459263508</v>
      </c>
      <c r="H1375" s="171">
        <f t="shared" si="189"/>
        <v>2.3680999289524714E-2</v>
      </c>
      <c r="I1375" s="171">
        <f t="shared" si="190"/>
        <v>1.6955515577554656</v>
      </c>
      <c r="J1375" s="171">
        <f t="shared" si="191"/>
        <v>38.884374346319937</v>
      </c>
      <c r="K1375" s="172">
        <f t="shared" si="192"/>
        <v>45.265076604117475</v>
      </c>
      <c r="L1375" s="172">
        <f t="shared" si="196"/>
        <v>3.9460393341097144</v>
      </c>
      <c r="M1375" s="171">
        <f t="shared" si="197"/>
        <v>0.35588377832879819</v>
      </c>
      <c r="N1375" s="44"/>
    </row>
    <row r="1376" spans="1:14" x14ac:dyDescent="0.25">
      <c r="A1376" s="157">
        <v>45694.953472222223</v>
      </c>
      <c r="B1376" s="170">
        <v>0.60228640192538929</v>
      </c>
      <c r="C1376" s="170">
        <v>26.406642909999999</v>
      </c>
      <c r="D1376" s="170">
        <v>5.2832790166666602E-2</v>
      </c>
      <c r="E1376" s="171">
        <f t="shared" si="193"/>
        <v>0.58940525240655184</v>
      </c>
      <c r="F1376" s="171">
        <f t="shared" si="194"/>
        <v>1.3036502206177256E-3</v>
      </c>
      <c r="G1376" s="171">
        <f t="shared" si="195"/>
        <v>52037.545126353638</v>
      </c>
      <c r="H1376" s="171">
        <f t="shared" si="189"/>
        <v>2.3680999289524714E-2</v>
      </c>
      <c r="I1376" s="171">
        <f t="shared" si="190"/>
        <v>1.6955515577554656</v>
      </c>
      <c r="J1376" s="171">
        <f t="shared" si="191"/>
        <v>38.294010143350881</v>
      </c>
      <c r="K1376" s="172">
        <f t="shared" si="192"/>
        <v>44.577837029842257</v>
      </c>
      <c r="L1376" s="172">
        <f t="shared" si="196"/>
        <v>3.8614065346202815</v>
      </c>
      <c r="M1376" s="171">
        <f t="shared" si="197"/>
        <v>0.34825095009201673</v>
      </c>
      <c r="N1376" s="44"/>
    </row>
    <row r="1377" spans="1:14" x14ac:dyDescent="0.25">
      <c r="A1377" s="157">
        <v>45694.95416666667</v>
      </c>
      <c r="B1377" s="170">
        <v>0.59649518281588454</v>
      </c>
      <c r="C1377" s="170">
        <v>26.406642909999999</v>
      </c>
      <c r="D1377" s="170">
        <v>5.2535557833333302E-2</v>
      </c>
      <c r="E1377" s="171">
        <f t="shared" si="193"/>
        <v>0.58373789058322756</v>
      </c>
      <c r="F1377" s="171">
        <f t="shared" si="194"/>
        <v>1.2911151143200964E-3</v>
      </c>
      <c r="G1377" s="171">
        <f t="shared" si="195"/>
        <v>51537.183795292425</v>
      </c>
      <c r="H1377" s="171">
        <f t="shared" si="189"/>
        <v>2.3680999289524714E-2</v>
      </c>
      <c r="I1377" s="171">
        <f t="shared" si="190"/>
        <v>1.6955515577554656</v>
      </c>
      <c r="J1377" s="171">
        <f t="shared" si="191"/>
        <v>37.977134012765454</v>
      </c>
      <c r="K1377" s="172">
        <f t="shared" si="192"/>
        <v>44.208963348161866</v>
      </c>
      <c r="L1377" s="172">
        <f t="shared" si="196"/>
        <v>3.804640051353962</v>
      </c>
      <c r="M1377" s="171">
        <f t="shared" si="197"/>
        <v>0.3431313177628032</v>
      </c>
      <c r="N1377" s="44"/>
    </row>
    <row r="1378" spans="1:14" x14ac:dyDescent="0.25">
      <c r="A1378" s="157">
        <v>45694.954861111109</v>
      </c>
      <c r="B1378" s="170">
        <v>0.59417869518752264</v>
      </c>
      <c r="C1378" s="170">
        <v>26.406642909999999</v>
      </c>
      <c r="D1378" s="170">
        <v>5.2254220333333302E-2</v>
      </c>
      <c r="E1378" s="171">
        <f t="shared" si="193"/>
        <v>0.5814709458690076</v>
      </c>
      <c r="F1378" s="171">
        <f t="shared" si="194"/>
        <v>1.2861010718344646E-3</v>
      </c>
      <c r="G1378" s="171">
        <f t="shared" si="195"/>
        <v>51337.039264201958</v>
      </c>
      <c r="H1378" s="171">
        <f t="shared" si="189"/>
        <v>2.3680999289524714E-2</v>
      </c>
      <c r="I1378" s="171">
        <f t="shared" si="190"/>
        <v>1.6955515577554656</v>
      </c>
      <c r="J1378" s="171">
        <f t="shared" si="191"/>
        <v>37.850263147454605</v>
      </c>
      <c r="K1378" s="172">
        <f t="shared" si="192"/>
        <v>44.061273703319479</v>
      </c>
      <c r="L1378" s="172">
        <f t="shared" si="196"/>
        <v>3.7703179105708995</v>
      </c>
      <c r="M1378" s="171">
        <f t="shared" si="197"/>
        <v>0.3400358865954996</v>
      </c>
      <c r="N1378" s="44"/>
    </row>
    <row r="1379" spans="1:14" x14ac:dyDescent="0.25">
      <c r="A1379" s="157">
        <v>45694.955555555556</v>
      </c>
      <c r="B1379" s="170">
        <v>0.60228640192538929</v>
      </c>
      <c r="C1379" s="170">
        <v>26.406642909999999</v>
      </c>
      <c r="D1379" s="170">
        <v>5.20666615E-2</v>
      </c>
      <c r="E1379" s="171">
        <f t="shared" si="193"/>
        <v>0.58940525240655184</v>
      </c>
      <c r="F1379" s="171">
        <f t="shared" si="194"/>
        <v>1.3036502206177256E-3</v>
      </c>
      <c r="G1379" s="171">
        <f t="shared" si="195"/>
        <v>52037.545126353638</v>
      </c>
      <c r="H1379" s="171">
        <f t="shared" si="189"/>
        <v>2.3680999289524714E-2</v>
      </c>
      <c r="I1379" s="171">
        <f t="shared" si="190"/>
        <v>1.6955515577554656</v>
      </c>
      <c r="J1379" s="171">
        <f t="shared" si="191"/>
        <v>38.294010143350881</v>
      </c>
      <c r="K1379" s="172">
        <f t="shared" si="192"/>
        <v>44.577837029842257</v>
      </c>
      <c r="L1379" s="172">
        <f t="shared" si="196"/>
        <v>3.8054122509473203</v>
      </c>
      <c r="M1379" s="171">
        <f t="shared" si="197"/>
        <v>0.34320096058327204</v>
      </c>
      <c r="N1379" s="44"/>
    </row>
    <row r="1380" spans="1:14" x14ac:dyDescent="0.25">
      <c r="A1380" s="157">
        <v>45694.956250000003</v>
      </c>
      <c r="B1380" s="170">
        <v>0.59842559536301621</v>
      </c>
      <c r="C1380" s="170">
        <v>26.406642909999999</v>
      </c>
      <c r="D1380" s="170">
        <v>5.1810756833333298E-2</v>
      </c>
      <c r="E1380" s="171">
        <f t="shared" si="193"/>
        <v>0.5856270172361846</v>
      </c>
      <c r="F1380" s="171">
        <f t="shared" si="194"/>
        <v>1.2952934964567449E-3</v>
      </c>
      <c r="G1380" s="171">
        <f t="shared" si="195"/>
        <v>51703.971439364599</v>
      </c>
      <c r="H1380" s="171">
        <f t="shared" si="189"/>
        <v>2.3680999289524714E-2</v>
      </c>
      <c r="I1380" s="171">
        <f t="shared" si="190"/>
        <v>1.6955515577554656</v>
      </c>
      <c r="J1380" s="171">
        <f t="shared" si="191"/>
        <v>38.082807382067855</v>
      </c>
      <c r="K1380" s="172">
        <f t="shared" si="192"/>
        <v>44.33197710977948</v>
      </c>
      <c r="L1380" s="172">
        <f t="shared" si="196"/>
        <v>3.7636717089778569</v>
      </c>
      <c r="M1380" s="171">
        <f t="shared" si="197"/>
        <v>0.33943648168992219</v>
      </c>
      <c r="N1380" s="44"/>
    </row>
    <row r="1381" spans="1:14" x14ac:dyDescent="0.25">
      <c r="A1381" s="157">
        <v>45694.956944444442</v>
      </c>
      <c r="B1381" s="170">
        <v>0.60267249175491322</v>
      </c>
      <c r="C1381" s="170">
        <v>26.406546324999901</v>
      </c>
      <c r="D1381" s="170">
        <v>5.1654984833333299E-2</v>
      </c>
      <c r="E1381" s="171">
        <f t="shared" si="193"/>
        <v>0.58978327506244277</v>
      </c>
      <c r="F1381" s="171">
        <f t="shared" si="194"/>
        <v>1.3044859128894225E-3</v>
      </c>
      <c r="G1381" s="171">
        <f t="shared" si="195"/>
        <v>52070.903287624504</v>
      </c>
      <c r="H1381" s="171">
        <f t="shared" si="189"/>
        <v>2.3681067472563228E-2</v>
      </c>
      <c r="I1381" s="171">
        <f t="shared" si="190"/>
        <v>1.6955472225763302</v>
      </c>
      <c r="J1381" s="171">
        <f t="shared" si="191"/>
        <v>38.315120478048826</v>
      </c>
      <c r="K1381" s="172">
        <f t="shared" si="192"/>
        <v>44.602309280211458</v>
      </c>
      <c r="L1381" s="172">
        <f t="shared" si="196"/>
        <v>3.7776109796870627</v>
      </c>
      <c r="M1381" s="171">
        <f t="shared" si="197"/>
        <v>0.34069363092415794</v>
      </c>
      <c r="N1381" s="44"/>
    </row>
    <row r="1382" spans="1:14" x14ac:dyDescent="0.25">
      <c r="A1382" s="157">
        <v>45694.957638888889</v>
      </c>
      <c r="B1382" s="170">
        <v>0.60653330202366607</v>
      </c>
      <c r="C1382" s="170">
        <v>26.405966800000002</v>
      </c>
      <c r="D1382" s="170">
        <v>5.1551668666666599E-2</v>
      </c>
      <c r="E1382" s="171">
        <f t="shared" si="193"/>
        <v>0.59356266339021135</v>
      </c>
      <c r="F1382" s="171">
        <f t="shared" si="194"/>
        <v>1.3128426450728702E-3</v>
      </c>
      <c r="G1382" s="171">
        <f t="shared" si="195"/>
        <v>52404.47729484475</v>
      </c>
      <c r="H1382" s="171">
        <f t="shared" si="189"/>
        <v>2.3681476586429117E-2</v>
      </c>
      <c r="I1382" s="171">
        <f t="shared" si="190"/>
        <v>1.6955212109986493</v>
      </c>
      <c r="J1382" s="171">
        <f t="shared" si="191"/>
        <v>38.526115114455102</v>
      </c>
      <c r="K1382" s="172">
        <f t="shared" si="192"/>
        <v>44.847309960656752</v>
      </c>
      <c r="L1382" s="172">
        <f t="shared" si="196"/>
        <v>3.7929116202618181</v>
      </c>
      <c r="M1382" s="171">
        <f t="shared" si="197"/>
        <v>0.3420735588259215</v>
      </c>
      <c r="N1382" s="44"/>
    </row>
    <row r="1383" spans="1:14" x14ac:dyDescent="0.25">
      <c r="A1383" s="157">
        <v>45694.958333333336</v>
      </c>
      <c r="B1383" s="170">
        <v>0.59495086017549081</v>
      </c>
      <c r="C1383" s="170">
        <v>26.40532288</v>
      </c>
      <c r="D1383" s="170">
        <v>5.1345036833333302E-2</v>
      </c>
      <c r="E1383" s="171">
        <f t="shared" si="193"/>
        <v>0.58222916215817888</v>
      </c>
      <c r="F1383" s="171">
        <f t="shared" si="194"/>
        <v>1.2877724246222746E-3</v>
      </c>
      <c r="G1383" s="171">
        <f t="shared" si="195"/>
        <v>51403.754319162406</v>
      </c>
      <c r="H1383" s="171">
        <f t="shared" si="189"/>
        <v>2.3681931169890567E-2</v>
      </c>
      <c r="I1383" s="171">
        <f t="shared" si="190"/>
        <v>1.6954923094385932</v>
      </c>
      <c r="J1383" s="171">
        <f t="shared" si="191"/>
        <v>37.89256125089647</v>
      </c>
      <c r="K1383" s="172">
        <f t="shared" si="192"/>
        <v>44.109131757012015</v>
      </c>
      <c r="L1383" s="172">
        <f t="shared" si="196"/>
        <v>3.7091612371679807</v>
      </c>
      <c r="M1383" s="171">
        <f t="shared" si="197"/>
        <v>0.33452031359740086</v>
      </c>
      <c r="N1383" s="44"/>
    </row>
    <row r="1384" spans="1:14" x14ac:dyDescent="0.25">
      <c r="A1384" s="157">
        <v>45694.959027777775</v>
      </c>
      <c r="B1384" s="170">
        <v>0.6015142369374239</v>
      </c>
      <c r="C1384" s="170">
        <v>26.404678956666601</v>
      </c>
      <c r="D1384" s="170">
        <v>5.1224236666666603E-2</v>
      </c>
      <c r="E1384" s="171">
        <f t="shared" si="193"/>
        <v>0.58865346110555716</v>
      </c>
      <c r="F1384" s="171">
        <f t="shared" si="194"/>
        <v>1.3019788678299219E-3</v>
      </c>
      <c r="G1384" s="171">
        <f t="shared" si="195"/>
        <v>51970.830071393422</v>
      </c>
      <c r="H1384" s="171">
        <f t="shared" si="189"/>
        <v>2.3682385766385788E-2</v>
      </c>
      <c r="I1384" s="171">
        <f t="shared" si="190"/>
        <v>1.6954634080894926</v>
      </c>
      <c r="J1384" s="171">
        <f t="shared" si="191"/>
        <v>38.251784590987455</v>
      </c>
      <c r="K1384" s="172">
        <f t="shared" si="192"/>
        <v>44.526608491701175</v>
      </c>
      <c r="L1384" s="172">
        <f t="shared" si="196"/>
        <v>3.7391000757447777</v>
      </c>
      <c r="M1384" s="171">
        <f t="shared" si="197"/>
        <v>0.33722042530165747</v>
      </c>
      <c r="N1384" s="44"/>
    </row>
    <row r="1385" spans="1:14" x14ac:dyDescent="0.25">
      <c r="A1385" s="157">
        <v>45694.959722222222</v>
      </c>
      <c r="B1385" s="170">
        <v>0.58954573467910099</v>
      </c>
      <c r="C1385" s="170">
        <v>26.404035029999999</v>
      </c>
      <c r="D1385" s="170">
        <v>5.1135224666666597E-2</v>
      </c>
      <c r="E1385" s="171">
        <f t="shared" si="193"/>
        <v>0.57694209361549809</v>
      </c>
      <c r="F1385" s="171">
        <f t="shared" si="194"/>
        <v>1.2760730187859328E-3</v>
      </c>
      <c r="G1385" s="171">
        <f t="shared" si="195"/>
        <v>50936.751476274323</v>
      </c>
      <c r="H1385" s="171">
        <f t="shared" si="189"/>
        <v>2.3682840375915174E-2</v>
      </c>
      <c r="I1385" s="171">
        <f t="shared" si="190"/>
        <v>1.6954345069513546</v>
      </c>
      <c r="J1385" s="171">
        <f t="shared" si="191"/>
        <v>37.596314117372785</v>
      </c>
      <c r="K1385" s="172">
        <f t="shared" si="192"/>
        <v>43.762946281916946</v>
      </c>
      <c r="L1385" s="172">
        <f t="shared" si="196"/>
        <v>3.662028098043427</v>
      </c>
      <c r="M1385" s="171">
        <f t="shared" si="197"/>
        <v>0.33026948936178091</v>
      </c>
      <c r="N1385" s="44"/>
    </row>
    <row r="1386" spans="1:14" x14ac:dyDescent="0.25">
      <c r="A1386" s="157">
        <v>45694.960416666669</v>
      </c>
      <c r="B1386" s="170">
        <v>0.58838747244885503</v>
      </c>
      <c r="C1386" s="170">
        <v>26.403455859999902</v>
      </c>
      <c r="D1386" s="170">
        <v>5.1000120833333301E-2</v>
      </c>
      <c r="E1386" s="171">
        <f t="shared" si="193"/>
        <v>0.5758097066621567</v>
      </c>
      <c r="F1386" s="171">
        <f t="shared" si="194"/>
        <v>1.2735659576815044E-3</v>
      </c>
      <c r="G1386" s="171">
        <f t="shared" si="195"/>
        <v>50836.677619581074</v>
      </c>
      <c r="H1386" s="171">
        <f t="shared" si="189"/>
        <v>2.3683249276633258E-2</v>
      </c>
      <c r="I1386" s="171">
        <f t="shared" si="190"/>
        <v>1.6954085125723126</v>
      </c>
      <c r="J1386" s="171">
        <f t="shared" si="191"/>
        <v>37.532782065556198</v>
      </c>
      <c r="K1386" s="172">
        <f t="shared" si="192"/>
        <v>43.688393456235652</v>
      </c>
      <c r="L1386" s="172">
        <f t="shared" si="196"/>
        <v>3.6454884712908173</v>
      </c>
      <c r="M1386" s="171">
        <f t="shared" si="197"/>
        <v>0.32877782028236086</v>
      </c>
      <c r="N1386" s="44"/>
    </row>
    <row r="1387" spans="1:14" x14ac:dyDescent="0.25">
      <c r="A1387" s="157">
        <v>45694.961111111108</v>
      </c>
      <c r="B1387" s="170">
        <v>0.60730544122141816</v>
      </c>
      <c r="C1387" s="170">
        <v>26.4032004333333</v>
      </c>
      <c r="D1387" s="170">
        <v>5.0938130166666602E-2</v>
      </c>
      <c r="E1387" s="171">
        <f t="shared" si="193"/>
        <v>0.59432377900325695</v>
      </c>
      <c r="F1387" s="171">
        <f t="shared" si="194"/>
        <v>1.3145139420377015E-3</v>
      </c>
      <c r="G1387" s="171">
        <f t="shared" si="195"/>
        <v>52471.190121530526</v>
      </c>
      <c r="H1387" s="171">
        <f t="shared" si="189"/>
        <v>2.368342961355965E-2</v>
      </c>
      <c r="I1387" s="171">
        <f t="shared" si="190"/>
        <v>1.6953970485739964</v>
      </c>
      <c r="J1387" s="171">
        <f t="shared" si="191"/>
        <v>38.568290196304538</v>
      </c>
      <c r="K1387" s="172">
        <f t="shared" si="192"/>
        <v>44.893459449663993</v>
      </c>
      <c r="L1387" s="172">
        <f t="shared" si="196"/>
        <v>3.7520329199037139</v>
      </c>
      <c r="M1387" s="171">
        <f t="shared" si="197"/>
        <v>0.33838680735062349</v>
      </c>
      <c r="N1387" s="44"/>
    </row>
    <row r="1388" spans="1:14" x14ac:dyDescent="0.25">
      <c r="A1388" s="157">
        <v>45694.961805555555</v>
      </c>
      <c r="B1388" s="170">
        <v>0.59996991429703017</v>
      </c>
      <c r="C1388" s="170">
        <v>26.40298817</v>
      </c>
      <c r="D1388" s="170">
        <v>5.0733879666666599E-2</v>
      </c>
      <c r="E1388" s="171">
        <f t="shared" si="193"/>
        <v>0.5871454711590447</v>
      </c>
      <c r="F1388" s="171">
        <f t="shared" si="194"/>
        <v>1.2986361781320999E-3</v>
      </c>
      <c r="G1388" s="171">
        <f t="shared" si="195"/>
        <v>51837.400595263403</v>
      </c>
      <c r="H1388" s="171">
        <f t="shared" si="189"/>
        <v>2.3683579477488285E-2</v>
      </c>
      <c r="I1388" s="171">
        <f t="shared" si="190"/>
        <v>1.6953875218652019</v>
      </c>
      <c r="J1388" s="171">
        <f t="shared" si="191"/>
        <v>38.167311108298144</v>
      </c>
      <c r="K1388" s="172">
        <f t="shared" si="192"/>
        <v>44.426496456479889</v>
      </c>
      <c r="L1388" s="172">
        <f t="shared" si="196"/>
        <v>3.6941249845146604</v>
      </c>
      <c r="M1388" s="171">
        <f t="shared" si="197"/>
        <v>0.33316423020514613</v>
      </c>
      <c r="N1388" s="44"/>
    </row>
    <row r="1389" spans="1:14" x14ac:dyDescent="0.25">
      <c r="A1389" s="157">
        <v>45694.962500000001</v>
      </c>
      <c r="B1389" s="170">
        <v>0.61039410866325594</v>
      </c>
      <c r="C1389" s="170">
        <v>26.402775904999999</v>
      </c>
      <c r="D1389" s="170">
        <v>5.0574932500000003E-2</v>
      </c>
      <c r="E1389" s="171">
        <f t="shared" si="193"/>
        <v>0.59734727015643296</v>
      </c>
      <c r="F1389" s="171">
        <f t="shared" si="194"/>
        <v>1.3211993694009869E-3</v>
      </c>
      <c r="G1389" s="171">
        <f t="shared" si="195"/>
        <v>52738.050988505311</v>
      </c>
      <c r="H1389" s="171">
        <f t="shared" si="189"/>
        <v>2.3683729343754359E-2</v>
      </c>
      <c r="I1389" s="171">
        <f t="shared" si="190"/>
        <v>1.6953779951207841</v>
      </c>
      <c r="J1389" s="171">
        <f t="shared" si="191"/>
        <v>38.736921606872059</v>
      </c>
      <c r="K1389" s="172">
        <f t="shared" si="192"/>
        <v>45.089292302416005</v>
      </c>
      <c r="L1389" s="172">
        <f t="shared" si="196"/>
        <v>3.7432134313655445</v>
      </c>
      <c r="M1389" s="171">
        <f t="shared" si="197"/>
        <v>0.33759139893267898</v>
      </c>
      <c r="N1389" s="44"/>
    </row>
    <row r="1390" spans="1:14" x14ac:dyDescent="0.25">
      <c r="A1390" s="157">
        <v>45694.963194444441</v>
      </c>
      <c r="B1390" s="170">
        <v>0.60807762103489682</v>
      </c>
      <c r="C1390" s="170">
        <v>26.402563643333298</v>
      </c>
      <c r="D1390" s="170">
        <v>5.0431083999999897E-2</v>
      </c>
      <c r="E1390" s="171">
        <f t="shared" si="193"/>
        <v>0.59508071784898986</v>
      </c>
      <c r="F1390" s="171">
        <f t="shared" si="194"/>
        <v>1.316185326915361E-3</v>
      </c>
      <c r="G1390" s="171">
        <f t="shared" si="195"/>
        <v>52537.906457415083</v>
      </c>
      <c r="H1390" s="171">
        <f t="shared" si="189"/>
        <v>2.3683879208827727E-2</v>
      </c>
      <c r="I1390" s="171">
        <f t="shared" si="190"/>
        <v>1.6953684685651476</v>
      </c>
      <c r="J1390" s="171">
        <f t="shared" si="191"/>
        <v>38.610459989599526</v>
      </c>
      <c r="K1390" s="172">
        <f t="shared" si="192"/>
        <v>44.941866318608739</v>
      </c>
      <c r="L1390" s="172">
        <f t="shared" si="196"/>
        <v>3.7191054941145523</v>
      </c>
      <c r="M1390" s="171">
        <f t="shared" si="197"/>
        <v>0.3354171621676183</v>
      </c>
      <c r="N1390" s="44"/>
    </row>
    <row r="1391" spans="1:14" x14ac:dyDescent="0.25">
      <c r="A1391" s="157">
        <v>45694.963888888888</v>
      </c>
      <c r="B1391" s="170">
        <v>0.60653330202366607</v>
      </c>
      <c r="C1391" s="170">
        <v>26.402351066666601</v>
      </c>
      <c r="D1391" s="170">
        <v>5.0377041499999997E-2</v>
      </c>
      <c r="E1391" s="171">
        <f t="shared" si="193"/>
        <v>0.59356982796194591</v>
      </c>
      <c r="F1391" s="171">
        <f t="shared" si="194"/>
        <v>1.3128426450728702E-3</v>
      </c>
      <c r="G1391" s="171">
        <f t="shared" si="195"/>
        <v>52404.47729484475</v>
      </c>
      <c r="H1391" s="171">
        <f t="shared" si="189"/>
        <v>2.3684029297466713E-2</v>
      </c>
      <c r="I1391" s="171">
        <f t="shared" si="190"/>
        <v>1.695358927911206</v>
      </c>
      <c r="J1391" s="171">
        <f t="shared" si="191"/>
        <v>38.526115114455102</v>
      </c>
      <c r="K1391" s="172">
        <f t="shared" si="192"/>
        <v>44.84346435050513</v>
      </c>
      <c r="L1391" s="172">
        <f t="shared" si="196"/>
        <v>3.7061472240680557</v>
      </c>
      <c r="M1391" s="171">
        <f t="shared" si="197"/>
        <v>0.3342484870191248</v>
      </c>
      <c r="N1391" s="44"/>
    </row>
    <row r="1392" spans="1:14" x14ac:dyDescent="0.25">
      <c r="A1392" s="157">
        <v>45694.964583333334</v>
      </c>
      <c r="B1392" s="170">
        <v>0.59688127272262248</v>
      </c>
      <c r="C1392" s="170">
        <v>26.402136611666599</v>
      </c>
      <c r="D1392" s="170">
        <v>5.0218092999999998E-2</v>
      </c>
      <c r="E1392" s="171">
        <f t="shared" si="193"/>
        <v>0.58412451027004975</v>
      </c>
      <c r="F1392" s="171">
        <f t="shared" si="194"/>
        <v>1.2919508067589232E-3</v>
      </c>
      <c r="G1392" s="171">
        <f t="shared" si="195"/>
        <v>51570.54196323458</v>
      </c>
      <c r="H1392" s="171">
        <f t="shared" si="189"/>
        <v>2.36841807134727E-2</v>
      </c>
      <c r="I1392" s="171">
        <f t="shared" si="190"/>
        <v>1.6953493029955995</v>
      </c>
      <c r="J1392" s="171">
        <f t="shared" si="191"/>
        <v>37.998272917089757</v>
      </c>
      <c r="K1392" s="172">
        <f t="shared" si="192"/>
        <v>44.228843870390563</v>
      </c>
      <c r="L1392" s="172">
        <f t="shared" si="196"/>
        <v>3.638624749735289</v>
      </c>
      <c r="M1392" s="171">
        <f t="shared" si="197"/>
        <v>0.32815879777554918</v>
      </c>
      <c r="N1392" s="44"/>
    </row>
    <row r="1393" spans="1:14" x14ac:dyDescent="0.25">
      <c r="A1393" s="157">
        <v>45694.965277777781</v>
      </c>
      <c r="B1393" s="170">
        <v>0.60807762103489682</v>
      </c>
      <c r="C1393" s="170">
        <v>26.401921845</v>
      </c>
      <c r="D1393" s="170">
        <v>5.0106830833333303E-2</v>
      </c>
      <c r="E1393" s="171">
        <f t="shared" si="193"/>
        <v>0.59508199282599727</v>
      </c>
      <c r="F1393" s="171">
        <f t="shared" si="194"/>
        <v>1.316185326915361E-3</v>
      </c>
      <c r="G1393" s="171">
        <f t="shared" si="195"/>
        <v>52537.906457415083</v>
      </c>
      <c r="H1393" s="171">
        <f t="shared" si="189"/>
        <v>2.3684332350718377E-2</v>
      </c>
      <c r="I1393" s="171">
        <f t="shared" si="190"/>
        <v>1.6953396641322218</v>
      </c>
      <c r="J1393" s="171">
        <f t="shared" si="191"/>
        <v>38.610459989599526</v>
      </c>
      <c r="K1393" s="172">
        <f t="shared" si="192"/>
        <v>44.941182253454429</v>
      </c>
      <c r="L1393" s="172">
        <f t="shared" si="196"/>
        <v>3.6951326341342421</v>
      </c>
      <c r="M1393" s="171">
        <f t="shared" si="197"/>
        <v>0.33325510769608963</v>
      </c>
      <c r="N1393" s="44"/>
    </row>
    <row r="1394" spans="1:14" x14ac:dyDescent="0.25">
      <c r="A1394" s="157">
        <v>45694.96597222222</v>
      </c>
      <c r="B1394" s="170">
        <v>0.61039410866325594</v>
      </c>
      <c r="C1394" s="170">
        <v>26.4017070766666</v>
      </c>
      <c r="D1394" s="170">
        <v>4.9999542666666598E-2</v>
      </c>
      <c r="E1394" s="171">
        <f t="shared" si="193"/>
        <v>0.59734940154701488</v>
      </c>
      <c r="F1394" s="171">
        <f t="shared" si="194"/>
        <v>1.3211993694009869E-3</v>
      </c>
      <c r="G1394" s="171">
        <f t="shared" si="195"/>
        <v>52738.050988505311</v>
      </c>
      <c r="H1394" s="171">
        <f t="shared" si="189"/>
        <v>2.3684483990329245E-2</v>
      </c>
      <c r="I1394" s="171">
        <f t="shared" si="190"/>
        <v>1.6953300252341443</v>
      </c>
      <c r="J1394" s="171">
        <f t="shared" si="191"/>
        <v>38.736921606872059</v>
      </c>
      <c r="K1394" s="172">
        <f t="shared" si="192"/>
        <v>45.088149353138235</v>
      </c>
      <c r="L1394" s="172">
        <f t="shared" si="196"/>
        <v>3.7005262610834775</v>
      </c>
      <c r="M1394" s="171">
        <f t="shared" si="197"/>
        <v>0.33374154591301203</v>
      </c>
      <c r="N1394" s="44"/>
    </row>
    <row r="1395" spans="1:14" x14ac:dyDescent="0.25">
      <c r="A1395" s="157">
        <v>45694.966666666667</v>
      </c>
      <c r="B1395" s="170">
        <v>0.57526073737966221</v>
      </c>
      <c r="C1395" s="170">
        <v>26.401492309999998</v>
      </c>
      <c r="D1395" s="170">
        <v>4.9970136666666602E-2</v>
      </c>
      <c r="E1395" s="171">
        <f t="shared" si="193"/>
        <v>0.56296726770544059</v>
      </c>
      <c r="F1395" s="171">
        <f t="shared" si="194"/>
        <v>1.2451531112113901E-3</v>
      </c>
      <c r="G1395" s="171">
        <f t="shared" si="195"/>
        <v>49702.527709602815</v>
      </c>
      <c r="H1395" s="171">
        <f t="shared" si="189"/>
        <v>2.3684635629951566E-2</v>
      </c>
      <c r="I1395" s="171">
        <f t="shared" si="190"/>
        <v>1.6953203864509809</v>
      </c>
      <c r="J1395" s="171">
        <f t="shared" si="191"/>
        <v>36.811531743303796</v>
      </c>
      <c r="K1395" s="172">
        <f t="shared" si="192"/>
        <v>42.846858198656875</v>
      </c>
      <c r="L1395" s="172">
        <f t="shared" si="196"/>
        <v>3.4960116576363403</v>
      </c>
      <c r="M1395" s="171">
        <f t="shared" si="197"/>
        <v>0.31529686666994411</v>
      </c>
      <c r="N1395" s="44"/>
    </row>
    <row r="1396" spans="1:14" x14ac:dyDescent="0.25">
      <c r="A1396" s="157">
        <v>45694.967361111114</v>
      </c>
      <c r="B1396" s="170">
        <v>0.55093763940433216</v>
      </c>
      <c r="C1396" s="170">
        <v>26.4012507433333</v>
      </c>
      <c r="D1396" s="170">
        <v>4.9857282499999898E-2</v>
      </c>
      <c r="E1396" s="171">
        <f t="shared" si="193"/>
        <v>0.53916439537675476</v>
      </c>
      <c r="F1396" s="171">
        <f t="shared" si="194"/>
        <v>1.19250571299639E-3</v>
      </c>
      <c r="G1396" s="171">
        <f t="shared" si="195"/>
        <v>47601.012044534298</v>
      </c>
      <c r="H1396" s="171">
        <f t="shared" si="189"/>
        <v>2.3684806193585286E-2</v>
      </c>
      <c r="I1396" s="171">
        <f t="shared" si="190"/>
        <v>1.6953095449248627</v>
      </c>
      <c r="J1396" s="171">
        <f t="shared" si="191"/>
        <v>35.468948997046461</v>
      </c>
      <c r="K1396" s="172">
        <f t="shared" si="192"/>
        <v>41.283919724336847</v>
      </c>
      <c r="L1396" s="172">
        <f t="shared" si="196"/>
        <v>3.3479191646454654</v>
      </c>
      <c r="M1396" s="171">
        <f t="shared" si="197"/>
        <v>0.30194076160222449</v>
      </c>
      <c r="N1396" s="44"/>
    </row>
    <row r="1397" spans="1:14" x14ac:dyDescent="0.25">
      <c r="A1397" s="157">
        <v>45694.968055555553</v>
      </c>
      <c r="B1397" s="170">
        <v>0.57564682358002328</v>
      </c>
      <c r="C1397" s="170">
        <v>26.400848388333301</v>
      </c>
      <c r="D1397" s="170">
        <v>4.9704694666666598E-2</v>
      </c>
      <c r="E1397" s="171">
        <f t="shared" si="193"/>
        <v>0.56334631412466463</v>
      </c>
      <c r="F1397" s="171">
        <f t="shared" si="194"/>
        <v>1.2459887956277561E-3</v>
      </c>
      <c r="G1397" s="171">
        <f t="shared" si="195"/>
        <v>49735.88555731401</v>
      </c>
      <c r="H1397" s="171">
        <f t="shared" si="189"/>
        <v>2.3685090288812539E-2</v>
      </c>
      <c r="I1397" s="171">
        <f t="shared" si="190"/>
        <v>1.6952914873215923</v>
      </c>
      <c r="J1397" s="171">
        <f t="shared" si="191"/>
        <v>36.832777954153634</v>
      </c>
      <c r="K1397" s="172">
        <f t="shared" si="192"/>
        <v>42.870933057427088</v>
      </c>
      <c r="L1397" s="172">
        <f t="shared" si="196"/>
        <v>3.479599109196351</v>
      </c>
      <c r="M1397" s="171">
        <f t="shared" si="197"/>
        <v>0.31381665847730439</v>
      </c>
      <c r="N1397" s="44"/>
    </row>
    <row r="1398" spans="1:14" x14ac:dyDescent="0.25">
      <c r="A1398" s="157">
        <v>45694.96875</v>
      </c>
      <c r="B1398" s="170">
        <v>0.58375453024067303</v>
      </c>
      <c r="C1398" s="170">
        <v>26.400419235000001</v>
      </c>
      <c r="D1398" s="170">
        <v>4.9616477833333297E-2</v>
      </c>
      <c r="E1398" s="171">
        <f t="shared" si="193"/>
        <v>0.57128159251816013</v>
      </c>
      <c r="F1398" s="171">
        <f t="shared" si="194"/>
        <v>1.2635379442438811E-3</v>
      </c>
      <c r="G1398" s="171">
        <f t="shared" si="195"/>
        <v>50436.391412794153</v>
      </c>
      <c r="H1398" s="171">
        <f t="shared" si="189"/>
        <v>2.3685393310431044E-2</v>
      </c>
      <c r="I1398" s="171">
        <f t="shared" si="190"/>
        <v>1.6952722271702074</v>
      </c>
      <c r="J1398" s="171">
        <f t="shared" si="191"/>
        <v>37.278484208775019</v>
      </c>
      <c r="K1398" s="172">
        <f t="shared" si="192"/>
        <v>43.389264228709408</v>
      </c>
      <c r="L1398" s="172">
        <f t="shared" si="196"/>
        <v>3.5198039447045284</v>
      </c>
      <c r="M1398" s="171">
        <f t="shared" si="197"/>
        <v>0.31744263570567532</v>
      </c>
      <c r="N1398" s="44"/>
    </row>
    <row r="1399" spans="1:14" x14ac:dyDescent="0.25">
      <c r="A1399" s="157">
        <v>45694.969444444447</v>
      </c>
      <c r="B1399" s="170">
        <v>0.58761533688026291</v>
      </c>
      <c r="C1399" s="170">
        <v>26.399990081666601</v>
      </c>
      <c r="D1399" s="170">
        <v>4.9421763333333299E-2</v>
      </c>
      <c r="E1399" s="171">
        <f t="shared" si="193"/>
        <v>0.57506073012883696</v>
      </c>
      <c r="F1399" s="171">
        <f t="shared" si="194"/>
        <v>1.2718946685719977E-3</v>
      </c>
      <c r="G1399" s="171">
        <f t="shared" si="195"/>
        <v>50769.965106454714</v>
      </c>
      <c r="H1399" s="171">
        <f t="shared" si="189"/>
        <v>2.3685696336794692E-2</v>
      </c>
      <c r="I1399" s="171">
        <f t="shared" si="190"/>
        <v>1.6952529671789665</v>
      </c>
      <c r="J1399" s="171">
        <f t="shared" si="191"/>
        <v>37.490419791822369</v>
      </c>
      <c r="K1399" s="172">
        <f t="shared" si="192"/>
        <v>43.635496683748897</v>
      </c>
      <c r="L1399" s="172">
        <f t="shared" si="196"/>
        <v>3.5279561167949063</v>
      </c>
      <c r="M1399" s="171">
        <f t="shared" si="197"/>
        <v>0.31817786046130109</v>
      </c>
      <c r="N1399" s="44"/>
    </row>
    <row r="1400" spans="1:14" x14ac:dyDescent="0.25">
      <c r="A1400" s="157">
        <v>45694.970138888886</v>
      </c>
      <c r="B1400" s="170">
        <v>0.58915965952065663</v>
      </c>
      <c r="C1400" s="170">
        <v>26.399560928333301</v>
      </c>
      <c r="D1400" s="170">
        <v>4.9207978166666597E-2</v>
      </c>
      <c r="E1400" s="171">
        <f t="shared" si="193"/>
        <v>0.57657288381004024</v>
      </c>
      <c r="F1400" s="171">
        <f t="shared" si="194"/>
        <v>1.2752373582698197E-3</v>
      </c>
      <c r="G1400" s="171">
        <f t="shared" si="195"/>
        <v>50903.394582584733</v>
      </c>
      <c r="H1400" s="171">
        <f t="shared" si="189"/>
        <v>2.3685999367903394E-2</v>
      </c>
      <c r="I1400" s="171">
        <f t="shared" si="190"/>
        <v>1.6952337073478796</v>
      </c>
      <c r="J1400" s="171">
        <f t="shared" si="191"/>
        <v>37.575139382056641</v>
      </c>
      <c r="K1400" s="172">
        <f t="shared" si="192"/>
        <v>43.733657587559769</v>
      </c>
      <c r="L1400" s="172">
        <f t="shared" si="196"/>
        <v>3.5214176065966716</v>
      </c>
      <c r="M1400" s="171">
        <f t="shared" si="197"/>
        <v>0.3175881679831053</v>
      </c>
      <c r="N1400" s="44"/>
    </row>
    <row r="1401" spans="1:14" x14ac:dyDescent="0.25">
      <c r="A1401" s="157">
        <v>45694.970833333333</v>
      </c>
      <c r="B1401" s="170">
        <v>0.60112816911451949</v>
      </c>
      <c r="C1401" s="170">
        <v>26.399051331666598</v>
      </c>
      <c r="D1401" s="170">
        <v>4.9060157666666597E-2</v>
      </c>
      <c r="E1401" s="171">
        <f t="shared" si="193"/>
        <v>0.5882866995990127</v>
      </c>
      <c r="F1401" s="171">
        <f t="shared" si="194"/>
        <v>1.3011432231916007E-3</v>
      </c>
      <c r="G1401" s="171">
        <f t="shared" si="195"/>
        <v>51937.473811494485</v>
      </c>
      <c r="H1401" s="171">
        <f t="shared" si="189"/>
        <v>2.368635920732607E-2</v>
      </c>
      <c r="I1401" s="171">
        <f t="shared" si="190"/>
        <v>1.6952108375349195</v>
      </c>
      <c r="J1401" s="171">
        <f t="shared" si="191"/>
        <v>38.23066977190647</v>
      </c>
      <c r="K1401" s="172">
        <f t="shared" si="192"/>
        <v>44.496090809018824</v>
      </c>
      <c r="L1401" s="172">
        <f t="shared" si="196"/>
        <v>3.5784397716090193</v>
      </c>
      <c r="M1401" s="171">
        <f t="shared" si="197"/>
        <v>0.32273085963284809</v>
      </c>
      <c r="N1401" s="44"/>
    </row>
    <row r="1402" spans="1:14" x14ac:dyDescent="0.25">
      <c r="A1402" s="157">
        <v>45694.97152777778</v>
      </c>
      <c r="B1402" s="170">
        <v>0.60807762466405701</v>
      </c>
      <c r="C1402" s="170">
        <v>26.398059083333301</v>
      </c>
      <c r="D1402" s="170">
        <v>4.8894850333333302E-2</v>
      </c>
      <c r="E1402" s="171">
        <f t="shared" si="193"/>
        <v>0.5950896701376307</v>
      </c>
      <c r="F1402" s="171">
        <f t="shared" si="194"/>
        <v>1.3161853347706861E-3</v>
      </c>
      <c r="G1402" s="171">
        <f t="shared" si="195"/>
        <v>52537.906770974529</v>
      </c>
      <c r="H1402" s="171">
        <f t="shared" si="189"/>
        <v>2.3687059878806281E-2</v>
      </c>
      <c r="I1402" s="171">
        <f t="shared" si="190"/>
        <v>1.6951663078016819</v>
      </c>
      <c r="J1402" s="171">
        <f t="shared" si="191"/>
        <v>38.610460187775317</v>
      </c>
      <c r="K1402" s="172">
        <f t="shared" si="192"/>
        <v>44.937065553009148</v>
      </c>
      <c r="L1402" s="172">
        <f t="shared" si="196"/>
        <v>3.605400382162355</v>
      </c>
      <c r="M1402" s="171">
        <f t="shared" si="197"/>
        <v>0.32516237212863952</v>
      </c>
      <c r="N1402" s="44"/>
    </row>
    <row r="1403" spans="1:14" x14ac:dyDescent="0.25">
      <c r="A1403" s="157">
        <v>45694.972222222219</v>
      </c>
      <c r="B1403" s="170">
        <v>0.59340655591255365</v>
      </c>
      <c r="C1403" s="170">
        <v>26.3969863883333</v>
      </c>
      <c r="D1403" s="170">
        <v>4.8661197333333302E-2</v>
      </c>
      <c r="E1403" s="171">
        <f t="shared" si="193"/>
        <v>0.58073404097027614</v>
      </c>
      <c r="F1403" s="171">
        <f t="shared" si="194"/>
        <v>1.2844297747024972E-3</v>
      </c>
      <c r="G1403" s="171">
        <f t="shared" si="195"/>
        <v>51270.326430844638</v>
      </c>
      <c r="H1403" s="171">
        <f t="shared" si="189"/>
        <v>2.3687817385858151E-2</v>
      </c>
      <c r="I1403" s="171">
        <f t="shared" si="190"/>
        <v>1.6951181687773873</v>
      </c>
      <c r="J1403" s="171">
        <f t="shared" si="191"/>
        <v>37.80795875662583</v>
      </c>
      <c r="K1403" s="172">
        <f t="shared" si="192"/>
        <v>44.001948962070152</v>
      </c>
      <c r="L1403" s="172">
        <f t="shared" si="196"/>
        <v>3.505876809514175</v>
      </c>
      <c r="M1403" s="171">
        <f t="shared" si="197"/>
        <v>0.31618658094464064</v>
      </c>
      <c r="N1403" s="44"/>
    </row>
    <row r="1404" spans="1:14" x14ac:dyDescent="0.25">
      <c r="A1404" s="157">
        <v>45694.972916666666</v>
      </c>
      <c r="B1404" s="170">
        <v>0.59147614722623265</v>
      </c>
      <c r="C1404" s="170">
        <v>26.3959136966666</v>
      </c>
      <c r="D1404" s="170">
        <v>4.8456155499999903E-2</v>
      </c>
      <c r="E1404" s="171">
        <f t="shared" si="193"/>
        <v>0.57884693007347687</v>
      </c>
      <c r="F1404" s="171">
        <f t="shared" si="194"/>
        <v>1.2802514009225814E-3</v>
      </c>
      <c r="G1404" s="171">
        <f t="shared" si="195"/>
        <v>51103.539120346504</v>
      </c>
      <c r="H1404" s="171">
        <f t="shared" si="189"/>
        <v>2.3688574920206543E-2</v>
      </c>
      <c r="I1404" s="171">
        <f t="shared" si="190"/>
        <v>1.6950700309032165</v>
      </c>
      <c r="J1404" s="171">
        <f t="shared" si="191"/>
        <v>37.702160719052394</v>
      </c>
      <c r="K1404" s="172">
        <f t="shared" si="192"/>
        <v>43.877701991574618</v>
      </c>
      <c r="L1404" s="172">
        <f t="shared" si="196"/>
        <v>3.4802304481478767</v>
      </c>
      <c r="M1404" s="171">
        <f t="shared" si="197"/>
        <v>0.31387359741593407</v>
      </c>
      <c r="N1404" s="44"/>
    </row>
    <row r="1405" spans="1:14" x14ac:dyDescent="0.25">
      <c r="A1405" s="157">
        <v>45694.973611111112</v>
      </c>
      <c r="B1405" s="170">
        <v>0.5968812690162455</v>
      </c>
      <c r="C1405" s="170">
        <v>26.394841003333301</v>
      </c>
      <c r="D1405" s="170">
        <v>4.82979983333333E-2</v>
      </c>
      <c r="E1405" s="171">
        <f t="shared" si="193"/>
        <v>0.58413873337302868</v>
      </c>
      <c r="F1405" s="171">
        <f t="shared" si="194"/>
        <v>1.2919507987364622E-3</v>
      </c>
      <c r="G1405" s="171">
        <f t="shared" si="195"/>
        <v>51570.541643003613</v>
      </c>
      <c r="H1405" s="171">
        <f t="shared" si="189"/>
        <v>2.3689332485383678E-2</v>
      </c>
      <c r="I1405" s="171">
        <f t="shared" si="190"/>
        <v>1.6950218939547823</v>
      </c>
      <c r="J1405" s="171">
        <f t="shared" si="191"/>
        <v>37.998272714170191</v>
      </c>
      <c r="K1405" s="172">
        <f t="shared" si="192"/>
        <v>44.221191534688792</v>
      </c>
      <c r="L1405" s="172">
        <f t="shared" si="196"/>
        <v>3.4988513180860341</v>
      </c>
      <c r="M1405" s="171">
        <f t="shared" si="197"/>
        <v>0.315552968802853</v>
      </c>
      <c r="N1405" s="44"/>
    </row>
    <row r="1406" spans="1:14" x14ac:dyDescent="0.25">
      <c r="A1406" s="157">
        <v>45694.974305555559</v>
      </c>
      <c r="B1406" s="170">
        <v>0.61541314803650171</v>
      </c>
      <c r="C1406" s="170">
        <v>26.393844903333299</v>
      </c>
      <c r="D1406" s="170">
        <v>4.8020634833333298E-2</v>
      </c>
      <c r="E1406" s="171">
        <f t="shared" si="193"/>
        <v>0.60227698688023656</v>
      </c>
      <c r="F1406" s="171">
        <f t="shared" si="194"/>
        <v>1.3320630909880989E-3</v>
      </c>
      <c r="G1406" s="171">
        <f t="shared" si="195"/>
        <v>53171.69599035375</v>
      </c>
      <c r="H1406" s="171">
        <f t="shared" si="189"/>
        <v>2.3690035984820515E-2</v>
      </c>
      <c r="I1406" s="171">
        <f t="shared" si="190"/>
        <v>1.6949771950163133</v>
      </c>
      <c r="J1406" s="171">
        <f t="shared" si="191"/>
        <v>39.010690789106221</v>
      </c>
      <c r="K1406" s="172">
        <f t="shared" si="192"/>
        <v>45.398339259878668</v>
      </c>
      <c r="L1406" s="172">
        <f t="shared" si="196"/>
        <v>3.5810676521363689</v>
      </c>
      <c r="M1406" s="171">
        <f t="shared" si="197"/>
        <v>0.32296786184491061</v>
      </c>
      <c r="N1406" s="44"/>
    </row>
    <row r="1407" spans="1:14" x14ac:dyDescent="0.25">
      <c r="A1407" s="157">
        <v>45694.974999999999</v>
      </c>
      <c r="B1407" s="170">
        <v>0.59996991429703017</v>
      </c>
      <c r="C1407" s="170">
        <v>26.393308366666599</v>
      </c>
      <c r="D1407" s="170">
        <v>4.7856919999999997E-2</v>
      </c>
      <c r="E1407" s="171">
        <f t="shared" si="193"/>
        <v>0.58716444488514774</v>
      </c>
      <c r="F1407" s="171">
        <f t="shared" si="194"/>
        <v>1.2986361781320999E-3</v>
      </c>
      <c r="G1407" s="171">
        <f t="shared" si="195"/>
        <v>51837.400595263403</v>
      </c>
      <c r="H1407" s="171">
        <f t="shared" si="189"/>
        <v>2.369041492649062E-2</v>
      </c>
      <c r="I1407" s="171">
        <f t="shared" si="190"/>
        <v>1.6949531188559437</v>
      </c>
      <c r="J1407" s="171">
        <f t="shared" si="191"/>
        <v>38.167311108298144</v>
      </c>
      <c r="K1407" s="172">
        <f t="shared" si="192"/>
        <v>44.416298577953278</v>
      </c>
      <c r="L1407" s="172">
        <f t="shared" si="196"/>
        <v>3.4837837820508981</v>
      </c>
      <c r="M1407" s="171">
        <f t="shared" si="197"/>
        <v>0.31419406403777939</v>
      </c>
      <c r="N1407" s="44"/>
    </row>
    <row r="1408" spans="1:14" x14ac:dyDescent="0.25">
      <c r="A1408" s="157">
        <v>45694.975694444445</v>
      </c>
      <c r="B1408" s="170">
        <v>0.60074208306859211</v>
      </c>
      <c r="C1408" s="170">
        <v>26.392848423333302</v>
      </c>
      <c r="D1408" s="170">
        <v>4.76796926666666E-2</v>
      </c>
      <c r="E1408" s="171">
        <f t="shared" si="193"/>
        <v>0.58792103559979247</v>
      </c>
      <c r="F1408" s="171">
        <f t="shared" si="194"/>
        <v>1.3003075391095067E-3</v>
      </c>
      <c r="G1408" s="171">
        <f t="shared" si="195"/>
        <v>51904.115977126356</v>
      </c>
      <c r="H1408" s="171">
        <f t="shared" si="189"/>
        <v>2.3690739778219227E-2</v>
      </c>
      <c r="I1408" s="171">
        <f t="shared" si="190"/>
        <v>1.6949324798889664</v>
      </c>
      <c r="J1408" s="171">
        <f t="shared" si="191"/>
        <v>38.20955205744626</v>
      </c>
      <c r="K1408" s="172">
        <f t="shared" si="192"/>
        <v>44.464970437675632</v>
      </c>
      <c r="L1408" s="172">
        <f t="shared" si="196"/>
        <v>3.4750803407031103</v>
      </c>
      <c r="M1408" s="171">
        <f t="shared" si="197"/>
        <v>0.31340912163628337</v>
      </c>
      <c r="N1408" s="44"/>
    </row>
    <row r="1409" spans="1:14" x14ac:dyDescent="0.25">
      <c r="A1409" s="157">
        <v>45694.976388888892</v>
      </c>
      <c r="B1409" s="170">
        <v>0.59070397845467071</v>
      </c>
      <c r="C1409" s="170">
        <v>26.392388479999902</v>
      </c>
      <c r="D1409" s="170">
        <v>4.7534255333333303E-2</v>
      </c>
      <c r="E1409" s="171">
        <f t="shared" si="193"/>
        <v>0.57809805204096754</v>
      </c>
      <c r="F1409" s="171">
        <f t="shared" si="194"/>
        <v>1.2785800399451746E-3</v>
      </c>
      <c r="G1409" s="171">
        <f t="shared" si="195"/>
        <v>51036.823738483552</v>
      </c>
      <c r="H1409" s="171">
        <f t="shared" si="189"/>
        <v>2.3691064635400019E-2</v>
      </c>
      <c r="I1409" s="171">
        <f t="shared" si="190"/>
        <v>1.6949118411059234</v>
      </c>
      <c r="J1409" s="171">
        <f t="shared" si="191"/>
        <v>37.659827685013504</v>
      </c>
      <c r="K1409" s="172">
        <f t="shared" si="192"/>
        <v>43.824770725790955</v>
      </c>
      <c r="L1409" s="172">
        <f t="shared" si="196"/>
        <v>3.4094814120770986</v>
      </c>
      <c r="M1409" s="171">
        <f t="shared" si="197"/>
        <v>0.30749291234461568</v>
      </c>
      <c r="N1409" s="44"/>
    </row>
    <row r="1410" spans="1:14" x14ac:dyDescent="0.25">
      <c r="A1410" s="157">
        <v>45694.977083333331</v>
      </c>
      <c r="B1410" s="170">
        <v>0.60884978602286222</v>
      </c>
      <c r="C1410" s="170">
        <v>26.391928536666601</v>
      </c>
      <c r="D1410" s="170">
        <v>4.7391199166666599E-2</v>
      </c>
      <c r="E1410" s="171">
        <f t="shared" si="193"/>
        <v>0.59585753368331529</v>
      </c>
      <c r="F1410" s="171">
        <f t="shared" si="194"/>
        <v>1.3178566797031649E-3</v>
      </c>
      <c r="G1410" s="171">
        <f t="shared" si="195"/>
        <v>52604.621512375299</v>
      </c>
      <c r="H1410" s="171">
        <f t="shared" si="189"/>
        <v>2.3691389498032955E-2</v>
      </c>
      <c r="I1410" s="171">
        <f t="shared" si="190"/>
        <v>1.6948912025068223</v>
      </c>
      <c r="J1410" s="171">
        <f t="shared" si="191"/>
        <v>38.652621477108504</v>
      </c>
      <c r="K1410" s="172">
        <f t="shared" si="192"/>
        <v>44.979594980994769</v>
      </c>
      <c r="L1410" s="172">
        <f t="shared" si="196"/>
        <v>3.4981883543605696</v>
      </c>
      <c r="M1410" s="171">
        <f t="shared" si="197"/>
        <v>0.31549317770207158</v>
      </c>
      <c r="N1410" s="44"/>
    </row>
    <row r="1411" spans="1:14" x14ac:dyDescent="0.25">
      <c r="A1411" s="157">
        <v>45694.977777777778</v>
      </c>
      <c r="B1411" s="170">
        <v>0.60962194367529055</v>
      </c>
      <c r="C1411" s="170">
        <v>26.3914685933333</v>
      </c>
      <c r="D1411" s="170">
        <v>4.7259273666666601E-2</v>
      </c>
      <c r="E1411" s="171">
        <f t="shared" si="193"/>
        <v>0.59661413034945932</v>
      </c>
      <c r="F1411" s="171">
        <f t="shared" si="194"/>
        <v>1.319528016613183E-3</v>
      </c>
      <c r="G1411" s="171">
        <f t="shared" si="195"/>
        <v>52671.335933545102</v>
      </c>
      <c r="H1411" s="171">
        <f t="shared" ref="H1411:H1474" si="198">KHprocess*EXP(delta*(1/(C1411+273.15)-1/(Tnul+273.15)))</f>
        <v>2.3691714366118274E-2</v>
      </c>
      <c r="I1411" s="171">
        <f t="shared" ref="I1411:I1474" si="199">1/(H1411*constR*(C1411+273.15)*10^3)</f>
        <v>1.694870564091655</v>
      </c>
      <c r="J1411" s="171">
        <f t="shared" ref="J1411:J1474" si="200">(($R$2/0.815)^(-0.49))*34500*(F1411)^0.86</f>
        <v>38.694775078956013</v>
      </c>
      <c r="K1411" s="172">
        <f t="shared" ref="K1411:K1474" si="201">J1411*(1.024)^(C1411-20)</f>
        <v>45.028157443659403</v>
      </c>
      <c r="L1411" s="172">
        <f t="shared" si="196"/>
        <v>3.4926067597349606</v>
      </c>
      <c r="M1411" s="171">
        <f t="shared" si="197"/>
        <v>0.31498978713338388</v>
      </c>
      <c r="N1411" s="44"/>
    </row>
    <row r="1412" spans="1:14" x14ac:dyDescent="0.25">
      <c r="A1412" s="157">
        <v>45694.978472222225</v>
      </c>
      <c r="B1412" s="170">
        <v>0.59726736618130649</v>
      </c>
      <c r="C1412" s="170">
        <v>26.39100865</v>
      </c>
      <c r="D1412" s="170">
        <v>4.7150394999999998E-2</v>
      </c>
      <c r="E1412" s="171">
        <f t="shared" ref="E1412:E1475" si="202">B1412*((20+273.15)/(C1412+273.15))</f>
        <v>0.58452406628780973</v>
      </c>
      <c r="F1412" s="171">
        <f t="shared" ref="F1412:F1475" si="203">B1412/$R$1</f>
        <v>1.2927865068859449E-3</v>
      </c>
      <c r="G1412" s="171">
        <f t="shared" ref="G1412:G1475" si="204">B1412*(24*60*60)</f>
        <v>51603.900438064884</v>
      </c>
      <c r="H1412" s="171">
        <f t="shared" si="198"/>
        <v>2.3692039239655998E-2</v>
      </c>
      <c r="I1412" s="171">
        <f t="shared" si="199"/>
        <v>1.6948499258604248</v>
      </c>
      <c r="J1412" s="171">
        <f t="shared" si="200"/>
        <v>38.019410101643203</v>
      </c>
      <c r="K1412" s="172">
        <f t="shared" si="201"/>
        <v>44.241769237664748</v>
      </c>
      <c r="L1412" s="172">
        <f t="shared" ref="L1412:L1475" si="205">I1412*D1412*(1-EXP((-(K1412/I1412)*($R$3/G1412))))*G1412/1000</f>
        <v>3.4174785685858646</v>
      </c>
      <c r="M1412" s="171">
        <f t="shared" ref="M1412:M1475" si="206">L1412*1000/24/$R$1</f>
        <v>0.30821415661849427</v>
      </c>
      <c r="N1412" s="44"/>
    </row>
    <row r="1413" spans="1:14" x14ac:dyDescent="0.25">
      <c r="A1413" s="157">
        <v>45694.979166666664</v>
      </c>
      <c r="B1413" s="170">
        <v>0.57603289873846741</v>
      </c>
      <c r="C1413" s="170">
        <v>26.390579399999901</v>
      </c>
      <c r="D1413" s="170">
        <v>4.7009725166666599E-2</v>
      </c>
      <c r="E1413" s="171">
        <f t="shared" si="202"/>
        <v>0.56374346542103859</v>
      </c>
      <c r="F1413" s="171">
        <f t="shared" si="203"/>
        <v>1.2468244561438689E-3</v>
      </c>
      <c r="G1413" s="171">
        <f t="shared" si="204"/>
        <v>49769.242451003585</v>
      </c>
      <c r="H1413" s="171">
        <f t="shared" si="198"/>
        <v>2.3692342438372913E-2</v>
      </c>
      <c r="I1413" s="171">
        <f t="shared" si="199"/>
        <v>1.6948306650432834</v>
      </c>
      <c r="J1413" s="171">
        <f t="shared" si="200"/>
        <v>36.854021562573045</v>
      </c>
      <c r="K1413" s="172">
        <f t="shared" si="201"/>
        <v>42.885213481685028</v>
      </c>
      <c r="L1413" s="172">
        <f t="shared" si="205"/>
        <v>3.2921703454559186</v>
      </c>
      <c r="M1413" s="171">
        <f t="shared" si="206"/>
        <v>0.29691290994371561</v>
      </c>
      <c r="N1413" s="44"/>
    </row>
    <row r="1414" spans="1:14" x14ac:dyDescent="0.25">
      <c r="A1414" s="157">
        <v>45694.979861111111</v>
      </c>
      <c r="B1414" s="170">
        <v>0.58645707835639671</v>
      </c>
      <c r="C1414" s="170">
        <v>26.390334319999901</v>
      </c>
      <c r="D1414" s="170">
        <v>4.6855546999999997E-2</v>
      </c>
      <c r="E1414" s="171">
        <f t="shared" si="202"/>
        <v>0.57394571889779333</v>
      </c>
      <c r="F1414" s="171">
        <f t="shared" si="203"/>
        <v>1.2693876154900362E-3</v>
      </c>
      <c r="G1414" s="171">
        <f t="shared" si="204"/>
        <v>50669.891569992673</v>
      </c>
      <c r="H1414" s="171">
        <f t="shared" si="198"/>
        <v>2.3692515551607066E-2</v>
      </c>
      <c r="I1414" s="171">
        <f t="shared" si="199"/>
        <v>1.6948196681644856</v>
      </c>
      <c r="J1414" s="171">
        <f t="shared" si="200"/>
        <v>37.426858736240035</v>
      </c>
      <c r="K1414" s="172">
        <f t="shared" si="201"/>
        <v>43.551542803440697</v>
      </c>
      <c r="L1414" s="172">
        <f t="shared" si="205"/>
        <v>3.3376890790829932</v>
      </c>
      <c r="M1414" s="171">
        <f t="shared" si="206"/>
        <v>0.30101813483793227</v>
      </c>
      <c r="N1414" s="44"/>
    </row>
    <row r="1415" spans="1:14" x14ac:dyDescent="0.25">
      <c r="A1415" s="157">
        <v>45694.980555555558</v>
      </c>
      <c r="B1415" s="170">
        <v>0.59688127635178256</v>
      </c>
      <c r="C1415" s="170">
        <v>26.390119935000001</v>
      </c>
      <c r="D1415" s="170">
        <v>4.66783196666666E-2</v>
      </c>
      <c r="E1415" s="171">
        <f t="shared" si="202"/>
        <v>0.58414794719483532</v>
      </c>
      <c r="F1415" s="171">
        <f t="shared" si="203"/>
        <v>1.2919508146142481E-3</v>
      </c>
      <c r="G1415" s="171">
        <f t="shared" si="204"/>
        <v>51570.542276794011</v>
      </c>
      <c r="H1415" s="171">
        <f t="shared" si="198"/>
        <v>2.3692666984575096E-2</v>
      </c>
      <c r="I1415" s="171">
        <f t="shared" si="199"/>
        <v>1.6948100486305988</v>
      </c>
      <c r="J1415" s="171">
        <f t="shared" si="200"/>
        <v>37.998273115781799</v>
      </c>
      <c r="K1415" s="172">
        <f t="shared" si="201"/>
        <v>44.216240949891542</v>
      </c>
      <c r="L1415" s="172">
        <f t="shared" si="205"/>
        <v>3.3811104242592349</v>
      </c>
      <c r="M1415" s="171">
        <f t="shared" si="206"/>
        <v>0.30493420132208104</v>
      </c>
      <c r="N1415" s="44"/>
    </row>
    <row r="1416" spans="1:14" x14ac:dyDescent="0.25">
      <c r="A1416" s="157">
        <v>45694.981249999997</v>
      </c>
      <c r="B1416" s="170">
        <v>0.58336843685920303</v>
      </c>
      <c r="C1416" s="170">
        <v>26.389905546666601</v>
      </c>
      <c r="D1416" s="170">
        <v>4.6532883333333303E-2</v>
      </c>
      <c r="E1416" s="171">
        <f t="shared" si="202"/>
        <v>0.57092378711000258</v>
      </c>
      <c r="F1416" s="171">
        <f t="shared" si="203"/>
        <v>1.2627022442839892E-3</v>
      </c>
      <c r="G1416" s="171">
        <f t="shared" si="204"/>
        <v>50403.032944635139</v>
      </c>
      <c r="H1416" s="171">
        <f t="shared" si="198"/>
        <v>2.3692818421082475E-2</v>
      </c>
      <c r="I1416" s="171">
        <f t="shared" si="199"/>
        <v>1.6948004289870986</v>
      </c>
      <c r="J1416" s="171">
        <f t="shared" si="200"/>
        <v>37.257279178311563</v>
      </c>
      <c r="K1416" s="172">
        <f t="shared" si="201"/>
        <v>43.353771686492593</v>
      </c>
      <c r="L1416" s="172">
        <f t="shared" si="205"/>
        <v>3.2980974172924209</v>
      </c>
      <c r="M1416" s="171">
        <f t="shared" si="206"/>
        <v>0.29744745826951846</v>
      </c>
      <c r="N1416" s="44"/>
    </row>
    <row r="1417" spans="1:14" x14ac:dyDescent="0.25">
      <c r="A1417" s="157">
        <v>45694.981944444444</v>
      </c>
      <c r="B1417" s="170">
        <v>0.59456478872342355</v>
      </c>
      <c r="C1417" s="170">
        <v>26.3896911633333</v>
      </c>
      <c r="D1417" s="170">
        <v>4.6345322999999897E-2</v>
      </c>
      <c r="E1417" s="171">
        <f t="shared" si="202"/>
        <v>0.5818817103581474</v>
      </c>
      <c r="F1417" s="171">
        <f t="shared" si="203"/>
        <v>1.2869367721286224E-3</v>
      </c>
      <c r="G1417" s="171">
        <f t="shared" si="204"/>
        <v>51370.397745703798</v>
      </c>
      <c r="H1417" s="171">
        <f t="shared" si="198"/>
        <v>2.3692969855242659E-2</v>
      </c>
      <c r="I1417" s="171">
        <f t="shared" si="199"/>
        <v>1.6947908096079125</v>
      </c>
      <c r="J1417" s="171">
        <f t="shared" si="200"/>
        <v>37.871413765360323</v>
      </c>
      <c r="K1417" s="172">
        <f t="shared" si="201"/>
        <v>44.068174437231924</v>
      </c>
      <c r="L1417" s="172">
        <f t="shared" si="205"/>
        <v>3.3445887657462112</v>
      </c>
      <c r="M1417" s="171">
        <f t="shared" si="206"/>
        <v>0.30164040095113742</v>
      </c>
      <c r="N1417" s="44"/>
    </row>
    <row r="1418" spans="1:14" x14ac:dyDescent="0.25">
      <c r="A1418" s="157">
        <v>45694.982638888891</v>
      </c>
      <c r="B1418" s="170">
        <v>0.60112816911451949</v>
      </c>
      <c r="C1418" s="170">
        <v>26.389423085000001</v>
      </c>
      <c r="D1418" s="170">
        <v>4.6076699166666603E-2</v>
      </c>
      <c r="E1418" s="171">
        <f t="shared" si="202"/>
        <v>0.58830560919493868</v>
      </c>
      <c r="F1418" s="171">
        <f t="shared" si="203"/>
        <v>1.3011432231916007E-3</v>
      </c>
      <c r="G1418" s="171">
        <f t="shared" si="204"/>
        <v>51937.473811494485</v>
      </c>
      <c r="H1418" s="171">
        <f t="shared" si="198"/>
        <v>2.3693159219658221E-2</v>
      </c>
      <c r="I1418" s="171">
        <f t="shared" si="199"/>
        <v>1.6947787809905503</v>
      </c>
      <c r="J1418" s="171">
        <f t="shared" si="200"/>
        <v>38.23066977190647</v>
      </c>
      <c r="K1418" s="172">
        <f t="shared" si="201"/>
        <v>44.485931350378635</v>
      </c>
      <c r="L1418" s="172">
        <f t="shared" si="205"/>
        <v>3.3600028019221719</v>
      </c>
      <c r="M1418" s="171">
        <f t="shared" si="206"/>
        <v>0.30303055572891158</v>
      </c>
      <c r="N1418" s="44"/>
    </row>
    <row r="1419" spans="1:14" x14ac:dyDescent="0.25">
      <c r="A1419" s="157">
        <v>45694.98333333333</v>
      </c>
      <c r="B1419" s="170">
        <v>0.61193843138086645</v>
      </c>
      <c r="C1419" s="170">
        <v>26.388832858333299</v>
      </c>
      <c r="D1419" s="170">
        <v>4.5969410500000002E-2</v>
      </c>
      <c r="E1419" s="171">
        <f t="shared" si="202"/>
        <v>0.59888645972037713</v>
      </c>
      <c r="F1419" s="171">
        <f t="shared" si="203"/>
        <v>1.3245420592659447E-3</v>
      </c>
      <c r="G1419" s="171">
        <f t="shared" si="204"/>
        <v>52871.480471306859</v>
      </c>
      <c r="H1419" s="171">
        <f t="shared" si="198"/>
        <v>2.3693576148832302E-2</v>
      </c>
      <c r="I1419" s="171">
        <f t="shared" si="199"/>
        <v>1.6947522978667402</v>
      </c>
      <c r="J1419" s="171">
        <f t="shared" si="200"/>
        <v>38.821191886502007</v>
      </c>
      <c r="K1419" s="172">
        <f t="shared" si="201"/>
        <v>45.172441732119211</v>
      </c>
      <c r="L1419" s="172">
        <f t="shared" si="205"/>
        <v>3.4092996776269873</v>
      </c>
      <c r="M1419" s="171">
        <f t="shared" si="206"/>
        <v>0.30747652215250604</v>
      </c>
      <c r="N1419" s="44"/>
    </row>
    <row r="1420" spans="1:14" x14ac:dyDescent="0.25">
      <c r="A1420" s="157">
        <v>45694.984027777777</v>
      </c>
      <c r="B1420" s="170">
        <v>0.59881168519253725</v>
      </c>
      <c r="C1420" s="170">
        <v>26.388188929999998</v>
      </c>
      <c r="D1420" s="170">
        <v>4.5851789666666601E-2</v>
      </c>
      <c r="E1420" s="171">
        <f t="shared" si="202"/>
        <v>0.58604095237824638</v>
      </c>
      <c r="F1420" s="171">
        <f t="shared" si="203"/>
        <v>1.2961291887284357E-3</v>
      </c>
      <c r="G1420" s="171">
        <f t="shared" si="204"/>
        <v>51737.329600635218</v>
      </c>
      <c r="H1420" s="171">
        <f t="shared" si="198"/>
        <v>2.369403102247445E-2</v>
      </c>
      <c r="I1420" s="171">
        <f t="shared" si="199"/>
        <v>1.6947234055261788</v>
      </c>
      <c r="J1420" s="171">
        <f t="shared" si="200"/>
        <v>38.103936725346095</v>
      </c>
      <c r="K1420" s="172">
        <f t="shared" si="201"/>
        <v>44.337164615326252</v>
      </c>
      <c r="L1420" s="172">
        <f t="shared" si="205"/>
        <v>3.3312695744251362</v>
      </c>
      <c r="M1420" s="171">
        <f t="shared" si="206"/>
        <v>0.30043917518264213</v>
      </c>
      <c r="N1420" s="44"/>
    </row>
    <row r="1421" spans="1:14" x14ac:dyDescent="0.25">
      <c r="A1421" s="157">
        <v>45694.984722222223</v>
      </c>
      <c r="B1421" s="170">
        <v>0.60498897938327223</v>
      </c>
      <c r="C1421" s="170">
        <v>26.38754501</v>
      </c>
      <c r="D1421" s="170">
        <v>4.5688072999999899E-2</v>
      </c>
      <c r="E1421" s="171">
        <f t="shared" si="202"/>
        <v>0.59208777751144814</v>
      </c>
      <c r="F1421" s="171">
        <f t="shared" si="203"/>
        <v>1.3094999553750482E-3</v>
      </c>
      <c r="G1421" s="171">
        <f t="shared" si="204"/>
        <v>52271.047818714724</v>
      </c>
      <c r="H1421" s="171">
        <f t="shared" si="198"/>
        <v>2.3694485900918303E-2</v>
      </c>
      <c r="I1421" s="171">
        <f t="shared" si="199"/>
        <v>1.6946945139200211</v>
      </c>
      <c r="J1421" s="171">
        <f t="shared" si="200"/>
        <v>38.4417399700529</v>
      </c>
      <c r="K1421" s="172">
        <f t="shared" si="201"/>
        <v>44.729544268544046</v>
      </c>
      <c r="L1421" s="172">
        <f t="shared" si="205"/>
        <v>3.351803604436562</v>
      </c>
      <c r="M1421" s="171">
        <f t="shared" si="206"/>
        <v>0.30229108986621228</v>
      </c>
      <c r="N1421" s="44"/>
    </row>
    <row r="1422" spans="1:14" x14ac:dyDescent="0.25">
      <c r="A1422" s="157">
        <v>45694.98541666667</v>
      </c>
      <c r="B1422" s="170">
        <v>0.60228640192538929</v>
      </c>
      <c r="C1422" s="170">
        <v>26.386901089999999</v>
      </c>
      <c r="D1422" s="170">
        <v>4.5599062333333301E-2</v>
      </c>
      <c r="E1422" s="171">
        <f t="shared" si="202"/>
        <v>0.58944409881364801</v>
      </c>
      <c r="F1422" s="171">
        <f t="shared" si="203"/>
        <v>1.3036502206177256E-3</v>
      </c>
      <c r="G1422" s="171">
        <f t="shared" si="204"/>
        <v>52037.545126353638</v>
      </c>
      <c r="H1422" s="171">
        <f t="shared" si="198"/>
        <v>2.3694940790050668E-2</v>
      </c>
      <c r="I1422" s="171">
        <f t="shared" si="199"/>
        <v>1.694665622674363</v>
      </c>
      <c r="J1422" s="171">
        <f t="shared" si="200"/>
        <v>38.294010143350881</v>
      </c>
      <c r="K1422" s="172">
        <f t="shared" si="201"/>
        <v>44.556970242064409</v>
      </c>
      <c r="L1422" s="172">
        <f t="shared" si="205"/>
        <v>3.331037675560919</v>
      </c>
      <c r="M1422" s="171">
        <f t="shared" si="206"/>
        <v>0.30041826078291117</v>
      </c>
      <c r="N1422" s="44"/>
    </row>
    <row r="1423" spans="1:14" x14ac:dyDescent="0.25">
      <c r="A1423" s="157">
        <v>45694.986111111109</v>
      </c>
      <c r="B1423" s="170">
        <v>0.59842559536301621</v>
      </c>
      <c r="C1423" s="170">
        <v>26.386257218333299</v>
      </c>
      <c r="D1423" s="170">
        <v>4.5537865666666601E-2</v>
      </c>
      <c r="E1423" s="171">
        <f t="shared" si="202"/>
        <v>0.58566687355246483</v>
      </c>
      <c r="F1423" s="171">
        <f t="shared" si="203"/>
        <v>1.2952934964567449E-3</v>
      </c>
      <c r="G1423" s="171">
        <f t="shared" si="204"/>
        <v>51703.971439364599</v>
      </c>
      <c r="H1423" s="171">
        <f t="shared" si="198"/>
        <v>2.3695395655726214E-2</v>
      </c>
      <c r="I1423" s="171">
        <f t="shared" si="199"/>
        <v>1.6946367339577662</v>
      </c>
      <c r="J1423" s="171">
        <f t="shared" si="200"/>
        <v>38.082807382067855</v>
      </c>
      <c r="K1423" s="172">
        <f t="shared" si="201"/>
        <v>44.310548763542236</v>
      </c>
      <c r="L1423" s="172">
        <f t="shared" si="205"/>
        <v>3.3062751378188797</v>
      </c>
      <c r="M1423" s="171">
        <f t="shared" si="206"/>
        <v>0.29818498717702735</v>
      </c>
      <c r="N1423" s="44"/>
    </row>
    <row r="1424" spans="1:14" x14ac:dyDescent="0.25">
      <c r="A1424" s="157">
        <v>45694.986805555556</v>
      </c>
      <c r="B1424" s="170">
        <v>0.60653329847171999</v>
      </c>
      <c r="C1424" s="170">
        <v>26.385613631666601</v>
      </c>
      <c r="D1424" s="170">
        <v>4.5422629833333297E-2</v>
      </c>
      <c r="E1424" s="171">
        <f t="shared" si="202"/>
        <v>0.59360299194882549</v>
      </c>
      <c r="F1424" s="171">
        <f t="shared" si="203"/>
        <v>1.3128426373846752E-3</v>
      </c>
      <c r="G1424" s="171">
        <f t="shared" si="204"/>
        <v>52404.476987956608</v>
      </c>
      <c r="H1424" s="171">
        <f t="shared" si="198"/>
        <v>2.3695850330742819E-2</v>
      </c>
      <c r="I1424" s="171">
        <f t="shared" si="199"/>
        <v>1.6946078583885191</v>
      </c>
      <c r="J1424" s="171">
        <f t="shared" si="200"/>
        <v>38.526114920426636</v>
      </c>
      <c r="K1424" s="172">
        <f t="shared" si="201"/>
        <v>44.825666872731354</v>
      </c>
      <c r="L1424" s="172">
        <f t="shared" si="205"/>
        <v>3.340236118264404</v>
      </c>
      <c r="M1424" s="171">
        <f t="shared" si="206"/>
        <v>0.30124784616381711</v>
      </c>
      <c r="N1424" s="44"/>
    </row>
    <row r="1425" spans="1:14" x14ac:dyDescent="0.25">
      <c r="A1425" s="157">
        <v>45694.987500000003</v>
      </c>
      <c r="B1425" s="170">
        <v>0.60421679972422715</v>
      </c>
      <c r="C1425" s="170">
        <v>26.384970091666599</v>
      </c>
      <c r="D1425" s="170">
        <v>4.5247787499999997E-2</v>
      </c>
      <c r="E1425" s="171">
        <f t="shared" si="202"/>
        <v>0.59133714766242929</v>
      </c>
      <c r="F1425" s="171">
        <f t="shared" si="203"/>
        <v>1.3078285708316604E-3</v>
      </c>
      <c r="G1425" s="171">
        <f t="shared" si="204"/>
        <v>52204.331496173225</v>
      </c>
      <c r="H1425" s="171">
        <f t="shared" si="198"/>
        <v>2.3696304983467961E-2</v>
      </c>
      <c r="I1425" s="171">
        <f t="shared" si="199"/>
        <v>1.6945789852731288</v>
      </c>
      <c r="J1425" s="171">
        <f t="shared" si="200"/>
        <v>38.399540091549994</v>
      </c>
      <c r="K1425" s="172">
        <f t="shared" si="201"/>
        <v>44.677713410646902</v>
      </c>
      <c r="L1425" s="172">
        <f t="shared" si="205"/>
        <v>3.3152653664219196</v>
      </c>
      <c r="M1425" s="171">
        <f t="shared" si="206"/>
        <v>0.29899579422997113</v>
      </c>
      <c r="N1425" s="44"/>
    </row>
    <row r="1426" spans="1:14" x14ac:dyDescent="0.25">
      <c r="A1426" s="157">
        <v>45694.988194444442</v>
      </c>
      <c r="B1426" s="170">
        <v>0.58800140099679044</v>
      </c>
      <c r="C1426" s="170">
        <v>26.384326553333299</v>
      </c>
      <c r="D1426" s="170">
        <v>4.5102347166666598E-2</v>
      </c>
      <c r="E1426" s="171">
        <f t="shared" si="202"/>
        <v>0.57546863721983954</v>
      </c>
      <c r="F1426" s="171">
        <f t="shared" si="203"/>
        <v>1.2727303051878582E-3</v>
      </c>
      <c r="G1426" s="171">
        <f t="shared" si="204"/>
        <v>50803.321046122692</v>
      </c>
      <c r="H1426" s="171">
        <f t="shared" si="198"/>
        <v>2.3696759645692678E-2</v>
      </c>
      <c r="I1426" s="171">
        <f t="shared" si="199"/>
        <v>1.6945501125925753</v>
      </c>
      <c r="J1426" s="171">
        <f t="shared" si="200"/>
        <v>37.51160170095401</v>
      </c>
      <c r="K1426" s="172">
        <f t="shared" si="201"/>
        <v>43.64393447572629</v>
      </c>
      <c r="L1426" s="172">
        <f t="shared" si="205"/>
        <v>3.220338485181395</v>
      </c>
      <c r="M1426" s="171">
        <f t="shared" si="206"/>
        <v>0.29043456756686459</v>
      </c>
      <c r="N1426" s="44"/>
    </row>
    <row r="1427" spans="1:14" x14ac:dyDescent="0.25">
      <c r="A1427" s="157">
        <v>45694.988888888889</v>
      </c>
      <c r="B1427" s="170">
        <v>0.61271059258523808</v>
      </c>
      <c r="C1427" s="170">
        <v>26.383683014999999</v>
      </c>
      <c r="D1427" s="170">
        <v>4.4981546999999997E-2</v>
      </c>
      <c r="E1427" s="171">
        <f t="shared" si="202"/>
        <v>0.59965246114697479</v>
      </c>
      <c r="F1427" s="171">
        <f t="shared" si="203"/>
        <v>1.3262134038641517E-3</v>
      </c>
      <c r="G1427" s="171">
        <f t="shared" si="204"/>
        <v>52938.195199364571</v>
      </c>
      <c r="H1427" s="171">
        <f t="shared" si="198"/>
        <v>2.3697214318594777E-2</v>
      </c>
      <c r="I1427" s="171">
        <f t="shared" si="199"/>
        <v>1.6945212402720768</v>
      </c>
      <c r="J1427" s="171">
        <f t="shared" si="200"/>
        <v>38.863315849365904</v>
      </c>
      <c r="K1427" s="172">
        <f t="shared" si="201"/>
        <v>45.215934438351262</v>
      </c>
      <c r="L1427" s="172">
        <f t="shared" si="205"/>
        <v>3.339590864839292</v>
      </c>
      <c r="M1427" s="171">
        <f t="shared" si="206"/>
        <v>0.30118965231234596</v>
      </c>
      <c r="N1427" s="44"/>
    </row>
    <row r="1428" spans="1:14" x14ac:dyDescent="0.25">
      <c r="A1428" s="157">
        <v>45694.989583333336</v>
      </c>
      <c r="B1428" s="170">
        <v>0.62660949264239629</v>
      </c>
      <c r="C1428" s="170">
        <v>26.3830930716666</v>
      </c>
      <c r="D1428" s="170">
        <v>4.4962471666666601E-2</v>
      </c>
      <c r="E1428" s="171">
        <f t="shared" si="202"/>
        <v>0.61325635469656925</v>
      </c>
      <c r="F1428" s="171">
        <f t="shared" si="203"/>
        <v>1.3562976031220699E-3</v>
      </c>
      <c r="G1428" s="171">
        <f t="shared" si="204"/>
        <v>54139.060164303039</v>
      </c>
      <c r="H1428" s="171">
        <f t="shared" si="198"/>
        <v>2.3697631134921661E-2</v>
      </c>
      <c r="I1428" s="171">
        <f t="shared" si="199"/>
        <v>1.6944947728053463</v>
      </c>
      <c r="J1428" s="171">
        <f t="shared" si="200"/>
        <v>39.620286542100565</v>
      </c>
      <c r="K1428" s="172">
        <f t="shared" si="201"/>
        <v>46.095995016840163</v>
      </c>
      <c r="L1428" s="172">
        <f t="shared" si="205"/>
        <v>3.4099175258574719</v>
      </c>
      <c r="M1428" s="171">
        <f t="shared" si="206"/>
        <v>0.30753224439551513</v>
      </c>
      <c r="N1428" s="44"/>
    </row>
    <row r="1429" spans="1:14" x14ac:dyDescent="0.25">
      <c r="A1429" s="157">
        <v>45694.990277777775</v>
      </c>
      <c r="B1429" s="170">
        <v>0.61348275394404339</v>
      </c>
      <c r="C1429" s="170">
        <v>26.3828247066666</v>
      </c>
      <c r="D1429" s="170">
        <v>4.5017310499999998E-2</v>
      </c>
      <c r="E1429" s="171">
        <f t="shared" si="202"/>
        <v>0.6004098866119818</v>
      </c>
      <c r="F1429" s="171">
        <f t="shared" si="203"/>
        <v>1.3278847487966307E-3</v>
      </c>
      <c r="G1429" s="171">
        <f t="shared" si="204"/>
        <v>53004.909940765348</v>
      </c>
      <c r="H1429" s="171">
        <f t="shared" si="198"/>
        <v>2.3697820747481124E-2</v>
      </c>
      <c r="I1429" s="171">
        <f t="shared" si="199"/>
        <v>1.6944827328648331</v>
      </c>
      <c r="J1429" s="171">
        <f t="shared" si="200"/>
        <v>38.905432389234988</v>
      </c>
      <c r="K1429" s="172">
        <f t="shared" si="201"/>
        <v>45.264013962733536</v>
      </c>
      <c r="L1429" s="172">
        <f t="shared" si="205"/>
        <v>3.3461689024490964</v>
      </c>
      <c r="M1429" s="171">
        <f t="shared" si="206"/>
        <v>0.30178290967253757</v>
      </c>
      <c r="N1429" s="44"/>
    </row>
    <row r="1430" spans="1:14" x14ac:dyDescent="0.25">
      <c r="A1430" s="157">
        <v>45694.990972222222</v>
      </c>
      <c r="B1430" s="170">
        <v>0.58761533688026291</v>
      </c>
      <c r="C1430" s="170">
        <v>26.382609939999998</v>
      </c>
      <c r="D1430" s="170">
        <v>4.4976778666666599E-2</v>
      </c>
      <c r="E1430" s="171">
        <f t="shared" si="202"/>
        <v>0.5750940975707276</v>
      </c>
      <c r="F1430" s="171">
        <f t="shared" si="203"/>
        <v>1.2718946685719977E-3</v>
      </c>
      <c r="G1430" s="171">
        <f t="shared" si="204"/>
        <v>50769.965106454714</v>
      </c>
      <c r="H1430" s="171">
        <f t="shared" si="198"/>
        <v>2.3697972491621831E-2</v>
      </c>
      <c r="I1430" s="171">
        <f t="shared" si="199"/>
        <v>1.6944730976076805</v>
      </c>
      <c r="J1430" s="171">
        <f t="shared" si="200"/>
        <v>37.490419791822369</v>
      </c>
      <c r="K1430" s="172">
        <f t="shared" si="201"/>
        <v>43.61751398716379</v>
      </c>
      <c r="L1430" s="172">
        <f t="shared" si="205"/>
        <v>3.2092313279709503</v>
      </c>
      <c r="M1430" s="171">
        <f t="shared" si="206"/>
        <v>0.28943283982421986</v>
      </c>
      <c r="N1430" s="44"/>
    </row>
    <row r="1431" spans="1:14" x14ac:dyDescent="0.25">
      <c r="A1431" s="157">
        <v>45694.991666666669</v>
      </c>
      <c r="B1431" s="170">
        <v>0.60460288584737143</v>
      </c>
      <c r="C1431" s="170">
        <v>26.382395171666602</v>
      </c>
      <c r="D1431" s="170">
        <v>4.4951345666666601E-2</v>
      </c>
      <c r="E1431" s="171">
        <f t="shared" si="202"/>
        <v>0.59172009052502772</v>
      </c>
      <c r="F1431" s="171">
        <f t="shared" si="203"/>
        <v>1.3086642550808906E-3</v>
      </c>
      <c r="G1431" s="171">
        <f t="shared" si="204"/>
        <v>52237.689337212891</v>
      </c>
      <c r="H1431" s="171">
        <f t="shared" si="198"/>
        <v>2.3698124238129503E-2</v>
      </c>
      <c r="I1431" s="171">
        <f t="shared" si="199"/>
        <v>1.6944634623158503</v>
      </c>
      <c r="J1431" s="171">
        <f t="shared" si="200"/>
        <v>38.420640771432794</v>
      </c>
      <c r="K1431" s="172">
        <f t="shared" si="201"/>
        <v>44.699534166850306</v>
      </c>
      <c r="L1431" s="172">
        <f t="shared" si="205"/>
        <v>3.2953260773650106</v>
      </c>
      <c r="M1431" s="171">
        <f t="shared" si="206"/>
        <v>0.29719751779987469</v>
      </c>
      <c r="N1431" s="44"/>
    </row>
    <row r="1432" spans="1:14" x14ac:dyDescent="0.25">
      <c r="A1432" s="157">
        <v>45694.992361111108</v>
      </c>
      <c r="B1432" s="170">
        <v>0.62081827361010566</v>
      </c>
      <c r="C1432" s="170">
        <v>26.382180405</v>
      </c>
      <c r="D1432" s="170">
        <v>4.4983137499999999E-2</v>
      </c>
      <c r="E1432" s="171">
        <f t="shared" si="202"/>
        <v>0.6075903986767911</v>
      </c>
      <c r="F1432" s="171">
        <f t="shared" si="203"/>
        <v>1.3437624969915708E-3</v>
      </c>
      <c r="G1432" s="171">
        <f t="shared" si="204"/>
        <v>53638.69883991313</v>
      </c>
      <c r="H1432" s="171">
        <f t="shared" si="198"/>
        <v>2.369827598464878E-2</v>
      </c>
      <c r="I1432" s="171">
        <f t="shared" si="199"/>
        <v>1.6944538271388982</v>
      </c>
      <c r="J1432" s="171">
        <f t="shared" si="200"/>
        <v>39.305170181747343</v>
      </c>
      <c r="K1432" s="172">
        <f t="shared" si="201"/>
        <v>45.728384881121301</v>
      </c>
      <c r="L1432" s="172">
        <f t="shared" si="205"/>
        <v>3.3814903637715954</v>
      </c>
      <c r="M1432" s="171">
        <f t="shared" si="206"/>
        <v>0.30496846715111792</v>
      </c>
      <c r="N1432" s="44"/>
    </row>
    <row r="1433" spans="1:14" x14ac:dyDescent="0.25">
      <c r="A1433" s="157">
        <v>45694.993055555555</v>
      </c>
      <c r="B1433" s="170">
        <v>0.5918621965944636</v>
      </c>
      <c r="C1433" s="170">
        <v>26.381831550000001</v>
      </c>
      <c r="D1433" s="170">
        <v>4.5018900333333299E-2</v>
      </c>
      <c r="E1433" s="171">
        <f t="shared" si="202"/>
        <v>0.57925196809242763</v>
      </c>
      <c r="F1433" s="171">
        <f t="shared" si="203"/>
        <v>1.2810870056157221E-3</v>
      </c>
      <c r="G1433" s="171">
        <f t="shared" si="204"/>
        <v>51136.893785761655</v>
      </c>
      <c r="H1433" s="171">
        <f t="shared" si="198"/>
        <v>2.3698522475769666E-2</v>
      </c>
      <c r="I1433" s="171">
        <f t="shared" si="199"/>
        <v>1.6944381763800911</v>
      </c>
      <c r="J1433" s="171">
        <f t="shared" si="200"/>
        <v>37.723322414740423</v>
      </c>
      <c r="K1433" s="172">
        <f t="shared" si="201"/>
        <v>43.887669897585553</v>
      </c>
      <c r="L1433" s="172">
        <f t="shared" si="205"/>
        <v>3.2342015200565708</v>
      </c>
      <c r="M1433" s="171">
        <f t="shared" si="206"/>
        <v>0.29168484127494321</v>
      </c>
      <c r="N1433" s="44"/>
    </row>
    <row r="1434" spans="1:14" x14ac:dyDescent="0.25">
      <c r="A1434" s="157">
        <v>45694.993750000001</v>
      </c>
      <c r="B1434" s="170">
        <v>0.57255815258623932</v>
      </c>
      <c r="C1434" s="170">
        <v>26.380678178333302</v>
      </c>
      <c r="D1434" s="170">
        <v>4.5076914500000002E-2</v>
      </c>
      <c r="E1434" s="171">
        <f t="shared" si="202"/>
        <v>0.56036137417191356</v>
      </c>
      <c r="F1434" s="171">
        <f t="shared" si="203"/>
        <v>1.2393033605762756E-3</v>
      </c>
      <c r="G1434" s="171">
        <f t="shared" si="204"/>
        <v>49469.024383451077</v>
      </c>
      <c r="H1434" s="171">
        <f t="shared" si="198"/>
        <v>2.3699337438053671E-2</v>
      </c>
      <c r="I1434" s="171">
        <f t="shared" si="199"/>
        <v>1.6943864331657774</v>
      </c>
      <c r="J1434" s="171">
        <f t="shared" si="200"/>
        <v>36.662753306927193</v>
      </c>
      <c r="K1434" s="172">
        <f t="shared" si="201"/>
        <v>42.652627037317174</v>
      </c>
      <c r="L1434" s="172">
        <f t="shared" si="205"/>
        <v>3.1379416106530544</v>
      </c>
      <c r="M1434" s="171">
        <f t="shared" si="206"/>
        <v>0.28300339201416436</v>
      </c>
      <c r="N1434" s="44"/>
    </row>
    <row r="1435" spans="1:14" x14ac:dyDescent="0.25">
      <c r="A1435" s="157">
        <v>45694.994444444441</v>
      </c>
      <c r="B1435" s="170">
        <v>0.60421681439530683</v>
      </c>
      <c r="C1435" s="170">
        <v>26.379390715</v>
      </c>
      <c r="D1435" s="170">
        <v>4.4947371E-2</v>
      </c>
      <c r="E1435" s="171">
        <f t="shared" si="202"/>
        <v>0.59134817694240371</v>
      </c>
      <c r="F1435" s="171">
        <f t="shared" si="203"/>
        <v>1.3078286025872442E-3</v>
      </c>
      <c r="G1435" s="171">
        <f t="shared" si="204"/>
        <v>52204.332763754508</v>
      </c>
      <c r="H1435" s="171">
        <f t="shared" si="198"/>
        <v>2.3700247188846824E-2</v>
      </c>
      <c r="I1435" s="171">
        <f t="shared" si="199"/>
        <v>1.6943286756210081</v>
      </c>
      <c r="J1435" s="171">
        <f t="shared" si="200"/>
        <v>38.399540893401124</v>
      </c>
      <c r="K1435" s="172">
        <f t="shared" si="201"/>
        <v>44.671802826082526</v>
      </c>
      <c r="L1435" s="172">
        <f t="shared" si="205"/>
        <v>3.2927862631048113</v>
      </c>
      <c r="M1435" s="171">
        <f t="shared" si="206"/>
        <v>0.29696845807222322</v>
      </c>
      <c r="N1435" s="44"/>
    </row>
    <row r="1436" spans="1:14" x14ac:dyDescent="0.25">
      <c r="A1436" s="157">
        <v>45694.995138888888</v>
      </c>
      <c r="B1436" s="170">
        <v>0.59340654124147407</v>
      </c>
      <c r="C1436" s="170">
        <v>26.378103254999999</v>
      </c>
      <c r="D1436" s="170">
        <v>4.4904455333333301E-2</v>
      </c>
      <c r="E1436" s="171">
        <f t="shared" si="202"/>
        <v>0.58077063779501725</v>
      </c>
      <c r="F1436" s="171">
        <f t="shared" si="203"/>
        <v>1.2844297429469135E-3</v>
      </c>
      <c r="G1436" s="171">
        <f t="shared" si="204"/>
        <v>51270.325163263362</v>
      </c>
      <c r="H1436" s="171">
        <f t="shared" si="198"/>
        <v>2.3701156980028445E-2</v>
      </c>
      <c r="I1436" s="171">
        <f t="shared" si="199"/>
        <v>1.6942709196667882</v>
      </c>
      <c r="J1436" s="171">
        <f t="shared" si="200"/>
        <v>37.80795795274549</v>
      </c>
      <c r="K1436" s="172">
        <f t="shared" si="201"/>
        <v>43.982246503290604</v>
      </c>
      <c r="L1436" s="172">
        <f t="shared" si="205"/>
        <v>3.2336603728402871</v>
      </c>
      <c r="M1436" s="171">
        <f t="shared" si="206"/>
        <v>0.29163603651156994</v>
      </c>
      <c r="N1436" s="44"/>
    </row>
    <row r="1437" spans="1:14" x14ac:dyDescent="0.25">
      <c r="A1437" s="157">
        <v>45694.995833333334</v>
      </c>
      <c r="B1437" s="170">
        <v>0.60151423323104702</v>
      </c>
      <c r="C1437" s="170">
        <v>26.376815794999999</v>
      </c>
      <c r="D1437" s="170">
        <v>4.4790809500000001E-2</v>
      </c>
      <c r="E1437" s="171">
        <f t="shared" si="202"/>
        <v>0.58870821633668569</v>
      </c>
      <c r="F1437" s="171">
        <f t="shared" si="203"/>
        <v>1.3019788598074612E-3</v>
      </c>
      <c r="G1437" s="171">
        <f t="shared" si="204"/>
        <v>51970.829751162462</v>
      </c>
      <c r="H1437" s="171">
        <f t="shared" si="198"/>
        <v>2.3702066813956185E-2</v>
      </c>
      <c r="I1437" s="171">
        <f t="shared" si="199"/>
        <v>1.6942131651535595</v>
      </c>
      <c r="J1437" s="171">
        <f t="shared" si="200"/>
        <v>38.251784388287426</v>
      </c>
      <c r="K1437" s="172">
        <f t="shared" si="201"/>
        <v>44.497194017361082</v>
      </c>
      <c r="L1437" s="172">
        <f t="shared" si="205"/>
        <v>3.2671744202492632</v>
      </c>
      <c r="M1437" s="171">
        <f t="shared" si="206"/>
        <v>0.29465858768481812</v>
      </c>
      <c r="N1437" s="44"/>
    </row>
    <row r="1438" spans="1:14" x14ac:dyDescent="0.25">
      <c r="A1438" s="157">
        <v>45694.996527777781</v>
      </c>
      <c r="B1438" s="170">
        <v>0.6239069446811063</v>
      </c>
      <c r="C1438" s="170">
        <v>26.375631810000002</v>
      </c>
      <c r="D1438" s="170">
        <v>4.4760609666666597E-2</v>
      </c>
      <c r="E1438" s="171">
        <f t="shared" si="202"/>
        <v>0.61062660890833331</v>
      </c>
      <c r="F1438" s="171">
        <f t="shared" si="203"/>
        <v>1.3504479322101867E-3</v>
      </c>
      <c r="G1438" s="171">
        <f t="shared" si="204"/>
        <v>53905.560020447585</v>
      </c>
      <c r="H1438" s="171">
        <f t="shared" si="198"/>
        <v>2.370290356096378E-2</v>
      </c>
      <c r="I1438" s="171">
        <f t="shared" si="199"/>
        <v>1.6941600537250003</v>
      </c>
      <c r="J1438" s="171">
        <f t="shared" si="200"/>
        <v>39.473284348308674</v>
      </c>
      <c r="K1438" s="172">
        <f t="shared" si="201"/>
        <v>45.916840214955855</v>
      </c>
      <c r="L1438" s="172">
        <f t="shared" si="205"/>
        <v>3.3800767320939111</v>
      </c>
      <c r="M1438" s="171">
        <f t="shared" si="206"/>
        <v>0.30484097511669472</v>
      </c>
      <c r="N1438" s="44"/>
    </row>
    <row r="1439" spans="1:14" x14ac:dyDescent="0.25">
      <c r="A1439" s="157">
        <v>45694.99722222222</v>
      </c>
      <c r="B1439" s="170">
        <v>0.60228640192538929</v>
      </c>
      <c r="C1439" s="170">
        <v>26.375068663333298</v>
      </c>
      <c r="D1439" s="170">
        <v>4.4781272666666601E-2</v>
      </c>
      <c r="E1439" s="171">
        <f t="shared" si="202"/>
        <v>0.58946738419040945</v>
      </c>
      <c r="F1439" s="171">
        <f t="shared" si="203"/>
        <v>1.3036502206177256E-3</v>
      </c>
      <c r="G1439" s="171">
        <f t="shared" si="204"/>
        <v>52037.545126353638</v>
      </c>
      <c r="H1439" s="171">
        <f t="shared" si="198"/>
        <v>2.3703301561200624E-2</v>
      </c>
      <c r="I1439" s="171">
        <f t="shared" si="199"/>
        <v>1.6941347924103636</v>
      </c>
      <c r="J1439" s="171">
        <f t="shared" si="200"/>
        <v>38.294010143350881</v>
      </c>
      <c r="K1439" s="172">
        <f t="shared" si="201"/>
        <v>44.54446823834877</v>
      </c>
      <c r="L1439" s="172">
        <f t="shared" si="205"/>
        <v>3.2703119851165257</v>
      </c>
      <c r="M1439" s="171">
        <f t="shared" si="206"/>
        <v>0.29494155709925379</v>
      </c>
      <c r="N1439" s="44"/>
    </row>
    <row r="1440" spans="1:14" x14ac:dyDescent="0.25">
      <c r="A1440" s="157">
        <v>45694.997916666667</v>
      </c>
      <c r="B1440" s="170">
        <v>0.61193842759726991</v>
      </c>
      <c r="C1440" s="170">
        <v>26.3746089933333</v>
      </c>
      <c r="D1440" s="170">
        <v>4.4771735833333298E-2</v>
      </c>
      <c r="E1440" s="171">
        <f t="shared" si="202"/>
        <v>0.59891489601821812</v>
      </c>
      <c r="F1440" s="171">
        <f t="shared" si="203"/>
        <v>1.3245420510763419E-3</v>
      </c>
      <c r="G1440" s="171">
        <f t="shared" si="204"/>
        <v>52871.480144404122</v>
      </c>
      <c r="H1440" s="171">
        <f t="shared" si="198"/>
        <v>2.3703626436040789E-2</v>
      </c>
      <c r="I1440" s="171">
        <f t="shared" si="199"/>
        <v>1.6941141729978673</v>
      </c>
      <c r="J1440" s="171">
        <f t="shared" si="200"/>
        <v>38.821191680075998</v>
      </c>
      <c r="K1440" s="172">
        <f t="shared" si="201"/>
        <v>45.157205560107364</v>
      </c>
      <c r="L1440" s="172">
        <f t="shared" si="205"/>
        <v>3.319272126652788</v>
      </c>
      <c r="M1440" s="171">
        <f t="shared" si="206"/>
        <v>0.29935715427965259</v>
      </c>
      <c r="N1440" s="44"/>
    </row>
    <row r="1441" spans="1:14" x14ac:dyDescent="0.25">
      <c r="A1441" s="157">
        <v>45694.998611111114</v>
      </c>
      <c r="B1441" s="170">
        <v>0.61772965033594041</v>
      </c>
      <c r="C1441" s="170">
        <v>26.3741493216666</v>
      </c>
      <c r="D1441" s="170">
        <v>4.4759814000000002E-2</v>
      </c>
      <c r="E1441" s="171">
        <f t="shared" si="202"/>
        <v>0.60458379535035922</v>
      </c>
      <c r="F1441" s="171">
        <f t="shared" si="203"/>
        <v>1.3370771652293082E-3</v>
      </c>
      <c r="G1441" s="171">
        <f t="shared" si="204"/>
        <v>53371.841789025253</v>
      </c>
      <c r="H1441" s="171">
        <f t="shared" si="198"/>
        <v>2.3703951317508791E-2</v>
      </c>
      <c r="I1441" s="171">
        <f t="shared" si="199"/>
        <v>1.6940935536942936</v>
      </c>
      <c r="J1441" s="171">
        <f t="shared" si="200"/>
        <v>39.136941482835489</v>
      </c>
      <c r="K1441" s="172">
        <f t="shared" si="201"/>
        <v>45.523992649755833</v>
      </c>
      <c r="L1441" s="172">
        <f t="shared" si="205"/>
        <v>3.3481355948161613</v>
      </c>
      <c r="M1441" s="171">
        <f t="shared" si="206"/>
        <v>0.30196028091776345</v>
      </c>
      <c r="N1441" s="44"/>
    </row>
    <row r="1442" spans="1:14" x14ac:dyDescent="0.25">
      <c r="A1442" s="157">
        <v>45694.999305555553</v>
      </c>
      <c r="B1442" s="170">
        <v>0.60691939185318711</v>
      </c>
      <c r="C1442" s="170">
        <v>26.373689651666599</v>
      </c>
      <c r="D1442" s="170">
        <v>4.4592124666666601E-2</v>
      </c>
      <c r="E1442" s="171">
        <f t="shared" si="202"/>
        <v>0.5940045007080188</v>
      </c>
      <c r="F1442" s="171">
        <f t="shared" si="203"/>
        <v>1.3136783373445609E-3</v>
      </c>
      <c r="G1442" s="171">
        <f t="shared" si="204"/>
        <v>52437.835456115368</v>
      </c>
      <c r="H1442" s="171">
        <f t="shared" si="198"/>
        <v>2.37042762032488E-2</v>
      </c>
      <c r="I1442" s="171">
        <f t="shared" si="199"/>
        <v>1.6940729346491652</v>
      </c>
      <c r="J1442" s="171">
        <f t="shared" si="200"/>
        <v>38.547204699384501</v>
      </c>
      <c r="K1442" s="172">
        <f t="shared" si="201"/>
        <v>44.837523483895097</v>
      </c>
      <c r="L1442" s="172">
        <f t="shared" si="205"/>
        <v>3.2801476522436639</v>
      </c>
      <c r="M1442" s="171">
        <f t="shared" si="206"/>
        <v>0.29582861221533768</v>
      </c>
      <c r="N1442" s="44"/>
    </row>
    <row r="1443" spans="1:14" x14ac:dyDescent="0.25">
      <c r="A1443" s="157">
        <v>45695</v>
      </c>
      <c r="B1443" s="170">
        <v>0.60498897938327223</v>
      </c>
      <c r="C1443" s="170">
        <v>26.373229980000001</v>
      </c>
      <c r="D1443" s="170">
        <v>4.4713719499999999E-2</v>
      </c>
      <c r="E1443" s="171">
        <f t="shared" si="202"/>
        <v>0.59211607499708308</v>
      </c>
      <c r="F1443" s="171">
        <f t="shared" si="203"/>
        <v>1.3094999553750482E-3</v>
      </c>
      <c r="G1443" s="171">
        <f t="shared" si="204"/>
        <v>52271.047818714724</v>
      </c>
      <c r="H1443" s="171">
        <f t="shared" si="198"/>
        <v>2.3704601095616826E-2</v>
      </c>
      <c r="I1443" s="171">
        <f t="shared" si="199"/>
        <v>1.6940523157129632</v>
      </c>
      <c r="J1443" s="171">
        <f t="shared" si="200"/>
        <v>38.4417399700529</v>
      </c>
      <c r="K1443" s="172">
        <f t="shared" si="201"/>
        <v>44.714361040988322</v>
      </c>
      <c r="L1443" s="172">
        <f t="shared" si="205"/>
        <v>3.279126614289912</v>
      </c>
      <c r="M1443" s="171">
        <f t="shared" si="206"/>
        <v>0.2957365272627987</v>
      </c>
      <c r="N1443" s="44"/>
    </row>
    <row r="1444" spans="1:14" x14ac:dyDescent="0.25">
      <c r="A1444" s="157">
        <v>45695.000694444447</v>
      </c>
      <c r="B1444" s="170">
        <v>0.60614720848776515</v>
      </c>
      <c r="C1444" s="170">
        <v>26.37277031</v>
      </c>
      <c r="D1444" s="170">
        <v>4.45118561666666E-2</v>
      </c>
      <c r="E1444" s="171">
        <f t="shared" si="202"/>
        <v>0.59325056984576052</v>
      </c>
      <c r="F1444" s="171">
        <f t="shared" si="203"/>
        <v>1.3120069447787124E-3</v>
      </c>
      <c r="G1444" s="171">
        <f t="shared" si="204"/>
        <v>52371.11881334291</v>
      </c>
      <c r="H1444" s="171">
        <f t="shared" si="198"/>
        <v>2.3704925992257115E-2</v>
      </c>
      <c r="I1444" s="171">
        <f t="shared" si="199"/>
        <v>1.694031697035199</v>
      </c>
      <c r="J1444" s="171">
        <f t="shared" si="200"/>
        <v>38.50502344751348</v>
      </c>
      <c r="K1444" s="172">
        <f t="shared" si="201"/>
        <v>44.787482353296383</v>
      </c>
      <c r="L1444" s="172">
        <f t="shared" si="205"/>
        <v>3.2702138640907608</v>
      </c>
      <c r="M1444" s="171">
        <f t="shared" si="206"/>
        <v>0.29493270780039327</v>
      </c>
      <c r="N1444" s="44"/>
    </row>
    <row r="1445" spans="1:14" x14ac:dyDescent="0.25">
      <c r="A1445" s="157">
        <v>45695.001388888886</v>
      </c>
      <c r="B1445" s="170">
        <v>0.59224828642398475</v>
      </c>
      <c r="C1445" s="170">
        <v>26.372287608333298</v>
      </c>
      <c r="D1445" s="170">
        <v>4.4474503499999998E-2</v>
      </c>
      <c r="E1445" s="171">
        <f t="shared" si="202"/>
        <v>0.57964830113817789</v>
      </c>
      <c r="F1445" s="171">
        <f t="shared" si="203"/>
        <v>1.2819226978874128E-3</v>
      </c>
      <c r="G1445" s="171">
        <f t="shared" si="204"/>
        <v>51170.25194703228</v>
      </c>
      <c r="H1445" s="171">
        <f t="shared" si="198"/>
        <v>2.3705267173640663E-2</v>
      </c>
      <c r="I1445" s="171">
        <f t="shared" si="199"/>
        <v>1.6940100454607214</v>
      </c>
      <c r="J1445" s="171">
        <f t="shared" si="200"/>
        <v>37.744484395723759</v>
      </c>
      <c r="K1445" s="172">
        <f t="shared" si="201"/>
        <v>43.902351561768199</v>
      </c>
      <c r="L1445" s="172">
        <f t="shared" si="205"/>
        <v>3.196292358918758</v>
      </c>
      <c r="M1445" s="171">
        <f t="shared" si="206"/>
        <v>0.28826590538589086</v>
      </c>
      <c r="N1445" s="44"/>
    </row>
    <row r="1446" spans="1:14" x14ac:dyDescent="0.25">
      <c r="A1446" s="157">
        <v>45695.002083333333</v>
      </c>
      <c r="B1446" s="170">
        <v>0.57294424612214012</v>
      </c>
      <c r="C1446" s="170">
        <v>26.371666719999901</v>
      </c>
      <c r="D1446" s="170">
        <v>4.4472914166666599E-2</v>
      </c>
      <c r="E1446" s="171">
        <f t="shared" si="202"/>
        <v>0.56075611353924903</v>
      </c>
      <c r="F1446" s="171">
        <f t="shared" si="203"/>
        <v>1.2401390608704332E-3</v>
      </c>
      <c r="G1446" s="171">
        <f t="shared" si="204"/>
        <v>49502.38286495291</v>
      </c>
      <c r="H1446" s="171">
        <f t="shared" si="198"/>
        <v>2.3705706036443643E-2</v>
      </c>
      <c r="I1446" s="171">
        <f t="shared" si="199"/>
        <v>1.6939821958236507</v>
      </c>
      <c r="J1446" s="171">
        <f t="shared" si="200"/>
        <v>36.684013928639722</v>
      </c>
      <c r="K1446" s="172">
        <f t="shared" si="201"/>
        <v>42.66824111701316</v>
      </c>
      <c r="L1446" s="172">
        <f t="shared" si="205"/>
        <v>3.0971658944930169</v>
      </c>
      <c r="M1446" s="171">
        <f t="shared" si="206"/>
        <v>0.2793259284355174</v>
      </c>
      <c r="N1446" s="44"/>
    </row>
    <row r="1447" spans="1:14" x14ac:dyDescent="0.25">
      <c r="A1447" s="157">
        <v>45695.00277777778</v>
      </c>
      <c r="B1447" s="170">
        <v>0.60112816911451949</v>
      </c>
      <c r="C1447" s="170">
        <v>26.371022799999999</v>
      </c>
      <c r="D1447" s="170">
        <v>4.4372778499999897E-2</v>
      </c>
      <c r="E1447" s="171">
        <f t="shared" si="202"/>
        <v>0.58834175020025137</v>
      </c>
      <c r="F1447" s="171">
        <f t="shared" si="203"/>
        <v>1.3011432231916007E-3</v>
      </c>
      <c r="G1447" s="171">
        <f t="shared" si="204"/>
        <v>51937.473811494485</v>
      </c>
      <c r="H1447" s="171">
        <f t="shared" si="198"/>
        <v>2.3706161189235204E-2</v>
      </c>
      <c r="I1447" s="171">
        <f t="shared" si="199"/>
        <v>1.6939533134666327</v>
      </c>
      <c r="J1447" s="171">
        <f t="shared" si="200"/>
        <v>38.23066977190647</v>
      </c>
      <c r="K1447" s="172">
        <f t="shared" si="201"/>
        <v>44.466522332296435</v>
      </c>
      <c r="L1447" s="172">
        <f t="shared" si="205"/>
        <v>3.2342335286606612</v>
      </c>
      <c r="M1447" s="171">
        <f t="shared" si="206"/>
        <v>0.29168772805381143</v>
      </c>
      <c r="N1447" s="44"/>
    </row>
    <row r="1448" spans="1:14" x14ac:dyDescent="0.25">
      <c r="A1448" s="157">
        <v>45695.003472222219</v>
      </c>
      <c r="B1448" s="170">
        <v>0.61966004442839873</v>
      </c>
      <c r="C1448" s="170">
        <v>26.370378880000001</v>
      </c>
      <c r="D1448" s="170">
        <v>4.4365625999999998E-2</v>
      </c>
      <c r="E1448" s="171">
        <f t="shared" si="202"/>
        <v>0.60648074332519053</v>
      </c>
      <c r="F1448" s="171">
        <f t="shared" si="203"/>
        <v>1.3412555074207764E-3</v>
      </c>
      <c r="G1448" s="171">
        <f t="shared" si="204"/>
        <v>53538.627838613647</v>
      </c>
      <c r="H1448" s="171">
        <f t="shared" si="198"/>
        <v>2.3706616352722878E-2</v>
      </c>
      <c r="I1448" s="171">
        <f t="shared" si="199"/>
        <v>1.6939244314700448</v>
      </c>
      <c r="J1448" s="171">
        <f t="shared" si="200"/>
        <v>39.242098429487918</v>
      </c>
      <c r="K1448" s="172">
        <f t="shared" si="201"/>
        <v>45.642229355749869</v>
      </c>
      <c r="L1448" s="172">
        <f t="shared" si="205"/>
        <v>3.3281673954369491</v>
      </c>
      <c r="M1448" s="171">
        <f t="shared" si="206"/>
        <v>0.30015939713536693</v>
      </c>
      <c r="N1448" s="44"/>
    </row>
    <row r="1449" spans="1:14" x14ac:dyDescent="0.25">
      <c r="A1449" s="157">
        <v>45695.004166666666</v>
      </c>
      <c r="B1449" s="170">
        <v>0.60769153112815888</v>
      </c>
      <c r="C1449" s="170">
        <v>26.3697349533333</v>
      </c>
      <c r="D1449" s="170">
        <v>4.4365625999999998E-2</v>
      </c>
      <c r="E1449" s="171">
        <f t="shared" si="202"/>
        <v>0.59476806220456768</v>
      </c>
      <c r="F1449" s="171">
        <f t="shared" si="203"/>
        <v>1.3153496344765344E-3</v>
      </c>
      <c r="G1449" s="171">
        <f t="shared" si="204"/>
        <v>52504.548289472928</v>
      </c>
      <c r="H1449" s="171">
        <f t="shared" si="198"/>
        <v>2.3707071531619474E-2</v>
      </c>
      <c r="I1449" s="171">
        <f t="shared" si="199"/>
        <v>1.6938955495348713</v>
      </c>
      <c r="J1449" s="171">
        <f t="shared" si="200"/>
        <v>38.589376030675638</v>
      </c>
      <c r="K1449" s="172">
        <f t="shared" si="201"/>
        <v>44.882366745160361</v>
      </c>
      <c r="L1449" s="172">
        <f t="shared" si="205"/>
        <v>3.2670968230754576</v>
      </c>
      <c r="M1449" s="171">
        <f t="shared" si="206"/>
        <v>0.29465158938270725</v>
      </c>
      <c r="N1449" s="44"/>
    </row>
    <row r="1450" spans="1:14" x14ac:dyDescent="0.25">
      <c r="A1450" s="157">
        <v>45695.004861111112</v>
      </c>
      <c r="B1450" s="170">
        <v>0.60807762103489682</v>
      </c>
      <c r="C1450" s="170">
        <v>26.369114063333299</v>
      </c>
      <c r="D1450" s="170">
        <v>4.4387878333333297E-2</v>
      </c>
      <c r="E1450" s="171">
        <f t="shared" si="202"/>
        <v>0.59514717504368475</v>
      </c>
      <c r="F1450" s="171">
        <f t="shared" si="203"/>
        <v>1.316185326915361E-3</v>
      </c>
      <c r="G1450" s="171">
        <f t="shared" si="204"/>
        <v>52537.906457415083</v>
      </c>
      <c r="H1450" s="171">
        <f t="shared" si="198"/>
        <v>2.370751043648632E-2</v>
      </c>
      <c r="I1450" s="171">
        <f t="shared" si="199"/>
        <v>1.693867701200781</v>
      </c>
      <c r="J1450" s="171">
        <f t="shared" si="200"/>
        <v>38.610459989599526</v>
      </c>
      <c r="K1450" s="172">
        <f t="shared" si="201"/>
        <v>44.906227721125141</v>
      </c>
      <c r="L1450" s="172">
        <f t="shared" si="205"/>
        <v>3.2706541749516309</v>
      </c>
      <c r="M1450" s="171">
        <f t="shared" si="206"/>
        <v>0.29497241837586857</v>
      </c>
      <c r="N1450" s="44"/>
    </row>
    <row r="1451" spans="1:14" x14ac:dyDescent="0.25">
      <c r="A1451" s="157">
        <v>45695.005555555559</v>
      </c>
      <c r="B1451" s="170">
        <v>0.61618532769554668</v>
      </c>
      <c r="C1451" s="170">
        <v>26.3686313633333</v>
      </c>
      <c r="D1451" s="170">
        <v>4.4467350999999898E-2</v>
      </c>
      <c r="E1451" s="171">
        <f t="shared" si="202"/>
        <v>0.60308344756967458</v>
      </c>
      <c r="F1451" s="171">
        <f t="shared" si="203"/>
        <v>1.3337344755314864E-3</v>
      </c>
      <c r="G1451" s="171">
        <f t="shared" si="204"/>
        <v>53238.412312895234</v>
      </c>
      <c r="H1451" s="171">
        <f t="shared" si="198"/>
        <v>2.3707851662219802E-2</v>
      </c>
      <c r="I1451" s="171">
        <f t="shared" si="199"/>
        <v>1.6938460512352296</v>
      </c>
      <c r="J1451" s="171">
        <f t="shared" si="200"/>
        <v>39.052782400330145</v>
      </c>
      <c r="K1451" s="172">
        <f t="shared" si="201"/>
        <v>45.420154635537457</v>
      </c>
      <c r="L1451" s="172">
        <f t="shared" si="205"/>
        <v>3.3179029921976819</v>
      </c>
      <c r="M1451" s="171">
        <f t="shared" si="206"/>
        <v>0.29923367534250378</v>
      </c>
      <c r="N1451" s="44"/>
    </row>
    <row r="1452" spans="1:14" x14ac:dyDescent="0.25">
      <c r="A1452" s="157">
        <v>45695.006249999999</v>
      </c>
      <c r="B1452" s="170">
        <v>0.60267249553850688</v>
      </c>
      <c r="C1452" s="170">
        <v>26.3681716916666</v>
      </c>
      <c r="D1452" s="170">
        <v>4.45285451666666E-2</v>
      </c>
      <c r="E1452" s="171">
        <f t="shared" si="202"/>
        <v>0.58985884251786391</v>
      </c>
      <c r="F1452" s="171">
        <f t="shared" si="203"/>
        <v>1.3044859210790192E-3</v>
      </c>
      <c r="G1452" s="171">
        <f t="shared" si="204"/>
        <v>52070.903614526993</v>
      </c>
      <c r="H1452" s="171">
        <f t="shared" si="198"/>
        <v>2.3708176614568817E-2</v>
      </c>
      <c r="I1452" s="171">
        <f t="shared" si="199"/>
        <v>1.6938254343202339</v>
      </c>
      <c r="J1452" s="171">
        <f t="shared" si="200"/>
        <v>38.315120684916089</v>
      </c>
      <c r="K1452" s="172">
        <f t="shared" si="201"/>
        <v>44.561734845295227</v>
      </c>
      <c r="L1452" s="172">
        <f t="shared" si="205"/>
        <v>3.2532621110853799</v>
      </c>
      <c r="M1452" s="171">
        <f t="shared" si="206"/>
        <v>0.29340387004738272</v>
      </c>
      <c r="N1452" s="44"/>
    </row>
    <row r="1453" spans="1:14" x14ac:dyDescent="0.25">
      <c r="A1453" s="157">
        <v>45695.006944444445</v>
      </c>
      <c r="B1453" s="170">
        <v>0.59919775664460462</v>
      </c>
      <c r="C1453" s="170">
        <v>26.367712019999999</v>
      </c>
      <c r="D1453" s="170">
        <v>4.4577023833333299E-2</v>
      </c>
      <c r="E1453" s="171">
        <f t="shared" si="202"/>
        <v>0.58645888143214941</v>
      </c>
      <c r="F1453" s="171">
        <f t="shared" si="203"/>
        <v>1.2969648412220879E-3</v>
      </c>
      <c r="G1453" s="171">
        <f t="shared" si="204"/>
        <v>51770.68617409384</v>
      </c>
      <c r="H1453" s="171">
        <f t="shared" si="198"/>
        <v>2.3708501572369187E-2</v>
      </c>
      <c r="I1453" s="171">
        <f t="shared" si="199"/>
        <v>1.6938048175889122</v>
      </c>
      <c r="J1453" s="171">
        <f t="shared" si="200"/>
        <v>38.125063155842966</v>
      </c>
      <c r="K1453" s="172">
        <f t="shared" si="201"/>
        <v>44.340208349647774</v>
      </c>
      <c r="L1453" s="172">
        <f t="shared" si="205"/>
        <v>3.2389456861821295</v>
      </c>
      <c r="M1453" s="171">
        <f t="shared" si="206"/>
        <v>0.29211270618525698</v>
      </c>
      <c r="N1453" s="44"/>
    </row>
    <row r="1454" spans="1:14" x14ac:dyDescent="0.25">
      <c r="A1454" s="157">
        <v>45695.007638888892</v>
      </c>
      <c r="B1454" s="170">
        <v>0.62660949264239629</v>
      </c>
      <c r="C1454" s="170">
        <v>26.367252350000001</v>
      </c>
      <c r="D1454" s="170">
        <v>4.4513445333333297E-2</v>
      </c>
      <c r="E1454" s="171">
        <f t="shared" si="202"/>
        <v>0.61328878829813582</v>
      </c>
      <c r="F1454" s="171">
        <f t="shared" si="203"/>
        <v>1.3562976031220699E-3</v>
      </c>
      <c r="G1454" s="171">
        <f t="shared" si="204"/>
        <v>54139.060164303039</v>
      </c>
      <c r="H1454" s="171">
        <f t="shared" si="198"/>
        <v>2.3708826534442826E-2</v>
      </c>
      <c r="I1454" s="171">
        <f t="shared" si="199"/>
        <v>1.6937842011160118</v>
      </c>
      <c r="J1454" s="171">
        <f t="shared" si="200"/>
        <v>39.620286542100565</v>
      </c>
      <c r="K1454" s="172">
        <f t="shared" si="201"/>
        <v>46.078680608108044</v>
      </c>
      <c r="L1454" s="172">
        <f t="shared" si="205"/>
        <v>3.3745023273358599</v>
      </c>
      <c r="M1454" s="171">
        <f t="shared" si="206"/>
        <v>0.30433823298483581</v>
      </c>
      <c r="N1454" s="44"/>
    </row>
    <row r="1455" spans="1:14" x14ac:dyDescent="0.25">
      <c r="A1455" s="157">
        <v>45695.008333333331</v>
      </c>
      <c r="B1455" s="170">
        <v>0.61348275394404339</v>
      </c>
      <c r="C1455" s="170">
        <v>26.366792678333301</v>
      </c>
      <c r="D1455" s="170">
        <v>4.4519803166666601E-2</v>
      </c>
      <c r="E1455" s="171">
        <f t="shared" si="202"/>
        <v>0.60044202433697436</v>
      </c>
      <c r="F1455" s="171">
        <f t="shared" si="203"/>
        <v>1.3278847487966307E-3</v>
      </c>
      <c r="G1455" s="171">
        <f t="shared" si="204"/>
        <v>53004.909940765348</v>
      </c>
      <c r="H1455" s="171">
        <f t="shared" si="198"/>
        <v>2.3709151503146376E-2</v>
      </c>
      <c r="I1455" s="171">
        <f t="shared" si="199"/>
        <v>1.6937635847520263</v>
      </c>
      <c r="J1455" s="171">
        <f t="shared" si="200"/>
        <v>38.905432389234988</v>
      </c>
      <c r="K1455" s="172">
        <f t="shared" si="201"/>
        <v>45.24680676858182</v>
      </c>
      <c r="L1455" s="172">
        <f t="shared" si="205"/>
        <v>3.3078380160331511</v>
      </c>
      <c r="M1455" s="171">
        <f t="shared" si="206"/>
        <v>0.2983259393969292</v>
      </c>
      <c r="N1455" s="44"/>
    </row>
    <row r="1456" spans="1:14" x14ac:dyDescent="0.25">
      <c r="A1456" s="157">
        <v>45695.009027777778</v>
      </c>
      <c r="B1456" s="170">
        <v>0.59147614344263877</v>
      </c>
      <c r="C1456" s="170">
        <v>26.366333008333299</v>
      </c>
      <c r="D1456" s="170">
        <v>4.4576229666666599E-2</v>
      </c>
      <c r="E1456" s="171">
        <f t="shared" si="202"/>
        <v>0.57890409417300581</v>
      </c>
      <c r="F1456" s="171">
        <f t="shared" si="203"/>
        <v>1.2802513927329844E-3</v>
      </c>
      <c r="G1456" s="171">
        <f t="shared" si="204"/>
        <v>51103.538793443993</v>
      </c>
      <c r="H1456" s="171">
        <f t="shared" si="198"/>
        <v>2.370947647612329E-2</v>
      </c>
      <c r="I1456" s="171">
        <f t="shared" si="199"/>
        <v>1.6937429686464638</v>
      </c>
      <c r="J1456" s="171">
        <f t="shared" si="200"/>
        <v>37.702160511641267</v>
      </c>
      <c r="K1456" s="172">
        <f t="shared" si="201"/>
        <v>43.846930091862944</v>
      </c>
      <c r="L1456" s="172">
        <f t="shared" si="205"/>
        <v>3.1991540168586745</v>
      </c>
      <c r="M1456" s="171">
        <f t="shared" si="206"/>
        <v>0.28852399141943308</v>
      </c>
      <c r="N1456" s="44"/>
    </row>
    <row r="1457" spans="1:14" x14ac:dyDescent="0.25">
      <c r="A1457" s="157">
        <v>45695.009722222225</v>
      </c>
      <c r="B1457" s="170">
        <v>0.61772964678399434</v>
      </c>
      <c r="C1457" s="170">
        <v>26.365903948333301</v>
      </c>
      <c r="D1457" s="170">
        <v>4.4713720666666602E-2</v>
      </c>
      <c r="E1457" s="171">
        <f t="shared" si="202"/>
        <v>0.60460043546123565</v>
      </c>
      <c r="F1457" s="171">
        <f t="shared" si="203"/>
        <v>1.3370771575411133E-3</v>
      </c>
      <c r="G1457" s="171">
        <f t="shared" si="204"/>
        <v>53371.841482137112</v>
      </c>
      <c r="H1457" s="171">
        <f t="shared" si="198"/>
        <v>2.370977981366271E-2</v>
      </c>
      <c r="I1457" s="171">
        <f t="shared" si="199"/>
        <v>1.6937237255588717</v>
      </c>
      <c r="J1457" s="171">
        <f t="shared" si="200"/>
        <v>39.13694128930328</v>
      </c>
      <c r="K1457" s="172">
        <f t="shared" si="201"/>
        <v>45.515091004720269</v>
      </c>
      <c r="L1457" s="172">
        <f t="shared" si="205"/>
        <v>3.3439854523476047</v>
      </c>
      <c r="M1457" s="171">
        <f t="shared" si="206"/>
        <v>0.30158598956958921</v>
      </c>
      <c r="N1457" s="44"/>
    </row>
    <row r="1458" spans="1:14" x14ac:dyDescent="0.25">
      <c r="A1458" s="157">
        <v>45695.010416666664</v>
      </c>
      <c r="B1458" s="170">
        <v>0.61039411229241891</v>
      </c>
      <c r="C1458" s="170">
        <v>26.365658569999901</v>
      </c>
      <c r="D1458" s="170">
        <v>4.4945782333333302E-2</v>
      </c>
      <c r="E1458" s="171">
        <f t="shared" si="202"/>
        <v>0.59742129968374647</v>
      </c>
      <c r="F1458" s="171">
        <f t="shared" si="203"/>
        <v>1.3211993772563181E-3</v>
      </c>
      <c r="G1458" s="171">
        <f t="shared" si="204"/>
        <v>52738.051302064996</v>
      </c>
      <c r="H1458" s="171">
        <f t="shared" si="198"/>
        <v>2.3709953293772575E-2</v>
      </c>
      <c r="I1458" s="171">
        <f t="shared" si="199"/>
        <v>1.6937127205574678</v>
      </c>
      <c r="J1458" s="171">
        <f t="shared" si="200"/>
        <v>38.736921804942497</v>
      </c>
      <c r="K1458" s="172">
        <f t="shared" si="201"/>
        <v>45.049618152532538</v>
      </c>
      <c r="L1458" s="172">
        <f t="shared" si="205"/>
        <v>3.3234389942963989</v>
      </c>
      <c r="M1458" s="171">
        <f t="shared" si="206"/>
        <v>0.29973295403106054</v>
      </c>
      <c r="N1458" s="44"/>
    </row>
    <row r="1459" spans="1:14" x14ac:dyDescent="0.25">
      <c r="A1459" s="157">
        <v>45695.011111111111</v>
      </c>
      <c r="B1459" s="170">
        <v>0.5968812690162455</v>
      </c>
      <c r="C1459" s="170">
        <v>26.365443801666601</v>
      </c>
      <c r="D1459" s="170">
        <v>4.5017310499999998E-2</v>
      </c>
      <c r="E1459" s="171">
        <f t="shared" si="202"/>
        <v>0.58419606612331465</v>
      </c>
      <c r="F1459" s="171">
        <f t="shared" si="203"/>
        <v>1.2919507987364622E-3</v>
      </c>
      <c r="G1459" s="171">
        <f t="shared" si="204"/>
        <v>51570.541643003613</v>
      </c>
      <c r="H1459" s="171">
        <f t="shared" si="198"/>
        <v>2.3710105134183156E-2</v>
      </c>
      <c r="I1459" s="171">
        <f t="shared" si="199"/>
        <v>1.6937030884304705</v>
      </c>
      <c r="J1459" s="171">
        <f t="shared" si="200"/>
        <v>37.998272714170191</v>
      </c>
      <c r="K1459" s="172">
        <f t="shared" si="201"/>
        <v>44.190371286542074</v>
      </c>
      <c r="L1459" s="172">
        <f t="shared" si="205"/>
        <v>3.258747556707827</v>
      </c>
      <c r="M1459" s="171">
        <f t="shared" si="206"/>
        <v>0.29389858916917627</v>
      </c>
      <c r="N1459" s="44"/>
    </row>
    <row r="1460" spans="1:14" x14ac:dyDescent="0.25">
      <c r="A1460" s="157">
        <v>45695.011805555558</v>
      </c>
      <c r="B1460" s="170">
        <v>0.6385780059426388</v>
      </c>
      <c r="C1460" s="170">
        <v>26.365229034999999</v>
      </c>
      <c r="D1460" s="170">
        <v>4.5010158000000001E-2</v>
      </c>
      <c r="E1460" s="171">
        <f t="shared" si="202"/>
        <v>0.62500709244473618</v>
      </c>
      <c r="F1460" s="171">
        <f t="shared" si="203"/>
        <v>1.3822034760663177E-3</v>
      </c>
      <c r="G1460" s="171">
        <f t="shared" si="204"/>
        <v>55173.13971344399</v>
      </c>
      <c r="H1460" s="171">
        <f t="shared" si="198"/>
        <v>2.3710256974605617E-2</v>
      </c>
      <c r="I1460" s="171">
        <f t="shared" si="199"/>
        <v>1.6936934564183108</v>
      </c>
      <c r="J1460" s="171">
        <f t="shared" si="200"/>
        <v>40.270240248096577</v>
      </c>
      <c r="K1460" s="172">
        <f t="shared" si="201"/>
        <v>46.832334131696705</v>
      </c>
      <c r="L1460" s="172">
        <f t="shared" si="205"/>
        <v>3.4737645285880872</v>
      </c>
      <c r="M1460" s="171">
        <f t="shared" si="206"/>
        <v>0.31329045171248981</v>
      </c>
      <c r="N1460" s="44"/>
    </row>
    <row r="1461" spans="1:14" x14ac:dyDescent="0.25">
      <c r="A1461" s="157">
        <v>45695.012499999997</v>
      </c>
      <c r="B1461" s="170">
        <v>0.63626152202065667</v>
      </c>
      <c r="C1461" s="170">
        <v>26.365014266666599</v>
      </c>
      <c r="D1461" s="170">
        <v>4.5098372999999997E-2</v>
      </c>
      <c r="E1461" s="171">
        <f t="shared" si="202"/>
        <v>0.62274028444627971</v>
      </c>
      <c r="F1461" s="171">
        <f t="shared" si="203"/>
        <v>1.3771894416031529E-3</v>
      </c>
      <c r="G1461" s="171">
        <f t="shared" si="204"/>
        <v>54972.995502584738</v>
      </c>
      <c r="H1461" s="171">
        <f t="shared" si="198"/>
        <v>2.3710408817396587E-2</v>
      </c>
      <c r="I1461" s="171">
        <f t="shared" si="199"/>
        <v>1.693683824371496</v>
      </c>
      <c r="J1461" s="171">
        <f t="shared" si="200"/>
        <v>40.14457695857174</v>
      </c>
      <c r="K1461" s="172">
        <f t="shared" si="201"/>
        <v>46.685956029148677</v>
      </c>
      <c r="L1461" s="172">
        <f t="shared" si="205"/>
        <v>3.4685778320042928</v>
      </c>
      <c r="M1461" s="171">
        <f t="shared" si="206"/>
        <v>0.31282267604656322</v>
      </c>
      <c r="N1461" s="44"/>
    </row>
    <row r="1462" spans="1:14" x14ac:dyDescent="0.25">
      <c r="A1462" s="157">
        <v>45695.013194444444</v>
      </c>
      <c r="B1462" s="170">
        <v>0.6100080186793011</v>
      </c>
      <c r="C1462" s="170">
        <v>26.364692259999899</v>
      </c>
      <c r="D1462" s="170">
        <v>4.5171487833333301E-2</v>
      </c>
      <c r="E1462" s="171">
        <f t="shared" si="202"/>
        <v>0.59704533799832893</v>
      </c>
      <c r="F1462" s="171">
        <f t="shared" si="203"/>
        <v>1.3203636767950241E-3</v>
      </c>
      <c r="G1462" s="171">
        <f t="shared" si="204"/>
        <v>52704.692813891612</v>
      </c>
      <c r="H1462" s="171">
        <f t="shared" si="198"/>
        <v>2.3710636480707759E-2</v>
      </c>
      <c r="I1462" s="171">
        <f t="shared" si="199"/>
        <v>1.6936693829168077</v>
      </c>
      <c r="J1462" s="171">
        <f t="shared" si="200"/>
        <v>38.715848867723501</v>
      </c>
      <c r="K1462" s="172">
        <f t="shared" si="201"/>
        <v>45.024079248148077</v>
      </c>
      <c r="L1462" s="172">
        <f t="shared" si="205"/>
        <v>3.3380417023978719</v>
      </c>
      <c r="M1462" s="171">
        <f t="shared" si="206"/>
        <v>0.30104993708494521</v>
      </c>
      <c r="N1462" s="44"/>
    </row>
    <row r="1463" spans="1:14" x14ac:dyDescent="0.25">
      <c r="A1463" s="157">
        <v>45695.013888888891</v>
      </c>
      <c r="B1463" s="170">
        <v>0.57101383728138544</v>
      </c>
      <c r="C1463" s="170">
        <v>26.363726806666602</v>
      </c>
      <c r="D1463" s="170">
        <v>4.5176255999999998E-2</v>
      </c>
      <c r="E1463" s="171">
        <f t="shared" si="202"/>
        <v>0.55888158510707797</v>
      </c>
      <c r="F1463" s="171">
        <f t="shared" si="203"/>
        <v>1.2359606867562455E-3</v>
      </c>
      <c r="G1463" s="171">
        <f t="shared" si="204"/>
        <v>49335.595541111703</v>
      </c>
      <c r="H1463" s="171">
        <f t="shared" si="198"/>
        <v>2.3711319086036534E-2</v>
      </c>
      <c r="I1463" s="171">
        <f t="shared" si="199"/>
        <v>1.693626084507001</v>
      </c>
      <c r="J1463" s="171">
        <f t="shared" si="200"/>
        <v>36.577693973701614</v>
      </c>
      <c r="K1463" s="172">
        <f t="shared" si="201"/>
        <v>42.536566597659139</v>
      </c>
      <c r="L1463" s="172">
        <f t="shared" si="205"/>
        <v>3.1354497469188818</v>
      </c>
      <c r="M1463" s="171">
        <f t="shared" si="206"/>
        <v>0.28277865682890352</v>
      </c>
      <c r="N1463" s="44"/>
    </row>
    <row r="1464" spans="1:14" x14ac:dyDescent="0.25">
      <c r="A1464" s="157">
        <v>45695.01458333333</v>
      </c>
      <c r="B1464" s="170">
        <v>0.53317791070096177</v>
      </c>
      <c r="C1464" s="170">
        <v>26.362654113333299</v>
      </c>
      <c r="D1464" s="170">
        <v>4.5142877666666602E-2</v>
      </c>
      <c r="E1464" s="171">
        <f t="shared" si="202"/>
        <v>0.52185142222019043</v>
      </c>
      <c r="F1464" s="171">
        <f t="shared" si="203"/>
        <v>1.1540647417769736E-3</v>
      </c>
      <c r="G1464" s="171">
        <f t="shared" si="204"/>
        <v>46066.571484563094</v>
      </c>
      <c r="H1464" s="171">
        <f t="shared" si="198"/>
        <v>2.3712077541566151E-2</v>
      </c>
      <c r="I1464" s="171">
        <f t="shared" si="199"/>
        <v>1.6935779775746587</v>
      </c>
      <c r="J1464" s="171">
        <f t="shared" si="200"/>
        <v>34.483414760035615</v>
      </c>
      <c r="K1464" s="172">
        <f t="shared" si="201"/>
        <v>40.100088147066202</v>
      </c>
      <c r="L1464" s="172">
        <f t="shared" si="205"/>
        <v>2.9355768908302888</v>
      </c>
      <c r="M1464" s="171">
        <f t="shared" si="206"/>
        <v>0.26475260559436226</v>
      </c>
      <c r="N1464" s="44"/>
    </row>
    <row r="1465" spans="1:14" x14ac:dyDescent="0.25">
      <c r="A1465" s="157">
        <v>45695.015277777777</v>
      </c>
      <c r="B1465" s="170">
        <v>0.51039912046329539</v>
      </c>
      <c r="C1465" s="170">
        <v>26.3615814216666</v>
      </c>
      <c r="D1465" s="170">
        <v>4.50181046666666E-2</v>
      </c>
      <c r="E1465" s="171">
        <f t="shared" si="202"/>
        <v>0.49955831909273651</v>
      </c>
      <c r="F1465" s="171">
        <f t="shared" si="203"/>
        <v>1.1047600010028039E-3</v>
      </c>
      <c r="G1465" s="171">
        <f t="shared" si="204"/>
        <v>44098.484008028725</v>
      </c>
      <c r="H1465" s="171">
        <f t="shared" si="198"/>
        <v>2.3712836025611108E-2</v>
      </c>
      <c r="I1465" s="171">
        <f t="shared" si="199"/>
        <v>1.693529871717224</v>
      </c>
      <c r="J1465" s="171">
        <f t="shared" si="200"/>
        <v>33.212590206419556</v>
      </c>
      <c r="K1465" s="172">
        <f t="shared" si="201"/>
        <v>38.621288586883381</v>
      </c>
      <c r="L1465" s="172">
        <f t="shared" si="205"/>
        <v>2.8084366385488746</v>
      </c>
      <c r="M1465" s="171">
        <f t="shared" si="206"/>
        <v>0.25328613262525929</v>
      </c>
      <c r="N1465" s="44"/>
    </row>
    <row r="1466" spans="1:14" x14ac:dyDescent="0.25">
      <c r="A1466" s="157">
        <v>45695.015972222223</v>
      </c>
      <c r="B1466" s="170">
        <v>0.50692437801744705</v>
      </c>
      <c r="C1466" s="170">
        <v>26.360508726666598</v>
      </c>
      <c r="D1466" s="170">
        <v>4.4942602499999998E-2</v>
      </c>
      <c r="E1466" s="171">
        <f t="shared" si="202"/>
        <v>0.49615915664392091</v>
      </c>
      <c r="F1466" s="171">
        <f t="shared" si="203"/>
        <v>1.0972389134576775E-3</v>
      </c>
      <c r="G1466" s="171">
        <f t="shared" si="204"/>
        <v>43798.266260707423</v>
      </c>
      <c r="H1466" s="171">
        <f t="shared" si="198"/>
        <v>2.3713594541708204E-2</v>
      </c>
      <c r="I1466" s="171">
        <f t="shared" si="199"/>
        <v>1.6934817667104616</v>
      </c>
      <c r="J1466" s="171">
        <f t="shared" si="200"/>
        <v>33.018044633580068</v>
      </c>
      <c r="K1466" s="172">
        <f t="shared" si="201"/>
        <v>38.394084322163749</v>
      </c>
      <c r="L1466" s="172">
        <f t="shared" si="205"/>
        <v>2.7855093988251203</v>
      </c>
      <c r="M1466" s="171">
        <f t="shared" si="206"/>
        <v>0.25121838012492065</v>
      </c>
      <c r="N1466" s="44"/>
    </row>
    <row r="1467" spans="1:14" x14ac:dyDescent="0.25">
      <c r="A1467" s="157">
        <v>45695.01666666667</v>
      </c>
      <c r="B1467" s="170">
        <v>0.50190534227336425</v>
      </c>
      <c r="C1467" s="170">
        <v>26.359489631666602</v>
      </c>
      <c r="D1467" s="170">
        <v>4.4937834000000003E-2</v>
      </c>
      <c r="E1467" s="171">
        <f t="shared" si="202"/>
        <v>0.49124837836817764</v>
      </c>
      <c r="F1467" s="171">
        <f t="shared" si="203"/>
        <v>1.0863751997258967E-3</v>
      </c>
      <c r="G1467" s="171">
        <f t="shared" si="204"/>
        <v>43364.62157241867</v>
      </c>
      <c r="H1467" s="171">
        <f t="shared" si="198"/>
        <v>2.3714315184080462E-2</v>
      </c>
      <c r="I1467" s="171">
        <f t="shared" si="199"/>
        <v>1.6934360663221066</v>
      </c>
      <c r="J1467" s="171">
        <f t="shared" si="200"/>
        <v>32.736706279916085</v>
      </c>
      <c r="K1467" s="172">
        <f t="shared" si="201"/>
        <v>38.06601805907529</v>
      </c>
      <c r="L1467" s="172">
        <f t="shared" si="205"/>
        <v>2.7589295533739704</v>
      </c>
      <c r="M1467" s="171">
        <f t="shared" si="206"/>
        <v>0.24882120791612289</v>
      </c>
      <c r="N1467" s="44"/>
    </row>
    <row r="1468" spans="1:14" x14ac:dyDescent="0.25">
      <c r="A1468" s="157">
        <v>45695.017361111109</v>
      </c>
      <c r="B1468" s="170">
        <v>0.49881669699257675</v>
      </c>
      <c r="C1468" s="170">
        <v>26.35879211</v>
      </c>
      <c r="D1468" s="170">
        <v>4.49155816666666E-2</v>
      </c>
      <c r="E1468" s="171">
        <f t="shared" si="202"/>
        <v>0.48822645136129744</v>
      </c>
      <c r="F1468" s="171">
        <f t="shared" si="203"/>
        <v>1.0796898203302527E-3</v>
      </c>
      <c r="G1468" s="171">
        <f t="shared" si="204"/>
        <v>43097.762620158632</v>
      </c>
      <c r="H1468" s="171">
        <f t="shared" si="198"/>
        <v>2.3714808444684331E-2</v>
      </c>
      <c r="I1468" s="171">
        <f t="shared" si="199"/>
        <v>1.6934047871177671</v>
      </c>
      <c r="J1468" s="171">
        <f t="shared" si="200"/>
        <v>32.563378917674001</v>
      </c>
      <c r="K1468" s="172">
        <f t="shared" si="201"/>
        <v>37.863847809356542</v>
      </c>
      <c r="L1468" s="172">
        <f t="shared" si="205"/>
        <v>2.7413845887470965</v>
      </c>
      <c r="M1468" s="171">
        <f t="shared" si="206"/>
        <v>0.24723886983649862</v>
      </c>
      <c r="N1468" s="44"/>
    </row>
    <row r="1469" spans="1:14" x14ac:dyDescent="0.25">
      <c r="A1469" s="157">
        <v>45695.018055555556</v>
      </c>
      <c r="B1469" s="170">
        <v>0.50383573636582246</v>
      </c>
      <c r="C1469" s="170">
        <v>26.358148189999898</v>
      </c>
      <c r="D1469" s="170">
        <v>4.4791602999999999E-2</v>
      </c>
      <c r="E1469" s="171">
        <f t="shared" si="202"/>
        <v>0.49313999304601325</v>
      </c>
      <c r="F1469" s="171">
        <f t="shared" si="203"/>
        <v>1.0905535419173647E-3</v>
      </c>
      <c r="G1469" s="171">
        <f t="shared" si="204"/>
        <v>43531.407622007064</v>
      </c>
      <c r="H1469" s="171">
        <f t="shared" si="198"/>
        <v>2.3715263811389962E-2</v>
      </c>
      <c r="I1469" s="171">
        <f t="shared" si="199"/>
        <v>1.6933759119668017</v>
      </c>
      <c r="J1469" s="171">
        <f t="shared" si="200"/>
        <v>32.844959500248443</v>
      </c>
      <c r="K1469" s="172">
        <f t="shared" si="201"/>
        <v>38.190679132483957</v>
      </c>
      <c r="L1469" s="172">
        <f t="shared" si="205"/>
        <v>2.7599078564796442</v>
      </c>
      <c r="M1469" s="171">
        <f t="shared" si="206"/>
        <v>0.24890943871569662</v>
      </c>
      <c r="N1469" s="44"/>
    </row>
    <row r="1470" spans="1:14" x14ac:dyDescent="0.25">
      <c r="A1470" s="157">
        <v>45695.018750000003</v>
      </c>
      <c r="B1470" s="170">
        <v>0.50151924873746345</v>
      </c>
      <c r="C1470" s="170">
        <v>26.35750427</v>
      </c>
      <c r="D1470" s="170">
        <v>4.45603345E-2</v>
      </c>
      <c r="E1470" s="171">
        <f t="shared" si="202"/>
        <v>0.49087373662214318</v>
      </c>
      <c r="F1470" s="171">
        <f t="shared" si="203"/>
        <v>1.085539499431739E-3</v>
      </c>
      <c r="G1470" s="171">
        <f t="shared" si="204"/>
        <v>43331.263090916844</v>
      </c>
      <c r="H1470" s="171">
        <f t="shared" si="198"/>
        <v>2.3715719188797377E-2</v>
      </c>
      <c r="I1470" s="171">
        <f t="shared" si="199"/>
        <v>1.6933470371762285</v>
      </c>
      <c r="J1470" s="171">
        <f t="shared" si="200"/>
        <v>32.715047821710137</v>
      </c>
      <c r="K1470" s="172">
        <f t="shared" si="201"/>
        <v>38.039042608001985</v>
      </c>
      <c r="L1470" s="172">
        <f t="shared" si="205"/>
        <v>2.7336147511043323</v>
      </c>
      <c r="M1470" s="171">
        <f t="shared" si="206"/>
        <v>0.24653812690334886</v>
      </c>
      <c r="N1470" s="44"/>
    </row>
    <row r="1471" spans="1:14" x14ac:dyDescent="0.25">
      <c r="A1471" s="157">
        <v>45695.019444444442</v>
      </c>
      <c r="B1471" s="170">
        <v>0.50576614891295413</v>
      </c>
      <c r="C1471" s="170">
        <v>26.356860350000002</v>
      </c>
      <c r="D1471" s="170">
        <v>4.4310788666666601E-2</v>
      </c>
      <c r="E1471" s="171">
        <f t="shared" si="202"/>
        <v>0.49503155413726241</v>
      </c>
      <c r="F1471" s="171">
        <f t="shared" si="203"/>
        <v>1.0947319240540133E-3</v>
      </c>
      <c r="G1471" s="171">
        <f t="shared" si="204"/>
        <v>43698.195266079238</v>
      </c>
      <c r="H1471" s="171">
        <f t="shared" si="198"/>
        <v>2.3716174576907043E-2</v>
      </c>
      <c r="I1471" s="171">
        <f t="shared" si="199"/>
        <v>1.6933181627460336</v>
      </c>
      <c r="J1471" s="171">
        <f t="shared" si="200"/>
        <v>32.953155703544724</v>
      </c>
      <c r="K1471" s="172">
        <f t="shared" si="201"/>
        <v>38.315314648806513</v>
      </c>
      <c r="L1471" s="172">
        <f t="shared" si="205"/>
        <v>2.7401318350858181</v>
      </c>
      <c r="M1471" s="171">
        <f t="shared" si="206"/>
        <v>0.24712588700268923</v>
      </c>
      <c r="N1471" s="44"/>
    </row>
    <row r="1472" spans="1:14" x14ac:dyDescent="0.25">
      <c r="A1472" s="157">
        <v>45695.020138888889</v>
      </c>
      <c r="B1472" s="170">
        <v>0.49070899396108991</v>
      </c>
      <c r="C1472" s="170">
        <v>26.356323766666598</v>
      </c>
      <c r="D1472" s="170">
        <v>4.3993686666666601E-2</v>
      </c>
      <c r="E1472" s="171">
        <f t="shared" si="202"/>
        <v>0.48029483908914838</v>
      </c>
      <c r="F1472" s="171">
        <f t="shared" si="203"/>
        <v>1.0621406795694587E-3</v>
      </c>
      <c r="G1472" s="171">
        <f t="shared" si="204"/>
        <v>42397.257078238166</v>
      </c>
      <c r="H1472" s="171">
        <f t="shared" si="198"/>
        <v>2.3716554063386752E-2</v>
      </c>
      <c r="I1472" s="171">
        <f t="shared" si="199"/>
        <v>1.6932941017435048</v>
      </c>
      <c r="J1472" s="171">
        <f t="shared" si="200"/>
        <v>32.107676128342277</v>
      </c>
      <c r="K1472" s="172">
        <f t="shared" si="201"/>
        <v>37.331783003509656</v>
      </c>
      <c r="L1472" s="172">
        <f t="shared" si="205"/>
        <v>2.6434523639543572</v>
      </c>
      <c r="M1472" s="171">
        <f t="shared" si="206"/>
        <v>0.23840659848073209</v>
      </c>
      <c r="N1472" s="44"/>
    </row>
    <row r="1473" spans="1:14" x14ac:dyDescent="0.25">
      <c r="A1473" s="157">
        <v>45695.020833333336</v>
      </c>
      <c r="B1473" s="170">
        <v>0.47526574555054157</v>
      </c>
      <c r="C1473" s="170">
        <v>26.356431198333301</v>
      </c>
      <c r="D1473" s="170">
        <v>4.3593929166666601E-2</v>
      </c>
      <c r="E1473" s="171">
        <f t="shared" si="202"/>
        <v>0.46517917078007825</v>
      </c>
      <c r="F1473" s="171">
        <f t="shared" si="203"/>
        <v>1.0287137349578822E-3</v>
      </c>
      <c r="G1473" s="171">
        <f t="shared" si="204"/>
        <v>41062.960415566791</v>
      </c>
      <c r="H1473" s="171">
        <f t="shared" si="198"/>
        <v>2.3716478084164598E-2</v>
      </c>
      <c r="I1473" s="171">
        <f t="shared" si="199"/>
        <v>1.6932989190807055</v>
      </c>
      <c r="J1473" s="171">
        <f t="shared" si="200"/>
        <v>31.236734054481349</v>
      </c>
      <c r="K1473" s="172">
        <f t="shared" si="201"/>
        <v>36.319226093300621</v>
      </c>
      <c r="L1473" s="172">
        <f t="shared" si="205"/>
        <v>2.5410075087256594</v>
      </c>
      <c r="M1473" s="171">
        <f t="shared" si="206"/>
        <v>0.22916734386053927</v>
      </c>
      <c r="N1473" s="44"/>
    </row>
    <row r="1474" spans="1:14" x14ac:dyDescent="0.25">
      <c r="A1474" s="157">
        <v>45695.021527777775</v>
      </c>
      <c r="B1474" s="170">
        <v>0.46677194899859542</v>
      </c>
      <c r="C1474" s="170">
        <v>26.356645964999998</v>
      </c>
      <c r="D1474" s="170">
        <v>4.3277623999999897E-2</v>
      </c>
      <c r="E1474" s="171">
        <f t="shared" si="202"/>
        <v>0.45686531064465441</v>
      </c>
      <c r="F1474" s="171">
        <f t="shared" si="203"/>
        <v>1.0103288939363538E-3</v>
      </c>
      <c r="G1474" s="171">
        <f t="shared" si="204"/>
        <v>40329.096393478641</v>
      </c>
      <c r="H1474" s="171">
        <f t="shared" si="198"/>
        <v>2.3716326194979272E-2</v>
      </c>
      <c r="I1474" s="171">
        <f t="shared" si="199"/>
        <v>1.6933085494505518</v>
      </c>
      <c r="J1474" s="171">
        <f t="shared" si="200"/>
        <v>30.756031862080292</v>
      </c>
      <c r="K1474" s="172">
        <f t="shared" si="201"/>
        <v>35.760491562231472</v>
      </c>
      <c r="L1474" s="172">
        <f t="shared" si="205"/>
        <v>2.4796977180206894</v>
      </c>
      <c r="M1474" s="171">
        <f t="shared" si="206"/>
        <v>0.22363796158195251</v>
      </c>
      <c r="N1474" s="44"/>
    </row>
    <row r="1475" spans="1:14" x14ac:dyDescent="0.25">
      <c r="A1475" s="157">
        <v>45695.022222222222</v>
      </c>
      <c r="B1475" s="170">
        <v>0.46059465476152978</v>
      </c>
      <c r="C1475" s="170">
        <v>26.356860733333299</v>
      </c>
      <c r="D1475" s="170">
        <v>4.3090067833333301E-2</v>
      </c>
      <c r="E1475" s="171">
        <f t="shared" si="202"/>
        <v>0.45081879831647936</v>
      </c>
      <c r="F1475" s="171">
        <f t="shared" si="203"/>
        <v>9.9695812718945845E-4</v>
      </c>
      <c r="G1475" s="171">
        <f t="shared" si="204"/>
        <v>39795.378171396173</v>
      </c>
      <c r="H1475" s="171">
        <f t="shared" ref="H1475:H1538" si="207">KHprocess*EXP(delta*(1/(C1475+273.15)-1/(Tnul+273.15)))</f>
        <v>2.3716174305805863E-2</v>
      </c>
      <c r="I1475" s="171">
        <f t="shared" ref="I1475:I1538" si="208">1/(H1475*constR*(C1475+273.15)*10^3)</f>
        <v>1.6933181799352202</v>
      </c>
      <c r="J1475" s="171">
        <f t="shared" ref="J1475:J1538" si="209">(($R$2/0.815)^(-0.49))*34500*(F1475)^0.86</f>
        <v>30.40566222269079</v>
      </c>
      <c r="K1475" s="172">
        <f t="shared" ref="K1475:K1538" si="210">J1475*(1.024)^(C1475-20)</f>
        <v>35.353291691995281</v>
      </c>
      <c r="L1475" s="172">
        <f t="shared" si="205"/>
        <v>2.4378813687908778</v>
      </c>
      <c r="M1475" s="171">
        <f t="shared" si="206"/>
        <v>0.2198666458144731</v>
      </c>
      <c r="N1475" s="44"/>
    </row>
    <row r="1476" spans="1:14" x14ac:dyDescent="0.25">
      <c r="A1476" s="157">
        <v>45695.022916666669</v>
      </c>
      <c r="B1476" s="170">
        <v>0.45943642565703702</v>
      </c>
      <c r="C1476" s="170">
        <v>26.357075499999901</v>
      </c>
      <c r="D1476" s="170">
        <v>4.3055892833333297E-2</v>
      </c>
      <c r="E1476" s="171">
        <f t="shared" ref="E1476:E1539" si="211">B1476*((20+273.15)/(C1476+273.15))</f>
        <v>0.44968482950367045</v>
      </c>
      <c r="F1476" s="171">
        <f t="shared" ref="F1476:F1539" si="212">B1476/$R$1</f>
        <v>9.9445113778579442E-4</v>
      </c>
      <c r="G1476" s="171">
        <f t="shared" ref="G1476:G1539" si="213">B1476*(24*60*60)</f>
        <v>39695.307176768001</v>
      </c>
      <c r="H1476" s="171">
        <f t="shared" si="207"/>
        <v>2.3716022419001736E-2</v>
      </c>
      <c r="I1476" s="171">
        <f t="shared" si="208"/>
        <v>1.6933278103852427</v>
      </c>
      <c r="J1476" s="171">
        <f t="shared" si="209"/>
        <v>30.339895680119945</v>
      </c>
      <c r="K1476" s="172">
        <f t="shared" si="210"/>
        <v>35.277003257756341</v>
      </c>
      <c r="L1476" s="172">
        <f t="shared" ref="L1476:L1539" si="214">I1476*D1476*(1-EXP((-(K1476/I1476)*($R$3/G1476))))*G1476/1000</f>
        <v>2.4301350857557296</v>
      </c>
      <c r="M1476" s="171">
        <f t="shared" ref="M1476:M1539" si="215">L1476*1000/24/$R$1</f>
        <v>0.21916802721462206</v>
      </c>
      <c r="N1476" s="44"/>
    </row>
    <row r="1477" spans="1:14" x14ac:dyDescent="0.25">
      <c r="A1477" s="157">
        <v>45695.023611111108</v>
      </c>
      <c r="B1477" s="170">
        <v>0.46175290962534982</v>
      </c>
      <c r="C1477" s="170">
        <v>26.357182933333299</v>
      </c>
      <c r="D1477" s="170">
        <v>4.2976414499999997E-2</v>
      </c>
      <c r="E1477" s="171">
        <f t="shared" si="211"/>
        <v>0.45195198369182832</v>
      </c>
      <c r="F1477" s="171">
        <f t="shared" si="212"/>
        <v>9.9946517234924203E-4</v>
      </c>
      <c r="G1477" s="171">
        <f t="shared" si="213"/>
        <v>39895.451391630224</v>
      </c>
      <c r="H1477" s="171">
        <f t="shared" si="207"/>
        <v>2.3715946440685459E-2</v>
      </c>
      <c r="I1477" s="171">
        <f t="shared" si="208"/>
        <v>1.6933326278673735</v>
      </c>
      <c r="J1477" s="171">
        <f t="shared" si="209"/>
        <v>30.47140707813217</v>
      </c>
      <c r="K1477" s="172">
        <f t="shared" si="210"/>
        <v>35.4300053299092</v>
      </c>
      <c r="L1477" s="172">
        <f t="shared" si="214"/>
        <v>2.4372859426147828</v>
      </c>
      <c r="M1477" s="171">
        <f t="shared" si="215"/>
        <v>0.2198129457625165</v>
      </c>
      <c r="N1477" s="44"/>
    </row>
    <row r="1478" spans="1:14" x14ac:dyDescent="0.25">
      <c r="A1478" s="157">
        <v>45695.024305555555</v>
      </c>
      <c r="B1478" s="170">
        <v>0.47835438712494927</v>
      </c>
      <c r="C1478" s="170">
        <v>26.356646349999998</v>
      </c>
      <c r="D1478" s="170">
        <v>4.2904093666666601E-2</v>
      </c>
      <c r="E1478" s="171">
        <f t="shared" si="211"/>
        <v>0.46820192571555891</v>
      </c>
      <c r="F1478" s="171">
        <f t="shared" si="212"/>
        <v>1.035399106331059E-3</v>
      </c>
      <c r="G1478" s="171">
        <f t="shared" si="213"/>
        <v>41329.819047595614</v>
      </c>
      <c r="H1478" s="171">
        <f t="shared" si="207"/>
        <v>2.3716325922697224E-2</v>
      </c>
      <c r="I1478" s="171">
        <f t="shared" si="208"/>
        <v>1.6933085667144048</v>
      </c>
      <c r="J1478" s="171">
        <f t="shared" si="209"/>
        <v>31.411235064598603</v>
      </c>
      <c r="K1478" s="172">
        <f t="shared" si="210"/>
        <v>36.52230631638438</v>
      </c>
      <c r="L1478" s="172">
        <f t="shared" si="214"/>
        <v>2.5162616592183951</v>
      </c>
      <c r="M1478" s="171">
        <f t="shared" si="215"/>
        <v>0.22693557532633432</v>
      </c>
      <c r="N1478" s="44"/>
    </row>
    <row r="1479" spans="1:14" x14ac:dyDescent="0.25">
      <c r="A1479" s="157">
        <v>45695.025000000001</v>
      </c>
      <c r="B1479" s="170">
        <v>0.48839250633273074</v>
      </c>
      <c r="C1479" s="170">
        <v>26.35600243</v>
      </c>
      <c r="D1479" s="170">
        <v>4.2776936500000001E-2</v>
      </c>
      <c r="E1479" s="171">
        <f t="shared" si="211"/>
        <v>0.47802802638288355</v>
      </c>
      <c r="F1479" s="171">
        <f t="shared" si="212"/>
        <v>1.0571266370838328E-3</v>
      </c>
      <c r="G1479" s="171">
        <f t="shared" si="213"/>
        <v>42197.112547147939</v>
      </c>
      <c r="H1479" s="171">
        <f t="shared" si="207"/>
        <v>2.3716781325066359E-2</v>
      </c>
      <c r="I1479" s="171">
        <f t="shared" si="208"/>
        <v>1.6932796927643525</v>
      </c>
      <c r="J1479" s="171">
        <f t="shared" si="209"/>
        <v>31.977282299424679</v>
      </c>
      <c r="K1479" s="172">
        <f t="shared" si="210"/>
        <v>37.179889986623181</v>
      </c>
      <c r="L1479" s="172">
        <f t="shared" si="214"/>
        <v>2.5587852124729453</v>
      </c>
      <c r="M1479" s="171">
        <f t="shared" si="215"/>
        <v>0.23077067212057586</v>
      </c>
      <c r="N1479" s="44"/>
    </row>
    <row r="1480" spans="1:14" x14ac:dyDescent="0.25">
      <c r="A1480" s="157">
        <v>45695.025694444441</v>
      </c>
      <c r="B1480" s="170">
        <v>0.47951264564881546</v>
      </c>
      <c r="C1480" s="170">
        <v>26.3553585083333</v>
      </c>
      <c r="D1480" s="170">
        <v>4.2701434500000003E-2</v>
      </c>
      <c r="E1480" s="171">
        <f t="shared" si="211"/>
        <v>0.46933761977430238</v>
      </c>
      <c r="F1480" s="171">
        <f t="shared" si="212"/>
        <v>1.0379061594130204E-3</v>
      </c>
      <c r="G1480" s="171">
        <f t="shared" si="213"/>
        <v>41429.892584057656</v>
      </c>
      <c r="H1480" s="171">
        <f t="shared" si="207"/>
        <v>2.3717236739317145E-2</v>
      </c>
      <c r="I1480" s="171">
        <f t="shared" si="208"/>
        <v>1.6932508190999427</v>
      </c>
      <c r="J1480" s="171">
        <f t="shared" si="209"/>
        <v>31.476633244086084</v>
      </c>
      <c r="K1480" s="172">
        <f t="shared" si="210"/>
        <v>36.597227933275249</v>
      </c>
      <c r="L1480" s="172">
        <f t="shared" si="214"/>
        <v>2.5100583939882086</v>
      </c>
      <c r="M1480" s="171">
        <f t="shared" si="215"/>
        <v>0.22637611778392935</v>
      </c>
      <c r="N1480" s="44"/>
    </row>
    <row r="1481" spans="1:14" x14ac:dyDescent="0.25">
      <c r="A1481" s="157">
        <v>45695.026388888888</v>
      </c>
      <c r="B1481" s="170">
        <v>0.47681006440733875</v>
      </c>
      <c r="C1481" s="170">
        <v>26.35471458</v>
      </c>
      <c r="D1481" s="170">
        <v>4.26855398333333E-2</v>
      </c>
      <c r="E1481" s="171">
        <f t="shared" si="211"/>
        <v>0.46669338937459653</v>
      </c>
      <c r="F1481" s="171">
        <f t="shared" si="212"/>
        <v>1.0320564164661011E-3</v>
      </c>
      <c r="G1481" s="171">
        <f t="shared" si="213"/>
        <v>41196.389564794066</v>
      </c>
      <c r="H1481" s="171">
        <f t="shared" si="207"/>
        <v>2.3717692168986351E-2</v>
      </c>
      <c r="I1481" s="171">
        <f t="shared" si="208"/>
        <v>1.6932219454969764</v>
      </c>
      <c r="J1481" s="171">
        <f t="shared" si="209"/>
        <v>31.324004231961784</v>
      </c>
      <c r="K1481" s="172">
        <f t="shared" si="210"/>
        <v>36.419213160740156</v>
      </c>
      <c r="L1481" s="172">
        <f t="shared" si="214"/>
        <v>2.4956360617638111</v>
      </c>
      <c r="M1481" s="171">
        <f t="shared" si="215"/>
        <v>0.22507540239572613</v>
      </c>
      <c r="N1481" s="44"/>
    </row>
    <row r="1482" spans="1:14" x14ac:dyDescent="0.25">
      <c r="A1482" s="157">
        <v>45695.027083333334</v>
      </c>
      <c r="B1482" s="170">
        <v>0.49379763561271445</v>
      </c>
      <c r="C1482" s="170">
        <v>26.354124355</v>
      </c>
      <c r="D1482" s="170">
        <v>4.26402401666666E-2</v>
      </c>
      <c r="E1482" s="171">
        <f t="shared" si="211"/>
        <v>0.48332148076962078</v>
      </c>
      <c r="F1482" s="171">
        <f t="shared" si="212"/>
        <v>1.0688260511097715E-3</v>
      </c>
      <c r="G1482" s="171">
        <f t="shared" si="213"/>
        <v>42664.115716938526</v>
      </c>
      <c r="H1482" s="171">
        <f t="shared" si="207"/>
        <v>2.3718109625427967E-2</v>
      </c>
      <c r="I1482" s="171">
        <f t="shared" si="208"/>
        <v>1.6931954802560583</v>
      </c>
      <c r="J1482" s="171">
        <f t="shared" si="209"/>
        <v>32.281400158528776</v>
      </c>
      <c r="K1482" s="172">
        <f t="shared" si="210"/>
        <v>37.531815149630049</v>
      </c>
      <c r="L1482" s="172">
        <f t="shared" si="214"/>
        <v>2.5773093341834739</v>
      </c>
      <c r="M1482" s="171">
        <f t="shared" si="215"/>
        <v>0.23244131801799006</v>
      </c>
      <c r="N1482" s="44"/>
    </row>
    <row r="1483" spans="1:14" x14ac:dyDescent="0.25">
      <c r="A1483" s="157">
        <v>45695.027777777781</v>
      </c>
      <c r="B1483" s="170">
        <v>0.49302547796028878</v>
      </c>
      <c r="C1483" s="170">
        <v>26.353856274999998</v>
      </c>
      <c r="D1483" s="170">
        <v>4.25703041666666E-2</v>
      </c>
      <c r="E1483" s="171">
        <f t="shared" si="211"/>
        <v>0.48256613674901394</v>
      </c>
      <c r="F1483" s="171">
        <f t="shared" si="212"/>
        <v>1.0671547141997593E-3</v>
      </c>
      <c r="G1483" s="171">
        <f t="shared" si="213"/>
        <v>42597.401295768948</v>
      </c>
      <c r="H1483" s="171">
        <f t="shared" si="207"/>
        <v>2.3718299236975746E-2</v>
      </c>
      <c r="I1483" s="171">
        <f t="shared" si="208"/>
        <v>1.6931834598523674</v>
      </c>
      <c r="J1483" s="171">
        <f t="shared" si="209"/>
        <v>32.23798360437268</v>
      </c>
      <c r="K1483" s="172">
        <f t="shared" si="210"/>
        <v>37.481098798235628</v>
      </c>
      <c r="L1483" s="172">
        <f t="shared" si="214"/>
        <v>2.5692401008135688</v>
      </c>
      <c r="M1483" s="171">
        <f t="shared" si="215"/>
        <v>0.23171357330569703</v>
      </c>
      <c r="N1483" s="44"/>
    </row>
    <row r="1484" spans="1:14" x14ac:dyDescent="0.25">
      <c r="A1484" s="157">
        <v>45695.02847222222</v>
      </c>
      <c r="B1484" s="170">
        <v>0.49572802970517271</v>
      </c>
      <c r="C1484" s="170">
        <v>26.353641891666602</v>
      </c>
      <c r="D1484" s="170">
        <v>4.2487652333333299E-2</v>
      </c>
      <c r="E1484" s="171">
        <f t="shared" si="211"/>
        <v>0.48521170223578125</v>
      </c>
      <c r="F1484" s="171">
        <f t="shared" si="212"/>
        <v>1.0730043933012397E-3</v>
      </c>
      <c r="G1484" s="171">
        <f t="shared" si="213"/>
        <v>42830.90176652692</v>
      </c>
      <c r="H1484" s="171">
        <f t="shared" si="207"/>
        <v>2.3718450870494012E-2</v>
      </c>
      <c r="I1484" s="171">
        <f t="shared" si="208"/>
        <v>1.6931738471913598</v>
      </c>
      <c r="J1484" s="171">
        <f t="shared" si="209"/>
        <v>32.389900000016382</v>
      </c>
      <c r="K1484" s="172">
        <f t="shared" si="210"/>
        <v>37.657531076943933</v>
      </c>
      <c r="L1484" s="172">
        <f t="shared" si="214"/>
        <v>2.577595946953311</v>
      </c>
      <c r="M1484" s="171">
        <f t="shared" si="215"/>
        <v>0.23246716693301867</v>
      </c>
      <c r="N1484" s="44"/>
    </row>
    <row r="1485" spans="1:14" x14ac:dyDescent="0.25">
      <c r="A1485" s="157">
        <v>45695.029166666667</v>
      </c>
      <c r="B1485" s="170">
        <v>0.49572802970517271</v>
      </c>
      <c r="C1485" s="170">
        <v>26.353427504999999</v>
      </c>
      <c r="D1485" s="170">
        <v>4.2504340666666598E-2</v>
      </c>
      <c r="E1485" s="171">
        <f t="shared" si="211"/>
        <v>0.48521204955374109</v>
      </c>
      <c r="F1485" s="171">
        <f t="shared" si="212"/>
        <v>1.0730043933012397E-3</v>
      </c>
      <c r="G1485" s="171">
        <f t="shared" si="213"/>
        <v>42830.90176652692</v>
      </c>
      <c r="H1485" s="171">
        <f t="shared" si="207"/>
        <v>2.3718602507556343E-2</v>
      </c>
      <c r="I1485" s="171">
        <f t="shared" si="208"/>
        <v>1.6931642344208433</v>
      </c>
      <c r="J1485" s="171">
        <f t="shared" si="209"/>
        <v>32.389900000016382</v>
      </c>
      <c r="K1485" s="172">
        <f t="shared" si="210"/>
        <v>37.657339607447135</v>
      </c>
      <c r="L1485" s="172">
        <f t="shared" si="214"/>
        <v>2.5785942784188087</v>
      </c>
      <c r="M1485" s="171">
        <f t="shared" si="215"/>
        <v>0.23255720404210034</v>
      </c>
      <c r="N1485" s="44"/>
    </row>
    <row r="1486" spans="1:14" x14ac:dyDescent="0.25">
      <c r="A1486" s="157">
        <v>45695.029861111114</v>
      </c>
      <c r="B1486" s="170">
        <v>0.49379763561271445</v>
      </c>
      <c r="C1486" s="170">
        <v>26.353213119999999</v>
      </c>
      <c r="D1486" s="170">
        <v>4.2405792666666602E-2</v>
      </c>
      <c r="E1486" s="171">
        <f t="shared" si="211"/>
        <v>0.48332295126953606</v>
      </c>
      <c r="F1486" s="171">
        <f t="shared" si="212"/>
        <v>1.0688260511097715E-3</v>
      </c>
      <c r="G1486" s="171">
        <f t="shared" si="213"/>
        <v>42664.115716938526</v>
      </c>
      <c r="H1486" s="171">
        <f t="shared" si="207"/>
        <v>2.3718754144626378E-2</v>
      </c>
      <c r="I1486" s="171">
        <f t="shared" si="208"/>
        <v>1.6931546217650013</v>
      </c>
      <c r="J1486" s="171">
        <f t="shared" si="209"/>
        <v>32.281400158528776</v>
      </c>
      <c r="K1486" s="172">
        <f t="shared" si="210"/>
        <v>37.531004045984467</v>
      </c>
      <c r="L1486" s="172">
        <f t="shared" si="214"/>
        <v>2.5630790279841094</v>
      </c>
      <c r="M1486" s="171">
        <f t="shared" si="215"/>
        <v>0.23115792099423788</v>
      </c>
      <c r="N1486" s="44"/>
    </row>
    <row r="1487" spans="1:14" x14ac:dyDescent="0.25">
      <c r="A1487" s="157">
        <v>45695.030555555553</v>
      </c>
      <c r="B1487" s="170">
        <v>0.49688628452266198</v>
      </c>
      <c r="C1487" s="170">
        <v>26.352998686666599</v>
      </c>
      <c r="D1487" s="170">
        <v>4.25210308333333E-2</v>
      </c>
      <c r="E1487" s="171">
        <f t="shared" si="211"/>
        <v>0.4863464304082209</v>
      </c>
      <c r="F1487" s="171">
        <f t="shared" si="212"/>
        <v>1.0755114383607402E-3</v>
      </c>
      <c r="G1487" s="171">
        <f t="shared" si="213"/>
        <v>42930.974982757994</v>
      </c>
      <c r="H1487" s="171">
        <f t="shared" si="207"/>
        <v>2.3718905817070209E-2</v>
      </c>
      <c r="I1487" s="171">
        <f t="shared" si="208"/>
        <v>1.6931450069819267</v>
      </c>
      <c r="J1487" s="171">
        <f t="shared" si="209"/>
        <v>32.454972534908009</v>
      </c>
      <c r="K1487" s="172">
        <f t="shared" si="210"/>
        <v>37.732610882179515</v>
      </c>
      <c r="L1487" s="172">
        <f t="shared" si="214"/>
        <v>2.5853067199032358</v>
      </c>
      <c r="M1487" s="171">
        <f t="shared" si="215"/>
        <v>0.23316258296385603</v>
      </c>
      <c r="N1487" s="44"/>
    </row>
    <row r="1488" spans="1:14" x14ac:dyDescent="0.25">
      <c r="A1488" s="157">
        <v>45695.03125</v>
      </c>
      <c r="B1488" s="170">
        <v>0.50113315890793952</v>
      </c>
      <c r="C1488" s="170">
        <v>26.352783965</v>
      </c>
      <c r="D1488" s="170">
        <v>4.2585404E-2</v>
      </c>
      <c r="E1488" s="171">
        <f t="shared" si="211"/>
        <v>0.49050357258458771</v>
      </c>
      <c r="F1488" s="171">
        <f t="shared" si="212"/>
        <v>1.0847038071600422E-3</v>
      </c>
      <c r="G1488" s="171">
        <f t="shared" si="213"/>
        <v>43297.904929645978</v>
      </c>
      <c r="H1488" s="171">
        <f t="shared" si="207"/>
        <v>2.3719057694646554E-2</v>
      </c>
      <c r="I1488" s="171">
        <f t="shared" si="208"/>
        <v>1.6931353793105877</v>
      </c>
      <c r="J1488" s="171">
        <f t="shared" si="209"/>
        <v>32.693387237005609</v>
      </c>
      <c r="K1488" s="172">
        <f t="shared" si="210"/>
        <v>38.009601630062598</v>
      </c>
      <c r="L1488" s="172">
        <f t="shared" si="214"/>
        <v>2.6102343228169236</v>
      </c>
      <c r="M1488" s="171">
        <f t="shared" si="215"/>
        <v>0.23541074339979468</v>
      </c>
      <c r="N1488" s="44"/>
    </row>
    <row r="1489" spans="1:14" x14ac:dyDescent="0.25">
      <c r="A1489" s="157">
        <v>45695.031944444447</v>
      </c>
      <c r="B1489" s="170">
        <v>0.48221519731648521</v>
      </c>
      <c r="C1489" s="170">
        <v>26.352569200000001</v>
      </c>
      <c r="D1489" s="170">
        <v>4.2544872833333303E-2</v>
      </c>
      <c r="E1489" s="171">
        <f t="shared" si="211"/>
        <v>0.4719872202462817</v>
      </c>
      <c r="F1489" s="171">
        <f t="shared" si="212"/>
        <v>1.0437558383473706E-3</v>
      </c>
      <c r="G1489" s="171">
        <f t="shared" si="213"/>
        <v>41663.393048144324</v>
      </c>
      <c r="H1489" s="171">
        <f t="shared" si="207"/>
        <v>2.3719209604064258E-2</v>
      </c>
      <c r="I1489" s="171">
        <f t="shared" si="208"/>
        <v>1.6931257497363517</v>
      </c>
      <c r="J1489" s="171">
        <f t="shared" si="209"/>
        <v>31.629140202281061</v>
      </c>
      <c r="K1489" s="172">
        <f t="shared" si="210"/>
        <v>36.772111951964824</v>
      </c>
      <c r="L1489" s="172">
        <f t="shared" si="214"/>
        <v>2.5140747701313875</v>
      </c>
      <c r="M1489" s="171">
        <f t="shared" si="215"/>
        <v>0.22673834506956958</v>
      </c>
      <c r="N1489" s="44"/>
    </row>
    <row r="1490" spans="1:14" x14ac:dyDescent="0.25">
      <c r="A1490" s="157">
        <v>45695.032638888886</v>
      </c>
      <c r="B1490" s="170">
        <v>0.46715803881267498</v>
      </c>
      <c r="C1490" s="170">
        <v>26.352354429999998</v>
      </c>
      <c r="D1490" s="170">
        <v>4.2508315166666602E-2</v>
      </c>
      <c r="E1490" s="171">
        <f t="shared" si="211"/>
        <v>0.45724975798126205</v>
      </c>
      <c r="F1490" s="171">
        <f t="shared" si="212"/>
        <v>1.0111645861746212E-3</v>
      </c>
      <c r="G1490" s="171">
        <f t="shared" si="213"/>
        <v>40362.454553415118</v>
      </c>
      <c r="H1490" s="171">
        <f t="shared" si="207"/>
        <v>2.3719361518209452E-2</v>
      </c>
      <c r="I1490" s="171">
        <f t="shared" si="208"/>
        <v>1.6931161199780127</v>
      </c>
      <c r="J1490" s="171">
        <f t="shared" si="209"/>
        <v>30.777908834028366</v>
      </c>
      <c r="K1490" s="172">
        <f t="shared" si="210"/>
        <v>35.782286122656181</v>
      </c>
      <c r="L1490" s="172">
        <f t="shared" si="214"/>
        <v>2.4372671512616479</v>
      </c>
      <c r="M1490" s="171">
        <f t="shared" si="215"/>
        <v>0.21981125101566087</v>
      </c>
      <c r="N1490" s="44"/>
    </row>
    <row r="1491" spans="1:14" x14ac:dyDescent="0.25">
      <c r="A1491" s="157">
        <v>45695.033333333333</v>
      </c>
      <c r="B1491" s="170">
        <v>0.4609807482665445</v>
      </c>
      <c r="C1491" s="170">
        <v>26.352139664999999</v>
      </c>
      <c r="D1491" s="170">
        <v>4.2494804833333302E-2</v>
      </c>
      <c r="E1491" s="171">
        <f t="shared" si="211"/>
        <v>0.45120380944687344</v>
      </c>
      <c r="F1491" s="171">
        <f t="shared" si="212"/>
        <v>9.97793827416763E-4</v>
      </c>
      <c r="G1491" s="171">
        <f t="shared" si="213"/>
        <v>39828.736650229446</v>
      </c>
      <c r="H1491" s="171">
        <f t="shared" si="207"/>
        <v>2.3719513430008738E-2</v>
      </c>
      <c r="I1491" s="171">
        <f t="shared" si="208"/>
        <v>1.6931064904839512</v>
      </c>
      <c r="J1491" s="171">
        <f t="shared" si="209"/>
        <v>30.427580228823487</v>
      </c>
      <c r="K1491" s="172">
        <f t="shared" si="210"/>
        <v>35.374815164778596</v>
      </c>
      <c r="L1491" s="172">
        <f t="shared" si="214"/>
        <v>2.4058303341853722</v>
      </c>
      <c r="M1491" s="171">
        <f t="shared" si="215"/>
        <v>0.2169760402403835</v>
      </c>
      <c r="N1491" s="44"/>
    </row>
    <row r="1492" spans="1:14" x14ac:dyDescent="0.25">
      <c r="A1492" s="157">
        <v>45695.03402777778</v>
      </c>
      <c r="B1492" s="170">
        <v>0.45248697381387643</v>
      </c>
      <c r="C1492" s="170">
        <v>26.351978586666601</v>
      </c>
      <c r="D1492" s="170">
        <v>4.2427251999999999E-2</v>
      </c>
      <c r="E1492" s="171">
        <f t="shared" si="211"/>
        <v>0.44289041761757203</v>
      </c>
      <c r="F1492" s="171">
        <f t="shared" si="212"/>
        <v>9.7940903422916972E-4</v>
      </c>
      <c r="G1492" s="171">
        <f t="shared" si="213"/>
        <v>39094.874537518925</v>
      </c>
      <c r="H1492" s="171">
        <f t="shared" si="207"/>
        <v>2.3719627367881725E-2</v>
      </c>
      <c r="I1492" s="171">
        <f t="shared" si="208"/>
        <v>1.6930992681842045</v>
      </c>
      <c r="J1492" s="171">
        <f t="shared" si="209"/>
        <v>29.944802148966648</v>
      </c>
      <c r="K1492" s="172">
        <f t="shared" si="210"/>
        <v>34.813408969125682</v>
      </c>
      <c r="L1492" s="172">
        <f t="shared" si="214"/>
        <v>2.3598824504769635</v>
      </c>
      <c r="M1492" s="171">
        <f t="shared" si="215"/>
        <v>0.21283211133450247</v>
      </c>
      <c r="N1492" s="44"/>
    </row>
    <row r="1493" spans="1:14" x14ac:dyDescent="0.25">
      <c r="A1493" s="157">
        <v>45695.034722222219</v>
      </c>
      <c r="B1493" s="170">
        <v>0.47681006440733875</v>
      </c>
      <c r="C1493" s="170">
        <v>26.352139664999999</v>
      </c>
      <c r="D1493" s="170">
        <v>4.2288966833333302E-2</v>
      </c>
      <c r="E1493" s="171">
        <f t="shared" si="211"/>
        <v>0.46669740168586105</v>
      </c>
      <c r="F1493" s="171">
        <f t="shared" si="212"/>
        <v>1.0320564164661011E-3</v>
      </c>
      <c r="G1493" s="171">
        <f t="shared" si="213"/>
        <v>41196.389564794066</v>
      </c>
      <c r="H1493" s="171">
        <f t="shared" si="207"/>
        <v>2.3719513430008738E-2</v>
      </c>
      <c r="I1493" s="171">
        <f t="shared" si="208"/>
        <v>1.6931064904839512</v>
      </c>
      <c r="J1493" s="171">
        <f t="shared" si="209"/>
        <v>31.324004231961784</v>
      </c>
      <c r="K1493" s="172">
        <f t="shared" si="210"/>
        <v>36.416989178676978</v>
      </c>
      <c r="L1493" s="172">
        <f t="shared" si="214"/>
        <v>2.4722877826561493</v>
      </c>
      <c r="M1493" s="171">
        <f t="shared" si="215"/>
        <v>0.22296967736797885</v>
      </c>
      <c r="N1493" s="44"/>
    </row>
    <row r="1494" spans="1:14" x14ac:dyDescent="0.25">
      <c r="A1494" s="157">
        <v>45695.035416666666</v>
      </c>
      <c r="B1494" s="170">
        <v>0.49379763561271445</v>
      </c>
      <c r="C1494" s="170">
        <v>26.352354429999998</v>
      </c>
      <c r="D1494" s="170">
        <v>4.2246051999999999E-2</v>
      </c>
      <c r="E1494" s="171">
        <f t="shared" si="211"/>
        <v>0.4833243369834675</v>
      </c>
      <c r="F1494" s="171">
        <f t="shared" si="212"/>
        <v>1.0688260511097715E-3</v>
      </c>
      <c r="G1494" s="171">
        <f t="shared" si="213"/>
        <v>42664.115716938526</v>
      </c>
      <c r="H1494" s="171">
        <f t="shared" si="207"/>
        <v>2.3719361518209452E-2</v>
      </c>
      <c r="I1494" s="171">
        <f t="shared" si="208"/>
        <v>1.6931161199780127</v>
      </c>
      <c r="J1494" s="171">
        <f t="shared" si="209"/>
        <v>32.281400158528776</v>
      </c>
      <c r="K1494" s="172">
        <f t="shared" si="210"/>
        <v>37.530239729456298</v>
      </c>
      <c r="L1494" s="172">
        <f t="shared" si="214"/>
        <v>2.5533681078779926</v>
      </c>
      <c r="M1494" s="171">
        <f t="shared" si="215"/>
        <v>0.23028211651136299</v>
      </c>
      <c r="N1494" s="44"/>
    </row>
    <row r="1495" spans="1:14" x14ac:dyDescent="0.25">
      <c r="A1495" s="157">
        <v>45695.036111111112</v>
      </c>
      <c r="B1495" s="170">
        <v>0.48530386475832304</v>
      </c>
      <c r="C1495" s="170">
        <v>26.352569200000001</v>
      </c>
      <c r="D1495" s="170">
        <v>4.2410562499999999E-2</v>
      </c>
      <c r="E1495" s="171">
        <f t="shared" si="211"/>
        <v>0.47501037581717809</v>
      </c>
      <c r="F1495" s="171">
        <f t="shared" si="212"/>
        <v>1.050441265710656E-3</v>
      </c>
      <c r="G1495" s="171">
        <f t="shared" si="213"/>
        <v>41930.253915119109</v>
      </c>
      <c r="H1495" s="171">
        <f t="shared" si="207"/>
        <v>2.3719209604064258E-2</v>
      </c>
      <c r="I1495" s="171">
        <f t="shared" si="208"/>
        <v>1.6931257497363517</v>
      </c>
      <c r="J1495" s="171">
        <f t="shared" si="209"/>
        <v>31.80328953003832</v>
      </c>
      <c r="K1495" s="172">
        <f t="shared" si="210"/>
        <v>36.974578365395416</v>
      </c>
      <c r="L1495" s="172">
        <f t="shared" si="214"/>
        <v>2.5213957583127677</v>
      </c>
      <c r="M1495" s="171">
        <f t="shared" si="215"/>
        <v>0.2273986073514401</v>
      </c>
      <c r="N1495" s="44"/>
    </row>
    <row r="1496" spans="1:14" x14ac:dyDescent="0.25">
      <c r="A1496" s="157">
        <v>45695.036805555559</v>
      </c>
      <c r="B1496" s="170">
        <v>0.46947452644875626</v>
      </c>
      <c r="C1496" s="170">
        <v>26.352783965</v>
      </c>
      <c r="D1496" s="170">
        <v>4.2322345666666601E-2</v>
      </c>
      <c r="E1496" s="171">
        <f t="shared" si="211"/>
        <v>0.45951645459341028</v>
      </c>
      <c r="F1496" s="171">
        <f t="shared" si="212"/>
        <v>1.0161786286769616E-3</v>
      </c>
      <c r="G1496" s="171">
        <f t="shared" si="213"/>
        <v>40562.599085172544</v>
      </c>
      <c r="H1496" s="171">
        <f t="shared" si="207"/>
        <v>2.3719057694646554E-2</v>
      </c>
      <c r="I1496" s="171">
        <f t="shared" si="208"/>
        <v>1.6931353793105877</v>
      </c>
      <c r="J1496" s="171">
        <f t="shared" si="209"/>
        <v>30.909114693498243</v>
      </c>
      <c r="K1496" s="172">
        <f t="shared" si="210"/>
        <v>35.935191655760249</v>
      </c>
      <c r="L1496" s="172">
        <f t="shared" si="214"/>
        <v>2.438071822056723</v>
      </c>
      <c r="M1496" s="171">
        <f t="shared" si="215"/>
        <v>0.21988382233556303</v>
      </c>
      <c r="N1496" s="44"/>
    </row>
    <row r="1497" spans="1:14" x14ac:dyDescent="0.25">
      <c r="A1497" s="157">
        <v>45695.037499999999</v>
      </c>
      <c r="B1497" s="170">
        <v>0.46831626800210407</v>
      </c>
      <c r="C1497" s="170">
        <v>26.352998686666599</v>
      </c>
      <c r="D1497" s="170">
        <v>4.22929403333333E-2</v>
      </c>
      <c r="E1497" s="171">
        <f t="shared" si="211"/>
        <v>0.45838243545749385</v>
      </c>
      <c r="F1497" s="171">
        <f t="shared" si="212"/>
        <v>1.0136715757621301E-3</v>
      </c>
      <c r="G1497" s="171">
        <f t="shared" si="213"/>
        <v>40462.525555381791</v>
      </c>
      <c r="H1497" s="171">
        <f t="shared" si="207"/>
        <v>2.3718905817070209E-2</v>
      </c>
      <c r="I1497" s="171">
        <f t="shared" si="208"/>
        <v>1.6931450069819267</v>
      </c>
      <c r="J1497" s="171">
        <f t="shared" si="209"/>
        <v>30.843522292691873</v>
      </c>
      <c r="K1497" s="172">
        <f t="shared" si="210"/>
        <v>35.859115999996661</v>
      </c>
      <c r="L1497" s="172">
        <f t="shared" si="214"/>
        <v>2.4306750524668974</v>
      </c>
      <c r="M1497" s="171">
        <f t="shared" si="215"/>
        <v>0.21921672551108382</v>
      </c>
      <c r="N1497" s="44"/>
    </row>
    <row r="1498" spans="1:14" x14ac:dyDescent="0.25">
      <c r="A1498" s="157">
        <v>45695.038194444445</v>
      </c>
      <c r="B1498" s="170">
        <v>0.47410749073305225</v>
      </c>
      <c r="C1498" s="170">
        <v>26.353213119999999</v>
      </c>
      <c r="D1498" s="170">
        <v>4.2191213999999998E-2</v>
      </c>
      <c r="E1498" s="171">
        <f t="shared" si="211"/>
        <v>0.46405048366779356</v>
      </c>
      <c r="F1498" s="171">
        <f t="shared" si="212"/>
        <v>1.0262066898983815E-3</v>
      </c>
      <c r="G1498" s="171">
        <f t="shared" si="213"/>
        <v>40962.887199335717</v>
      </c>
      <c r="H1498" s="171">
        <f t="shared" si="207"/>
        <v>2.3718754144626378E-2</v>
      </c>
      <c r="I1498" s="171">
        <f t="shared" si="208"/>
        <v>1.6931546217650013</v>
      </c>
      <c r="J1498" s="171">
        <f t="shared" si="209"/>
        <v>31.171254483794549</v>
      </c>
      <c r="K1498" s="172">
        <f t="shared" si="210"/>
        <v>36.240326392429395</v>
      </c>
      <c r="L1498" s="172">
        <f t="shared" si="214"/>
        <v>2.4533456343196285</v>
      </c>
      <c r="M1498" s="171">
        <f t="shared" si="215"/>
        <v>0.22126133065653217</v>
      </c>
      <c r="N1498" s="44"/>
    </row>
    <row r="1499" spans="1:14" x14ac:dyDescent="0.25">
      <c r="A1499" s="157">
        <v>45695.038888888892</v>
      </c>
      <c r="B1499" s="170">
        <v>0.46908845135980659</v>
      </c>
      <c r="C1499" s="170">
        <v>26.353427504999999</v>
      </c>
      <c r="D1499" s="170">
        <v>4.2039418166666599E-2</v>
      </c>
      <c r="E1499" s="171">
        <f t="shared" si="211"/>
        <v>0.45913758203595717</v>
      </c>
      <c r="F1499" s="171">
        <f t="shared" si="212"/>
        <v>1.0153429683112697E-3</v>
      </c>
      <c r="G1499" s="171">
        <f t="shared" si="213"/>
        <v>40529.242197487292</v>
      </c>
      <c r="H1499" s="171">
        <f t="shared" si="207"/>
        <v>2.3718602507556343E-2</v>
      </c>
      <c r="I1499" s="171">
        <f t="shared" si="208"/>
        <v>1.6931642344208433</v>
      </c>
      <c r="J1499" s="171">
        <f t="shared" si="209"/>
        <v>30.887253706187401</v>
      </c>
      <c r="K1499" s="172">
        <f t="shared" si="210"/>
        <v>35.910323969962576</v>
      </c>
      <c r="L1499" s="172">
        <f t="shared" si="214"/>
        <v>2.4199190815715745</v>
      </c>
      <c r="M1499" s="171">
        <f t="shared" si="215"/>
        <v>0.21824667041590681</v>
      </c>
      <c r="N1499" s="44"/>
    </row>
    <row r="1500" spans="1:14" x14ac:dyDescent="0.25">
      <c r="A1500" s="157">
        <v>45695.039583333331</v>
      </c>
      <c r="B1500" s="170">
        <v>0.49070899040914379</v>
      </c>
      <c r="C1500" s="170">
        <v>26.353641891666602</v>
      </c>
      <c r="D1500" s="170">
        <v>4.1928950499999999E-2</v>
      </c>
      <c r="E1500" s="171">
        <f t="shared" si="211"/>
        <v>0.48029913636400101</v>
      </c>
      <c r="F1500" s="171">
        <f t="shared" si="212"/>
        <v>1.0621406718812636E-3</v>
      </c>
      <c r="G1500" s="171">
        <f t="shared" si="213"/>
        <v>42397.256771350025</v>
      </c>
      <c r="H1500" s="171">
        <f t="shared" si="207"/>
        <v>2.3718450870494012E-2</v>
      </c>
      <c r="I1500" s="171">
        <f t="shared" si="208"/>
        <v>1.6931738471913598</v>
      </c>
      <c r="J1500" s="171">
        <f t="shared" si="209"/>
        <v>32.107675928471309</v>
      </c>
      <c r="K1500" s="172">
        <f t="shared" si="210"/>
        <v>37.32940836755413</v>
      </c>
      <c r="L1500" s="172">
        <f t="shared" si="214"/>
        <v>2.5192160485495139</v>
      </c>
      <c r="M1500" s="171">
        <f t="shared" si="215"/>
        <v>0.22720202458058386</v>
      </c>
      <c r="N1500" s="44"/>
    </row>
    <row r="1501" spans="1:14" x14ac:dyDescent="0.25">
      <c r="A1501" s="157">
        <v>45695.040277777778</v>
      </c>
      <c r="B1501" s="170">
        <v>0.49997492980344937</v>
      </c>
      <c r="C1501" s="170">
        <v>26.353856274999998</v>
      </c>
      <c r="D1501" s="170">
        <v>4.1999681666666601E-2</v>
      </c>
      <c r="E1501" s="171">
        <f t="shared" si="211"/>
        <v>0.48936815871013339</v>
      </c>
      <c r="F1501" s="171">
        <f t="shared" si="212"/>
        <v>1.082196817756384E-3</v>
      </c>
      <c r="G1501" s="171">
        <f t="shared" si="213"/>
        <v>43197.833935018025</v>
      </c>
      <c r="H1501" s="171">
        <f t="shared" si="207"/>
        <v>2.3718299236975746E-2</v>
      </c>
      <c r="I1501" s="171">
        <f t="shared" si="208"/>
        <v>1.6931834598523674</v>
      </c>
      <c r="J1501" s="171">
        <f t="shared" si="209"/>
        <v>32.628393722462455</v>
      </c>
      <c r="K1501" s="172">
        <f t="shared" si="210"/>
        <v>37.93500436464857</v>
      </c>
      <c r="L1501" s="172">
        <f t="shared" si="214"/>
        <v>2.5687483108925693</v>
      </c>
      <c r="M1501" s="171">
        <f t="shared" si="215"/>
        <v>0.23166921995784356</v>
      </c>
      <c r="N1501" s="44"/>
    </row>
    <row r="1502" spans="1:14" x14ac:dyDescent="0.25">
      <c r="A1502" s="157">
        <v>45695.040972222225</v>
      </c>
      <c r="B1502" s="170">
        <v>0.48646209386281597</v>
      </c>
      <c r="C1502" s="170">
        <v>26.353963425</v>
      </c>
      <c r="D1502" s="170">
        <v>4.1949613500000003E-2</v>
      </c>
      <c r="E1502" s="171">
        <f t="shared" si="211"/>
        <v>0.47614182191480459</v>
      </c>
      <c r="F1502" s="171">
        <f t="shared" si="212"/>
        <v>1.0529482551143202E-3</v>
      </c>
      <c r="G1502" s="171">
        <f t="shared" si="213"/>
        <v>42030.324909747302</v>
      </c>
      <c r="H1502" s="171">
        <f t="shared" si="207"/>
        <v>2.3718223450132202E-2</v>
      </c>
      <c r="I1502" s="171">
        <f t="shared" si="208"/>
        <v>1.6931882643295644</v>
      </c>
      <c r="J1502" s="171">
        <f t="shared" si="209"/>
        <v>31.868554286775979</v>
      </c>
      <c r="K1502" s="172">
        <f t="shared" si="210"/>
        <v>37.051680460419867</v>
      </c>
      <c r="L1502" s="172">
        <f t="shared" si="214"/>
        <v>2.4997381898460942</v>
      </c>
      <c r="M1502" s="171">
        <f t="shared" si="215"/>
        <v>0.22544536344210803</v>
      </c>
      <c r="N1502" s="44"/>
    </row>
    <row r="1503" spans="1:14" x14ac:dyDescent="0.25">
      <c r="A1503" s="157">
        <v>45695.041666666664</v>
      </c>
      <c r="B1503" s="170">
        <v>0.47487965573646213</v>
      </c>
      <c r="C1503" s="170">
        <v>26.353427125</v>
      </c>
      <c r="D1503" s="170">
        <v>4.1990144833333298E-2</v>
      </c>
      <c r="E1503" s="171">
        <f t="shared" si="211"/>
        <v>0.46480593699865458</v>
      </c>
      <c r="F1503" s="171">
        <f t="shared" si="212"/>
        <v>1.027878042719615E-3</v>
      </c>
      <c r="G1503" s="171">
        <f t="shared" si="213"/>
        <v>41029.602255630329</v>
      </c>
      <c r="H1503" s="171">
        <f t="shared" si="207"/>
        <v>2.3718602776333829E-2</v>
      </c>
      <c r="I1503" s="171">
        <f t="shared" si="208"/>
        <v>1.6931642173822599</v>
      </c>
      <c r="J1503" s="171">
        <f t="shared" si="209"/>
        <v>31.214909740313278</v>
      </c>
      <c r="K1503" s="172">
        <f t="shared" si="210"/>
        <v>36.29126506449613</v>
      </c>
      <c r="L1503" s="172">
        <f t="shared" si="214"/>
        <v>2.4454480483660168</v>
      </c>
      <c r="M1503" s="171">
        <f t="shared" si="215"/>
        <v>0.22054906641107655</v>
      </c>
      <c r="N1503" s="44"/>
    </row>
    <row r="1504" spans="1:14" x14ac:dyDescent="0.25">
      <c r="A1504" s="157">
        <v>45695.042361111111</v>
      </c>
      <c r="B1504" s="170">
        <v>0.46059465476152978</v>
      </c>
      <c r="C1504" s="170">
        <v>26.352783585000001</v>
      </c>
      <c r="D1504" s="170">
        <v>4.2037828499999999E-2</v>
      </c>
      <c r="E1504" s="171">
        <f t="shared" si="211"/>
        <v>0.45082493533827983</v>
      </c>
      <c r="F1504" s="171">
        <f t="shared" si="212"/>
        <v>9.9695812718945845E-4</v>
      </c>
      <c r="G1504" s="171">
        <f t="shared" si="213"/>
        <v>39795.378171396173</v>
      </c>
      <c r="H1504" s="171">
        <f t="shared" si="207"/>
        <v>2.3719057963430358E-2</v>
      </c>
      <c r="I1504" s="171">
        <f t="shared" si="208"/>
        <v>1.6931353622722165</v>
      </c>
      <c r="J1504" s="171">
        <f t="shared" si="209"/>
        <v>30.40566222269079</v>
      </c>
      <c r="K1504" s="172">
        <f t="shared" si="210"/>
        <v>35.349873342552307</v>
      </c>
      <c r="L1504" s="172">
        <f t="shared" si="214"/>
        <v>2.3781020421631154</v>
      </c>
      <c r="M1504" s="171">
        <f t="shared" si="215"/>
        <v>0.21447529240287841</v>
      </c>
      <c r="N1504" s="44"/>
    </row>
    <row r="1505" spans="1:14" x14ac:dyDescent="0.25">
      <c r="A1505" s="157">
        <v>45695.043055555558</v>
      </c>
      <c r="B1505" s="170">
        <v>0.45557561908694155</v>
      </c>
      <c r="C1505" s="170">
        <v>26.352140044999999</v>
      </c>
      <c r="D1505" s="170">
        <v>4.2063259833333297E-2</v>
      </c>
      <c r="E1505" s="171">
        <f t="shared" si="211"/>
        <v>0.44591331706434822</v>
      </c>
      <c r="F1505" s="171">
        <f t="shared" si="212"/>
        <v>9.8609441360809858E-4</v>
      </c>
      <c r="G1505" s="171">
        <f t="shared" si="213"/>
        <v>39361.73348911175</v>
      </c>
      <c r="H1505" s="171">
        <f t="shared" si="207"/>
        <v>2.3719513161218619E-2</v>
      </c>
      <c r="I1505" s="171">
        <f t="shared" si="208"/>
        <v>1.6931065075221099</v>
      </c>
      <c r="J1505" s="171">
        <f t="shared" si="209"/>
        <v>30.120503388514752</v>
      </c>
      <c r="K1505" s="172">
        <f t="shared" si="210"/>
        <v>35.017810868578735</v>
      </c>
      <c r="L1505" s="172">
        <f t="shared" si="214"/>
        <v>2.3548340203458737</v>
      </c>
      <c r="M1505" s="171">
        <f t="shared" si="215"/>
        <v>0.21237680558674907</v>
      </c>
      <c r="N1505" s="44"/>
    </row>
    <row r="1506" spans="1:14" x14ac:dyDescent="0.25">
      <c r="A1506" s="157">
        <v>45695.043749999997</v>
      </c>
      <c r="B1506" s="170">
        <v>0.437043729032491</v>
      </c>
      <c r="C1506" s="170">
        <v>26.351496505</v>
      </c>
      <c r="D1506" s="170">
        <v>4.2098228666666598E-2</v>
      </c>
      <c r="E1506" s="171">
        <f t="shared" si="211"/>
        <v>0.42777538897451173</v>
      </c>
      <c r="F1506" s="171">
        <f t="shared" si="212"/>
        <v>9.4598209747292421E-4</v>
      </c>
      <c r="G1506" s="171">
        <f t="shared" si="213"/>
        <v>37760.57818840722</v>
      </c>
      <c r="H1506" s="171">
        <f t="shared" si="207"/>
        <v>2.3719968369698904E-2</v>
      </c>
      <c r="I1506" s="171">
        <f t="shared" si="208"/>
        <v>1.6930776531319378</v>
      </c>
      <c r="J1506" s="171">
        <f t="shared" si="209"/>
        <v>29.063748459323914</v>
      </c>
      <c r="K1506" s="172">
        <f t="shared" si="210"/>
        <v>33.78872192956959</v>
      </c>
      <c r="L1506" s="172">
        <f t="shared" si="214"/>
        <v>2.2654615657573935</v>
      </c>
      <c r="M1506" s="171">
        <f t="shared" si="215"/>
        <v>0.20431651927826419</v>
      </c>
      <c r="N1506" s="44"/>
    </row>
    <row r="1507" spans="1:14" x14ac:dyDescent="0.25">
      <c r="A1507" s="157">
        <v>45695.044444444444</v>
      </c>
      <c r="B1507" s="170">
        <v>0.42623344482129966</v>
      </c>
      <c r="C1507" s="170">
        <v>26.351013850000001</v>
      </c>
      <c r="D1507" s="170">
        <v>4.23676451666666E-2</v>
      </c>
      <c r="E1507" s="171">
        <f t="shared" si="211"/>
        <v>0.41719502963667177</v>
      </c>
      <c r="F1507" s="171">
        <f t="shared" si="212"/>
        <v>9.2258321389891696E-4</v>
      </c>
      <c r="G1507" s="171">
        <f t="shared" si="213"/>
        <v>36826.569632560291</v>
      </c>
      <c r="H1507" s="171">
        <f t="shared" si="207"/>
        <v>2.3720309783075936E-2</v>
      </c>
      <c r="I1507" s="171">
        <f t="shared" si="208"/>
        <v>1.6930560125755145</v>
      </c>
      <c r="J1507" s="171">
        <f t="shared" si="209"/>
        <v>28.444420400496806</v>
      </c>
      <c r="K1507" s="172">
        <f t="shared" si="210"/>
        <v>33.068329473931541</v>
      </c>
      <c r="L1507" s="172">
        <f t="shared" si="214"/>
        <v>2.2262360478599263</v>
      </c>
      <c r="M1507" s="171">
        <f t="shared" si="215"/>
        <v>0.20077886434523146</v>
      </c>
      <c r="N1507" s="44"/>
    </row>
    <row r="1508" spans="1:14" x14ac:dyDescent="0.25">
      <c r="A1508" s="157">
        <v>45695.045138888891</v>
      </c>
      <c r="B1508" s="170">
        <v>0.43781588300170354</v>
      </c>
      <c r="C1508" s="170">
        <v>26.351496505</v>
      </c>
      <c r="D1508" s="170">
        <v>4.2497982500000003E-2</v>
      </c>
      <c r="E1508" s="171">
        <f t="shared" si="211"/>
        <v>0.4285311679563068</v>
      </c>
      <c r="F1508" s="171">
        <f t="shared" si="212"/>
        <v>9.4765342641061376E-4</v>
      </c>
      <c r="G1508" s="171">
        <f t="shared" si="213"/>
        <v>37827.292291347185</v>
      </c>
      <c r="H1508" s="171">
        <f t="shared" si="207"/>
        <v>2.3719968369698904E-2</v>
      </c>
      <c r="I1508" s="171">
        <f t="shared" si="208"/>
        <v>1.6930776531319378</v>
      </c>
      <c r="J1508" s="171">
        <f t="shared" si="209"/>
        <v>29.107903004388813</v>
      </c>
      <c r="K1508" s="172">
        <f t="shared" si="210"/>
        <v>33.840054800386739</v>
      </c>
      <c r="L1508" s="172">
        <f t="shared" si="214"/>
        <v>2.2908180838955512</v>
      </c>
      <c r="M1508" s="171">
        <f t="shared" si="215"/>
        <v>0.20660336254469258</v>
      </c>
      <c r="N1508" s="44"/>
    </row>
    <row r="1509" spans="1:14" x14ac:dyDescent="0.25">
      <c r="A1509" s="157">
        <v>45695.04583333333</v>
      </c>
      <c r="B1509" s="170">
        <v>0.444379270766945</v>
      </c>
      <c r="C1509" s="170">
        <v>26.352140044999999</v>
      </c>
      <c r="D1509" s="170">
        <v>4.2283403833333302E-2</v>
      </c>
      <c r="E1509" s="171">
        <f t="shared" si="211"/>
        <v>0.43495443206434842</v>
      </c>
      <c r="F1509" s="171">
        <f t="shared" si="212"/>
        <v>9.6185989343494584E-4</v>
      </c>
      <c r="G1509" s="171">
        <f t="shared" si="213"/>
        <v>38394.368994264049</v>
      </c>
      <c r="H1509" s="171">
        <f t="shared" si="207"/>
        <v>2.3719513161218619E-2</v>
      </c>
      <c r="I1509" s="171">
        <f t="shared" si="208"/>
        <v>1.6931065075221099</v>
      </c>
      <c r="J1509" s="171">
        <f t="shared" si="209"/>
        <v>29.482783217232821</v>
      </c>
      <c r="K1509" s="172">
        <f t="shared" si="210"/>
        <v>34.276403460575601</v>
      </c>
      <c r="L1509" s="172">
        <f t="shared" si="214"/>
        <v>2.3117857155391337</v>
      </c>
      <c r="M1509" s="171">
        <f t="shared" si="215"/>
        <v>0.20849438271456835</v>
      </c>
      <c r="N1509" s="44"/>
    </row>
    <row r="1510" spans="1:14" x14ac:dyDescent="0.25">
      <c r="A1510" s="157">
        <v>45695.046527777777</v>
      </c>
      <c r="B1510" s="170">
        <v>0.43472724141185137</v>
      </c>
      <c r="C1510" s="170">
        <v>26.352783585000001</v>
      </c>
      <c r="D1510" s="170">
        <v>4.2334265000000003E-2</v>
      </c>
      <c r="E1510" s="171">
        <f t="shared" si="211"/>
        <v>0.4255061982878573</v>
      </c>
      <c r="F1510" s="171">
        <f t="shared" si="212"/>
        <v>9.4096805500400735E-4</v>
      </c>
      <c r="G1510" s="171">
        <f t="shared" si="213"/>
        <v>37560.433657983958</v>
      </c>
      <c r="H1510" s="171">
        <f t="shared" si="207"/>
        <v>2.3719057963430358E-2</v>
      </c>
      <c r="I1510" s="171">
        <f t="shared" si="208"/>
        <v>1.6931353622722165</v>
      </c>
      <c r="J1510" s="171">
        <f t="shared" si="209"/>
        <v>28.931217727073104</v>
      </c>
      <c r="K1510" s="172">
        <f t="shared" si="210"/>
        <v>33.635672027383713</v>
      </c>
      <c r="L1510" s="172">
        <f t="shared" si="214"/>
        <v>2.266747152058596</v>
      </c>
      <c r="M1510" s="171">
        <f t="shared" si="215"/>
        <v>0.20443246320874783</v>
      </c>
      <c r="N1510" s="44"/>
    </row>
    <row r="1511" spans="1:14" x14ac:dyDescent="0.25">
      <c r="A1511" s="157">
        <v>45695.047222222223</v>
      </c>
      <c r="B1511" s="170">
        <v>0.43820195814470336</v>
      </c>
      <c r="C1511" s="170">
        <v>26.353427125</v>
      </c>
      <c r="D1511" s="170">
        <v>4.2105380666666602E-2</v>
      </c>
      <c r="E1511" s="171">
        <f t="shared" si="211"/>
        <v>0.42890629086693727</v>
      </c>
      <c r="F1511" s="171">
        <f t="shared" si="212"/>
        <v>9.484890868932973E-4</v>
      </c>
      <c r="G1511" s="171">
        <f t="shared" si="213"/>
        <v>37860.649183702371</v>
      </c>
      <c r="H1511" s="171">
        <f t="shared" si="207"/>
        <v>2.3718602776333829E-2</v>
      </c>
      <c r="I1511" s="171">
        <f t="shared" si="208"/>
        <v>1.6931642173822599</v>
      </c>
      <c r="J1511" s="171">
        <f t="shared" si="209"/>
        <v>29.129976082429824</v>
      </c>
      <c r="K1511" s="172">
        <f t="shared" si="210"/>
        <v>33.867267024789527</v>
      </c>
      <c r="L1511" s="172">
        <f t="shared" si="214"/>
        <v>2.2716713788171279</v>
      </c>
      <c r="M1511" s="171">
        <f t="shared" si="215"/>
        <v>0.20487656735363707</v>
      </c>
      <c r="N1511" s="44"/>
    </row>
    <row r="1512" spans="1:14" x14ac:dyDescent="0.25">
      <c r="A1512" s="157">
        <v>45695.04791666667</v>
      </c>
      <c r="B1512" s="170">
        <v>0.42777776746169061</v>
      </c>
      <c r="C1512" s="170">
        <v>26.3539365783333</v>
      </c>
      <c r="D1512" s="170">
        <v>4.1977429166666601E-2</v>
      </c>
      <c r="E1512" s="171">
        <f t="shared" si="211"/>
        <v>0.41870251845119322</v>
      </c>
      <c r="F1512" s="171">
        <f t="shared" si="212"/>
        <v>9.2592590359673289E-4</v>
      </c>
      <c r="G1512" s="171">
        <f t="shared" si="213"/>
        <v>36959.99910869007</v>
      </c>
      <c r="H1512" s="171">
        <f t="shared" si="207"/>
        <v>2.3718242438663703E-2</v>
      </c>
      <c r="I1512" s="171">
        <f t="shared" si="208"/>
        <v>1.6931870605563628</v>
      </c>
      <c r="J1512" s="171">
        <f t="shared" si="209"/>
        <v>28.533029035165576</v>
      </c>
      <c r="K1512" s="172">
        <f t="shared" si="210"/>
        <v>33.173641695142052</v>
      </c>
      <c r="L1512" s="172">
        <f t="shared" si="214"/>
        <v>2.2135018355850891</v>
      </c>
      <c r="M1512" s="171">
        <f t="shared" si="215"/>
        <v>0.19963039642722663</v>
      </c>
      <c r="N1512" s="44"/>
    </row>
    <row r="1513" spans="1:14" x14ac:dyDescent="0.25">
      <c r="A1513" s="157">
        <v>45695.048611111109</v>
      </c>
      <c r="B1513" s="170">
        <v>0.42275872811161164</v>
      </c>
      <c r="C1513" s="170">
        <v>26.353641509999999</v>
      </c>
      <c r="D1513" s="170">
        <v>4.1902722833333302E-2</v>
      </c>
      <c r="E1513" s="171">
        <f t="shared" si="211"/>
        <v>0.4137903650222598</v>
      </c>
      <c r="F1513" s="171">
        <f t="shared" si="212"/>
        <v>9.150621820597655E-4</v>
      </c>
      <c r="G1513" s="171">
        <f t="shared" si="213"/>
        <v>36526.354108843247</v>
      </c>
      <c r="H1513" s="171">
        <f t="shared" si="207"/>
        <v>2.3718451140448196E-2</v>
      </c>
      <c r="I1513" s="171">
        <f t="shared" si="208"/>
        <v>1.6931738300779768</v>
      </c>
      <c r="J1513" s="171">
        <f t="shared" si="209"/>
        <v>28.244886841530075</v>
      </c>
      <c r="K1513" s="172">
        <f t="shared" si="210"/>
        <v>32.838406243037134</v>
      </c>
      <c r="L1513" s="172">
        <f t="shared" si="214"/>
        <v>2.1848669134573906</v>
      </c>
      <c r="M1513" s="171">
        <f t="shared" si="215"/>
        <v>0.19704788180532024</v>
      </c>
      <c r="N1513" s="44"/>
    </row>
    <row r="1514" spans="1:14" x14ac:dyDescent="0.25">
      <c r="A1514" s="157">
        <v>45695.049305555556</v>
      </c>
      <c r="B1514" s="170">
        <v>0.41542319006809009</v>
      </c>
      <c r="C1514" s="170">
        <v>26.353212355</v>
      </c>
      <c r="D1514" s="170">
        <v>4.1820067666666599E-2</v>
      </c>
      <c r="E1514" s="171">
        <f t="shared" si="211"/>
        <v>0.40661102500668245</v>
      </c>
      <c r="F1514" s="171">
        <f t="shared" si="212"/>
        <v>8.9918439408677507E-4</v>
      </c>
      <c r="G1514" s="171">
        <f t="shared" si="213"/>
        <v>35892.563621882982</v>
      </c>
      <c r="H1514" s="171">
        <f t="shared" si="207"/>
        <v>2.3718754685722179E-2</v>
      </c>
      <c r="I1514" s="171">
        <f t="shared" si="208"/>
        <v>1.6931545874637821</v>
      </c>
      <c r="J1514" s="171">
        <f t="shared" si="209"/>
        <v>27.82289080981521</v>
      </c>
      <c r="K1514" s="172">
        <f t="shared" si="210"/>
        <v>32.347450961876064</v>
      </c>
      <c r="L1514" s="172">
        <f t="shared" si="214"/>
        <v>2.1445055561179012</v>
      </c>
      <c r="M1514" s="171">
        <f t="shared" si="215"/>
        <v>0.19340778825017144</v>
      </c>
      <c r="N1514" s="44"/>
    </row>
    <row r="1515" spans="1:14" x14ac:dyDescent="0.25">
      <c r="A1515" s="157">
        <v>45695.05</v>
      </c>
      <c r="B1515" s="170">
        <v>0.39573305990583546</v>
      </c>
      <c r="C1515" s="170">
        <v>26.352783203333299</v>
      </c>
      <c r="D1515" s="170">
        <v>4.1870140333333299E-2</v>
      </c>
      <c r="E1515" s="171">
        <f t="shared" si="211"/>
        <v>0.38733912677077437</v>
      </c>
      <c r="F1515" s="171">
        <f t="shared" si="212"/>
        <v>8.5656506473124553E-4</v>
      </c>
      <c r="G1515" s="171">
        <f t="shared" si="213"/>
        <v>34191.336375864186</v>
      </c>
      <c r="H1515" s="171">
        <f t="shared" si="207"/>
        <v>2.3719058233393073E-2</v>
      </c>
      <c r="I1515" s="171">
        <f t="shared" si="208"/>
        <v>1.6931353451591133</v>
      </c>
      <c r="J1515" s="171">
        <f t="shared" si="209"/>
        <v>26.684939627409179</v>
      </c>
      <c r="K1515" s="172">
        <f t="shared" si="210"/>
        <v>31.024130325961227</v>
      </c>
      <c r="L1515" s="172">
        <f t="shared" si="214"/>
        <v>2.0500489861754283</v>
      </c>
      <c r="M1515" s="171">
        <f t="shared" si="215"/>
        <v>0.18488897782967426</v>
      </c>
      <c r="N1515" s="44"/>
    </row>
    <row r="1516" spans="1:14" x14ac:dyDescent="0.25">
      <c r="A1516" s="157">
        <v>45695.050694444442</v>
      </c>
      <c r="B1516" s="170">
        <v>0.3945748124084415</v>
      </c>
      <c r="C1516" s="170">
        <v>26.352354049999999</v>
      </c>
      <c r="D1516" s="170">
        <v>4.1907493166666601E-2</v>
      </c>
      <c r="E1516" s="171">
        <f t="shared" si="211"/>
        <v>0.38620600036493979</v>
      </c>
      <c r="F1516" s="171">
        <f t="shared" si="212"/>
        <v>8.5405803551610719E-4</v>
      </c>
      <c r="G1516" s="171">
        <f t="shared" si="213"/>
        <v>34091.263792089347</v>
      </c>
      <c r="H1516" s="171">
        <f t="shared" si="207"/>
        <v>2.3719361786997472E-2</v>
      </c>
      <c r="I1516" s="171">
        <f t="shared" si="208"/>
        <v>1.6931161029397834</v>
      </c>
      <c r="J1516" s="171">
        <f t="shared" si="209"/>
        <v>26.617757650254141</v>
      </c>
      <c r="K1516" s="172">
        <f t="shared" si="210"/>
        <v>30.945709038821647</v>
      </c>
      <c r="L1516" s="172">
        <f t="shared" si="214"/>
        <v>2.0461360424643864</v>
      </c>
      <c r="M1516" s="171">
        <f t="shared" si="215"/>
        <v>0.18453607886583573</v>
      </c>
      <c r="N1516" s="44"/>
    </row>
    <row r="1517" spans="1:14" x14ac:dyDescent="0.25">
      <c r="A1517" s="157">
        <v>45695.051388888889</v>
      </c>
      <c r="B1517" s="170">
        <v>0.38916965743862819</v>
      </c>
      <c r="C1517" s="170">
        <v>26.351924895</v>
      </c>
      <c r="D1517" s="170">
        <v>4.2121275833333298E-2</v>
      </c>
      <c r="E1517" s="171">
        <f t="shared" si="211"/>
        <v>0.3809160329040624</v>
      </c>
      <c r="F1517" s="171">
        <f t="shared" si="212"/>
        <v>8.4235856588447662E-4</v>
      </c>
      <c r="G1517" s="171">
        <f t="shared" si="213"/>
        <v>33624.258402697473</v>
      </c>
      <c r="H1517" s="171">
        <f t="shared" si="207"/>
        <v>2.3719665346535551E-2</v>
      </c>
      <c r="I1517" s="171">
        <f t="shared" si="208"/>
        <v>1.6930968608057906</v>
      </c>
      <c r="J1517" s="171">
        <f t="shared" si="209"/>
        <v>26.303875123752025</v>
      </c>
      <c r="K1517" s="172">
        <f t="shared" si="210"/>
        <v>30.58047909390902</v>
      </c>
      <c r="L1517" s="172">
        <f t="shared" si="214"/>
        <v>2.0297128203960981</v>
      </c>
      <c r="M1517" s="171">
        <f t="shared" si="215"/>
        <v>0.18305490804438113</v>
      </c>
      <c r="N1517" s="44"/>
    </row>
    <row r="1518" spans="1:14" x14ac:dyDescent="0.25">
      <c r="A1518" s="157">
        <v>45695.052083333336</v>
      </c>
      <c r="B1518" s="170">
        <v>0.39689128901805054</v>
      </c>
      <c r="C1518" s="170">
        <v>26.351495743333299</v>
      </c>
      <c r="D1518" s="170">
        <v>4.21697566666666E-2</v>
      </c>
      <c r="E1518" s="171">
        <f t="shared" si="211"/>
        <v>0.38847445848934914</v>
      </c>
      <c r="F1518" s="171">
        <f t="shared" si="212"/>
        <v>8.5907205415162459E-4</v>
      </c>
      <c r="G1518" s="171">
        <f t="shared" si="213"/>
        <v>34291.40737115957</v>
      </c>
      <c r="H1518" s="171">
        <f t="shared" si="207"/>
        <v>2.3719968908470706E-2</v>
      </c>
      <c r="I1518" s="171">
        <f t="shared" si="208"/>
        <v>1.6930776189813177</v>
      </c>
      <c r="J1518" s="171">
        <f t="shared" si="209"/>
        <v>26.752093016089074</v>
      </c>
      <c r="K1518" s="172">
        <f t="shared" si="210"/>
        <v>31.101253745407899</v>
      </c>
      <c r="L1518" s="172">
        <f t="shared" si="214"/>
        <v>2.070404890626115</v>
      </c>
      <c r="M1518" s="171">
        <f t="shared" si="215"/>
        <v>0.18672482779817054</v>
      </c>
      <c r="N1518" s="44"/>
    </row>
    <row r="1519" spans="1:14" x14ac:dyDescent="0.25">
      <c r="A1519" s="157">
        <v>45695.052777777775</v>
      </c>
      <c r="B1519" s="170">
        <v>0.39611913504883522</v>
      </c>
      <c r="C1519" s="170">
        <v>26.351066589999999</v>
      </c>
      <c r="D1519" s="170">
        <v>4.2227772333333302E-2</v>
      </c>
      <c r="E1519" s="171">
        <f t="shared" si="211"/>
        <v>0.38771923506546613</v>
      </c>
      <c r="F1519" s="171">
        <f t="shared" si="212"/>
        <v>8.5740072521392908E-4</v>
      </c>
      <c r="G1519" s="171">
        <f t="shared" si="213"/>
        <v>34224.693268219366</v>
      </c>
      <c r="H1519" s="171">
        <f t="shared" si="207"/>
        <v>2.3720272476339708E-2</v>
      </c>
      <c r="I1519" s="171">
        <f t="shared" si="208"/>
        <v>1.6930583772421812</v>
      </c>
      <c r="J1519" s="171">
        <f t="shared" si="209"/>
        <v>26.70732707256602</v>
      </c>
      <c r="K1519" s="172">
        <f t="shared" si="210"/>
        <v>31.048894062271625</v>
      </c>
      <c r="L1519" s="172">
        <f t="shared" si="214"/>
        <v>2.0693894506322752</v>
      </c>
      <c r="M1519" s="171">
        <f t="shared" si="215"/>
        <v>0.18663324771214604</v>
      </c>
      <c r="N1519" s="44"/>
    </row>
    <row r="1520" spans="1:14" x14ac:dyDescent="0.25">
      <c r="A1520" s="157">
        <v>45695.053472222222</v>
      </c>
      <c r="B1520" s="170">
        <v>0.38183413410479194</v>
      </c>
      <c r="C1520" s="170">
        <v>26.350637434999999</v>
      </c>
      <c r="D1520" s="170">
        <v>4.24320183333333E-2</v>
      </c>
      <c r="E1520" s="171">
        <f t="shared" si="211"/>
        <v>0.37373769008125302</v>
      </c>
      <c r="F1520" s="171">
        <f t="shared" si="212"/>
        <v>8.2648080975063188E-4</v>
      </c>
      <c r="G1520" s="171">
        <f t="shared" si="213"/>
        <v>32990.469186654023</v>
      </c>
      <c r="H1520" s="171">
        <f t="shared" si="207"/>
        <v>2.3720576050142713E-2</v>
      </c>
      <c r="I1520" s="171">
        <f t="shared" si="208"/>
        <v>1.6930391355883825</v>
      </c>
      <c r="J1520" s="171">
        <f t="shared" si="209"/>
        <v>25.876915206690452</v>
      </c>
      <c r="K1520" s="172">
        <f t="shared" si="210"/>
        <v>30.083183510146359</v>
      </c>
      <c r="L1520" s="172">
        <f t="shared" si="214"/>
        <v>2.0078945457705255</v>
      </c>
      <c r="M1520" s="171">
        <f t="shared" si="215"/>
        <v>0.18108717043384973</v>
      </c>
      <c r="N1520" s="44"/>
    </row>
    <row r="1521" spans="1:14" x14ac:dyDescent="0.25">
      <c r="A1521" s="157">
        <v>45695.054166666669</v>
      </c>
      <c r="B1521" s="170">
        <v>0.37488468592939983</v>
      </c>
      <c r="C1521" s="170">
        <v>26.350208283333298</v>
      </c>
      <c r="D1521" s="170">
        <v>4.2535335833333299E-2</v>
      </c>
      <c r="E1521" s="171">
        <f t="shared" si="211"/>
        <v>0.36693612438572443</v>
      </c>
      <c r="F1521" s="171">
        <f t="shared" si="212"/>
        <v>8.1143871413290011E-4</v>
      </c>
      <c r="G1521" s="171">
        <f t="shared" si="213"/>
        <v>32390.036864300146</v>
      </c>
      <c r="H1521" s="171">
        <f t="shared" si="207"/>
        <v>2.3720879626342929E-2</v>
      </c>
      <c r="I1521" s="171">
        <f t="shared" si="208"/>
        <v>1.6930198942440966</v>
      </c>
      <c r="J1521" s="171">
        <f t="shared" si="209"/>
        <v>25.471366212446856</v>
      </c>
      <c r="K1521" s="172">
        <f t="shared" si="210"/>
        <v>29.611411521056876</v>
      </c>
      <c r="L1521" s="172">
        <f t="shared" si="214"/>
        <v>1.9778486328929372</v>
      </c>
      <c r="M1521" s="171">
        <f t="shared" si="215"/>
        <v>0.17837740195643373</v>
      </c>
      <c r="N1521" s="44"/>
    </row>
    <row r="1522" spans="1:14" x14ac:dyDescent="0.25">
      <c r="A1522" s="157">
        <v>45695.054861111108</v>
      </c>
      <c r="B1522" s="170">
        <v>0.34978941182380424</v>
      </c>
      <c r="C1522" s="170">
        <v>26.349752330000001</v>
      </c>
      <c r="D1522" s="170">
        <v>4.2452683499999998E-2</v>
      </c>
      <c r="E1522" s="171">
        <f t="shared" si="211"/>
        <v>0.34237345867039309</v>
      </c>
      <c r="F1522" s="171">
        <f t="shared" si="212"/>
        <v>7.5711993901256334E-4</v>
      </c>
      <c r="G1522" s="171">
        <f t="shared" si="213"/>
        <v>30221.805181576685</v>
      </c>
      <c r="H1522" s="171">
        <f t="shared" si="207"/>
        <v>2.3721202166896754E-2</v>
      </c>
      <c r="I1522" s="171">
        <f t="shared" si="208"/>
        <v>1.6929994514018887</v>
      </c>
      <c r="J1522" s="171">
        <f t="shared" si="209"/>
        <v>23.997938994839771</v>
      </c>
      <c r="K1522" s="172">
        <f t="shared" si="210"/>
        <v>27.898195842505249</v>
      </c>
      <c r="L1522" s="172">
        <f t="shared" si="214"/>
        <v>1.8478497504351314</v>
      </c>
      <c r="M1522" s="171">
        <f t="shared" si="215"/>
        <v>0.16665311602048444</v>
      </c>
      <c r="N1522" s="44"/>
    </row>
    <row r="1523" spans="1:14" x14ac:dyDescent="0.25">
      <c r="A1523" s="157">
        <v>45695.055555555555</v>
      </c>
      <c r="B1523" s="170">
        <v>0.34901724314490362</v>
      </c>
      <c r="C1523" s="170">
        <v>26.349135588333301</v>
      </c>
      <c r="D1523" s="170">
        <v>4.22571775E-2</v>
      </c>
      <c r="E1523" s="171">
        <f t="shared" si="211"/>
        <v>0.34161836436336629</v>
      </c>
      <c r="F1523" s="171">
        <f t="shared" si="212"/>
        <v>7.5544857823572214E-4</v>
      </c>
      <c r="G1523" s="171">
        <f t="shared" si="213"/>
        <v>30155.089807719673</v>
      </c>
      <c r="H1523" s="171">
        <f t="shared" si="207"/>
        <v>2.3721638457364334E-2</v>
      </c>
      <c r="I1523" s="171">
        <f t="shared" si="208"/>
        <v>1.692971799840697</v>
      </c>
      <c r="J1523" s="171">
        <f t="shared" si="209"/>
        <v>23.952372556897735</v>
      </c>
      <c r="K1523" s="172">
        <f t="shared" si="210"/>
        <v>27.844816446504957</v>
      </c>
      <c r="L1523" s="172">
        <f t="shared" si="214"/>
        <v>1.8354400692540673</v>
      </c>
      <c r="M1523" s="171">
        <f t="shared" si="215"/>
        <v>0.16553391677976798</v>
      </c>
      <c r="N1523" s="44"/>
    </row>
    <row r="1524" spans="1:14" x14ac:dyDescent="0.25">
      <c r="A1524" s="157">
        <v>45695.056250000001</v>
      </c>
      <c r="B1524" s="170">
        <v>0.37063778580023976</v>
      </c>
      <c r="C1524" s="170">
        <v>26.3484920516666</v>
      </c>
      <c r="D1524" s="170">
        <v>4.2188035999999998E-2</v>
      </c>
      <c r="E1524" s="171">
        <f t="shared" si="211"/>
        <v>0.36278134879088675</v>
      </c>
      <c r="F1524" s="171">
        <f t="shared" si="212"/>
        <v>8.0224628961090855E-4</v>
      </c>
      <c r="G1524" s="171">
        <f t="shared" si="213"/>
        <v>32023.104693140715</v>
      </c>
      <c r="H1524" s="171">
        <f t="shared" si="207"/>
        <v>2.3722093713407645E-2</v>
      </c>
      <c r="I1524" s="171">
        <f t="shared" si="208"/>
        <v>1.6929429472803397</v>
      </c>
      <c r="J1524" s="171">
        <f t="shared" si="209"/>
        <v>25.223012424487688</v>
      </c>
      <c r="K1524" s="172">
        <f t="shared" si="210"/>
        <v>29.321497497556113</v>
      </c>
      <c r="L1524" s="172">
        <f t="shared" si="214"/>
        <v>1.9404353616642993</v>
      </c>
      <c r="M1524" s="171">
        <f t="shared" si="215"/>
        <v>0.17500318918328817</v>
      </c>
      <c r="N1524" s="44"/>
    </row>
    <row r="1525" spans="1:14" x14ac:dyDescent="0.25">
      <c r="A1525" s="157">
        <v>45695.056944444441</v>
      </c>
      <c r="B1525" s="170">
        <v>0.37063778580023976</v>
      </c>
      <c r="C1525" s="170">
        <v>26.347848511666601</v>
      </c>
      <c r="D1525" s="170">
        <v>4.2306451166666599E-2</v>
      </c>
      <c r="E1525" s="171">
        <f t="shared" si="211"/>
        <v>0.36278212831003975</v>
      </c>
      <c r="F1525" s="171">
        <f t="shared" si="212"/>
        <v>8.0224628961090855E-4</v>
      </c>
      <c r="G1525" s="171">
        <f t="shared" si="213"/>
        <v>32023.104693140715</v>
      </c>
      <c r="H1525" s="171">
        <f t="shared" si="207"/>
        <v>2.3722548982502673E-2</v>
      </c>
      <c r="I1525" s="171">
        <f t="shared" si="208"/>
        <v>1.6929140949304569</v>
      </c>
      <c r="J1525" s="171">
        <f t="shared" si="209"/>
        <v>25.223012424487688</v>
      </c>
      <c r="K1525" s="172">
        <f t="shared" si="210"/>
        <v>29.32104998063226</v>
      </c>
      <c r="L1525" s="172">
        <f t="shared" si="214"/>
        <v>1.9458498624859868</v>
      </c>
      <c r="M1525" s="171">
        <f t="shared" si="215"/>
        <v>0.17549150996446489</v>
      </c>
      <c r="N1525" s="44"/>
    </row>
    <row r="1526" spans="1:14" x14ac:dyDescent="0.25">
      <c r="A1526" s="157">
        <v>45695.057638888888</v>
      </c>
      <c r="B1526" s="170">
        <v>0.36677697920697772</v>
      </c>
      <c r="C1526" s="170">
        <v>26.347204971666599</v>
      </c>
      <c r="D1526" s="170">
        <v>4.2504340666666598E-2</v>
      </c>
      <c r="E1526" s="171">
        <f t="shared" si="211"/>
        <v>0.35900392280688337</v>
      </c>
      <c r="F1526" s="171">
        <f t="shared" si="212"/>
        <v>7.9388956538306869E-4</v>
      </c>
      <c r="G1526" s="171">
        <f t="shared" si="213"/>
        <v>31689.531003482876</v>
      </c>
      <c r="H1526" s="171">
        <f t="shared" si="207"/>
        <v>2.3723004262291698E-2</v>
      </c>
      <c r="I1526" s="171">
        <f t="shared" si="208"/>
        <v>1.6928852429404897</v>
      </c>
      <c r="J1526" s="171">
        <f t="shared" si="209"/>
        <v>24.996891071416986</v>
      </c>
      <c r="K1526" s="172">
        <f t="shared" si="210"/>
        <v>29.057746702484124</v>
      </c>
      <c r="L1526" s="172">
        <f t="shared" si="214"/>
        <v>1.9355111216871237</v>
      </c>
      <c r="M1526" s="171">
        <f t="shared" si="215"/>
        <v>0.17455908384624133</v>
      </c>
      <c r="N1526" s="44"/>
    </row>
    <row r="1527" spans="1:14" x14ac:dyDescent="0.25">
      <c r="A1527" s="157">
        <v>45695.058333333334</v>
      </c>
      <c r="B1527" s="170">
        <v>0.34399820194163472</v>
      </c>
      <c r="C1527" s="170">
        <v>26.346668673333301</v>
      </c>
      <c r="D1527" s="170">
        <v>4.22841983333333E-2</v>
      </c>
      <c r="E1527" s="171">
        <f t="shared" si="211"/>
        <v>0.33670849611079207</v>
      </c>
      <c r="F1527" s="171">
        <f t="shared" si="212"/>
        <v>7.4458485268752103E-4</v>
      </c>
      <c r="G1527" s="171">
        <f t="shared" si="213"/>
        <v>29721.444647757238</v>
      </c>
      <c r="H1527" s="171">
        <f t="shared" si="207"/>
        <v>2.3723383680897377E-2</v>
      </c>
      <c r="I1527" s="171">
        <f t="shared" si="208"/>
        <v>1.6928611992179641</v>
      </c>
      <c r="J1527" s="171">
        <f t="shared" si="209"/>
        <v>23.655848298975499</v>
      </c>
      <c r="K1527" s="172">
        <f t="shared" si="210"/>
        <v>27.498495834774197</v>
      </c>
      <c r="L1527" s="172">
        <f t="shared" si="214"/>
        <v>1.8113116337274411</v>
      </c>
      <c r="M1527" s="171">
        <f t="shared" si="215"/>
        <v>0.16335783132462492</v>
      </c>
      <c r="N1527" s="44"/>
    </row>
    <row r="1528" spans="1:14" x14ac:dyDescent="0.25">
      <c r="A1528" s="157">
        <v>45695.059027777781</v>
      </c>
      <c r="B1528" s="170">
        <v>0.33897914601323614</v>
      </c>
      <c r="C1528" s="170">
        <v>26.3467758166666</v>
      </c>
      <c r="D1528" s="170">
        <v>4.2289761333333301E-2</v>
      </c>
      <c r="E1528" s="171">
        <f t="shared" si="211"/>
        <v>0.33179568088108369</v>
      </c>
      <c r="F1528" s="171">
        <f t="shared" si="212"/>
        <v>7.3372109526674491E-4</v>
      </c>
      <c r="G1528" s="171">
        <f t="shared" si="213"/>
        <v>29287.798215543604</v>
      </c>
      <c r="H1528" s="171">
        <f t="shared" si="207"/>
        <v>2.3723307878885682E-2</v>
      </c>
      <c r="I1528" s="171">
        <f t="shared" si="208"/>
        <v>1.692866002726948</v>
      </c>
      <c r="J1528" s="171">
        <f t="shared" si="209"/>
        <v>23.358716832929311</v>
      </c>
      <c r="K1528" s="172">
        <f t="shared" si="210"/>
        <v>27.153167437619281</v>
      </c>
      <c r="L1528" s="172">
        <f t="shared" si="214"/>
        <v>1.7863449102661069</v>
      </c>
      <c r="M1528" s="171">
        <f t="shared" si="215"/>
        <v>0.1611061427007672</v>
      </c>
      <c r="N1528" s="44"/>
    </row>
    <row r="1529" spans="1:14" x14ac:dyDescent="0.25">
      <c r="A1529" s="157">
        <v>45695.05972222222</v>
      </c>
      <c r="B1529" s="170">
        <v>0.36214400208935021</v>
      </c>
      <c r="C1529" s="170">
        <v>26.346990205000001</v>
      </c>
      <c r="D1529" s="170">
        <v>4.2402613499999998E-2</v>
      </c>
      <c r="E1529" s="171">
        <f t="shared" si="211"/>
        <v>0.35446938595218203</v>
      </c>
      <c r="F1529" s="171">
        <f t="shared" si="212"/>
        <v>7.838614763838749E-4</v>
      </c>
      <c r="G1529" s="171">
        <f t="shared" si="213"/>
        <v>31289.24178051986</v>
      </c>
      <c r="H1529" s="171">
        <f t="shared" si="207"/>
        <v>2.3723156203824928E-2</v>
      </c>
      <c r="I1529" s="171">
        <f t="shared" si="208"/>
        <v>1.6928756143328456</v>
      </c>
      <c r="J1529" s="171">
        <f t="shared" si="209"/>
        <v>24.725104354559491</v>
      </c>
      <c r="K1529" s="172">
        <f t="shared" si="210"/>
        <v>28.741660633529357</v>
      </c>
      <c r="L1529" s="172">
        <f t="shared" si="214"/>
        <v>1.9076190185841531</v>
      </c>
      <c r="M1529" s="171">
        <f t="shared" si="215"/>
        <v>0.17204356228212059</v>
      </c>
      <c r="N1529" s="44"/>
    </row>
    <row r="1530" spans="1:14" x14ac:dyDescent="0.25">
      <c r="A1530" s="157">
        <v>45695.060416666667</v>
      </c>
      <c r="B1530" s="170">
        <v>0.35480845669484434</v>
      </c>
      <c r="C1530" s="170">
        <v>26.34720459</v>
      </c>
      <c r="D1530" s="170">
        <v>4.2532951666666603E-2</v>
      </c>
      <c r="E1530" s="171">
        <f t="shared" si="211"/>
        <v>0.34728904806467936</v>
      </c>
      <c r="F1530" s="171">
        <f t="shared" si="212"/>
        <v>7.6798367249966313E-4</v>
      </c>
      <c r="G1530" s="171">
        <f t="shared" si="213"/>
        <v>30655.450658434551</v>
      </c>
      <c r="H1530" s="171">
        <f t="shared" si="207"/>
        <v>2.3723004532309321E-2</v>
      </c>
      <c r="I1530" s="171">
        <f t="shared" si="208"/>
        <v>1.6928852258292413</v>
      </c>
      <c r="J1530" s="171">
        <f t="shared" si="209"/>
        <v>24.293776170566264</v>
      </c>
      <c r="K1530" s="172">
        <f t="shared" si="210"/>
        <v>28.240407417244086</v>
      </c>
      <c r="L1530" s="172">
        <f t="shared" si="214"/>
        <v>1.8765346972267578</v>
      </c>
      <c r="M1530" s="171">
        <f t="shared" si="215"/>
        <v>0.16924014224628048</v>
      </c>
      <c r="N1530" s="44"/>
    </row>
    <row r="1531" spans="1:14" x14ac:dyDescent="0.25">
      <c r="A1531" s="157">
        <v>45695.061111111114</v>
      </c>
      <c r="B1531" s="170">
        <v>0.3540362953823698</v>
      </c>
      <c r="C1531" s="170">
        <v>26.347418975</v>
      </c>
      <c r="D1531" s="170">
        <v>4.2486061999999998E-2</v>
      </c>
      <c r="E1531" s="171">
        <f t="shared" si="211"/>
        <v>0.34653300301063711</v>
      </c>
      <c r="F1531" s="171">
        <f t="shared" si="212"/>
        <v>7.6631232766746706E-4</v>
      </c>
      <c r="G1531" s="171">
        <f t="shared" si="213"/>
        <v>30588.73592103675</v>
      </c>
      <c r="H1531" s="171">
        <f t="shared" si="207"/>
        <v>2.3722852861980552E-2</v>
      </c>
      <c r="I1531" s="171">
        <f t="shared" si="208"/>
        <v>1.6928948373655794</v>
      </c>
      <c r="J1531" s="171">
        <f t="shared" si="209"/>
        <v>24.248301060083612</v>
      </c>
      <c r="K1531" s="172">
        <f t="shared" si="210"/>
        <v>28.187687993216731</v>
      </c>
      <c r="L1531" s="172">
        <f t="shared" si="214"/>
        <v>1.8705876799857011</v>
      </c>
      <c r="M1531" s="171">
        <f t="shared" si="215"/>
        <v>0.16870379509250549</v>
      </c>
      <c r="N1531" s="44"/>
    </row>
    <row r="1532" spans="1:14" x14ac:dyDescent="0.25">
      <c r="A1532" s="157">
        <v>45695.061805555553</v>
      </c>
      <c r="B1532" s="170">
        <v>0.36446049156317417</v>
      </c>
      <c r="C1532" s="170">
        <v>26.347472478333302</v>
      </c>
      <c r="D1532" s="170">
        <v>4.2470960166666599E-2</v>
      </c>
      <c r="E1532" s="171">
        <f t="shared" si="211"/>
        <v>0.35673620955006158</v>
      </c>
      <c r="F1532" s="171">
        <f t="shared" si="212"/>
        <v>7.8887552286401334E-4</v>
      </c>
      <c r="G1532" s="171">
        <f t="shared" si="213"/>
        <v>31489.386471058249</v>
      </c>
      <c r="H1532" s="171">
        <f t="shared" si="207"/>
        <v>2.3722815010318907E-2</v>
      </c>
      <c r="I1532" s="171">
        <f t="shared" si="208"/>
        <v>1.6928972360901529</v>
      </c>
      <c r="J1532" s="171">
        <f t="shared" si="209"/>
        <v>24.861058228187979</v>
      </c>
      <c r="K1532" s="172">
        <f t="shared" si="210"/>
        <v>28.900030563177381</v>
      </c>
      <c r="L1532" s="172">
        <f t="shared" si="214"/>
        <v>1.9223628913922901</v>
      </c>
      <c r="M1532" s="171">
        <f t="shared" si="215"/>
        <v>0.1733732766407188</v>
      </c>
      <c r="N1532" s="44"/>
    </row>
    <row r="1533" spans="1:14" x14ac:dyDescent="0.25">
      <c r="A1533" s="157">
        <v>45695.0625</v>
      </c>
      <c r="B1533" s="170">
        <v>0.36947955671119137</v>
      </c>
      <c r="C1533" s="170">
        <v>26.3465606683333</v>
      </c>
      <c r="D1533" s="170">
        <v>4.2625934833333302E-2</v>
      </c>
      <c r="E1533" s="171">
        <f t="shared" si="211"/>
        <v>0.36165000295223088</v>
      </c>
      <c r="F1533" s="171">
        <f t="shared" si="212"/>
        <v>7.9973930024067395E-4</v>
      </c>
      <c r="G1533" s="171">
        <f t="shared" si="213"/>
        <v>31923.033699846936</v>
      </c>
      <c r="H1533" s="171">
        <f t="shared" si="207"/>
        <v>2.3723460092822956E-2</v>
      </c>
      <c r="I1533" s="171">
        <f t="shared" si="208"/>
        <v>1.6928563570883666</v>
      </c>
      <c r="J1533" s="171">
        <f t="shared" si="209"/>
        <v>25.155211551810204</v>
      </c>
      <c r="K1533" s="172">
        <f t="shared" si="210"/>
        <v>29.241340216175107</v>
      </c>
      <c r="L1533" s="172">
        <f t="shared" si="214"/>
        <v>1.9546419218601438</v>
      </c>
      <c r="M1533" s="171">
        <f t="shared" si="215"/>
        <v>0.17628444461220633</v>
      </c>
      <c r="N1533" s="44"/>
    </row>
    <row r="1534" spans="1:14" x14ac:dyDescent="0.25">
      <c r="A1534" s="157">
        <v>45695.063194444447</v>
      </c>
      <c r="B1534" s="170">
        <v>0.35558063091014785</v>
      </c>
      <c r="C1534" s="170">
        <v>26.3454879766666</v>
      </c>
      <c r="D1534" s="170">
        <v>4.2548050666666601E-2</v>
      </c>
      <c r="E1534" s="171">
        <f t="shared" si="211"/>
        <v>0.34804685257706103</v>
      </c>
      <c r="F1534" s="171">
        <f t="shared" si="212"/>
        <v>7.696550452600603E-4</v>
      </c>
      <c r="G1534" s="171">
        <f t="shared" si="213"/>
        <v>30722.166510636776</v>
      </c>
      <c r="H1534" s="171">
        <f t="shared" si="207"/>
        <v>2.3724219022521441E-2</v>
      </c>
      <c r="I1534" s="171">
        <f t="shared" si="208"/>
        <v>1.6928082662348578</v>
      </c>
      <c r="J1534" s="171">
        <f t="shared" si="209"/>
        <v>24.33923818739245</v>
      </c>
      <c r="K1534" s="172">
        <f t="shared" si="210"/>
        <v>28.292103084971927</v>
      </c>
      <c r="L1534" s="172">
        <f t="shared" si="214"/>
        <v>1.881012118044554</v>
      </c>
      <c r="M1534" s="171">
        <f t="shared" si="215"/>
        <v>0.16964395004009325</v>
      </c>
      <c r="N1534" s="44"/>
    </row>
    <row r="1535" spans="1:14" x14ac:dyDescent="0.25">
      <c r="A1535" s="157">
        <v>45695.063888888886</v>
      </c>
      <c r="B1535" s="170">
        <v>0.34361211759446358</v>
      </c>
      <c r="C1535" s="170">
        <v>26.344415283333301</v>
      </c>
      <c r="D1535" s="170">
        <v>4.2419302999999998E-2</v>
      </c>
      <c r="E1535" s="171">
        <f t="shared" si="211"/>
        <v>0.33633312386650893</v>
      </c>
      <c r="F1535" s="171">
        <f t="shared" si="212"/>
        <v>7.437491722823887E-4</v>
      </c>
      <c r="G1535" s="171">
        <f t="shared" si="213"/>
        <v>29688.086960161654</v>
      </c>
      <c r="H1535" s="171">
        <f t="shared" si="207"/>
        <v>2.3724977983114508E-2</v>
      </c>
      <c r="I1535" s="171">
        <f t="shared" si="208"/>
        <v>1.6927601763066142</v>
      </c>
      <c r="J1535" s="171">
        <f t="shared" si="209"/>
        <v>23.633013503141751</v>
      </c>
      <c r="K1535" s="172">
        <f t="shared" si="210"/>
        <v>27.470483630016787</v>
      </c>
      <c r="L1535" s="172">
        <f t="shared" si="214"/>
        <v>1.8150500479809886</v>
      </c>
      <c r="M1535" s="171">
        <f t="shared" si="215"/>
        <v>0.16369498989727532</v>
      </c>
      <c r="N1535" s="44"/>
    </row>
    <row r="1536" spans="1:14" x14ac:dyDescent="0.25">
      <c r="A1536" s="157">
        <v>45695.064583333333</v>
      </c>
      <c r="B1536" s="170">
        <v>0.33820698839169677</v>
      </c>
      <c r="C1536" s="170">
        <v>26.343342589999999</v>
      </c>
      <c r="D1536" s="170">
        <v>4.2532951666666603E-2</v>
      </c>
      <c r="E1536" s="171">
        <f t="shared" si="211"/>
        <v>0.33104368127058442</v>
      </c>
      <c r="F1536" s="171">
        <f t="shared" si="212"/>
        <v>7.3204975842358611E-4</v>
      </c>
      <c r="G1536" s="171">
        <f t="shared" si="213"/>
        <v>29221.0837970426</v>
      </c>
      <c r="H1536" s="171">
        <f t="shared" si="207"/>
        <v>2.3725736973424436E-2</v>
      </c>
      <c r="I1536" s="171">
        <f t="shared" si="208"/>
        <v>1.6927120873783412</v>
      </c>
      <c r="J1536" s="171">
        <f t="shared" si="209"/>
        <v>23.312950120348766</v>
      </c>
      <c r="K1536" s="172">
        <f t="shared" si="210"/>
        <v>27.097759757875462</v>
      </c>
      <c r="L1536" s="172">
        <f t="shared" si="214"/>
        <v>1.7925575096746535</v>
      </c>
      <c r="M1536" s="171">
        <f t="shared" si="215"/>
        <v>0.1616664420702249</v>
      </c>
      <c r="N1536" s="44"/>
    </row>
    <row r="1537" spans="1:14" x14ac:dyDescent="0.25">
      <c r="A1537" s="157">
        <v>45695.06527777778</v>
      </c>
      <c r="B1537" s="170">
        <v>0.34978941734476532</v>
      </c>
      <c r="C1537" s="170">
        <v>26.342430780000001</v>
      </c>
      <c r="D1537" s="170">
        <v>4.2586199499999998E-2</v>
      </c>
      <c r="E1537" s="171">
        <f t="shared" si="211"/>
        <v>0.34238183391667071</v>
      </c>
      <c r="F1537" s="171">
        <f t="shared" si="212"/>
        <v>7.5711995096269552E-4</v>
      </c>
      <c r="G1537" s="171">
        <f t="shared" si="213"/>
        <v>30221.805658587724</v>
      </c>
      <c r="H1537" s="171">
        <f t="shared" si="207"/>
        <v>2.3726382153177444E-2</v>
      </c>
      <c r="I1537" s="171">
        <f t="shared" si="208"/>
        <v>1.6926712116490583</v>
      </c>
      <c r="J1537" s="171">
        <f t="shared" si="209"/>
        <v>23.997939320586767</v>
      </c>
      <c r="K1537" s="172">
        <f t="shared" si="210"/>
        <v>27.893352350547474</v>
      </c>
      <c r="L1537" s="172">
        <f t="shared" si="214"/>
        <v>1.8533145073480686</v>
      </c>
      <c r="M1537" s="171">
        <f t="shared" si="215"/>
        <v>0.16714596927742323</v>
      </c>
      <c r="N1537" s="44"/>
    </row>
    <row r="1538" spans="1:14" x14ac:dyDescent="0.25">
      <c r="A1538" s="157">
        <v>45695.065972222219</v>
      </c>
      <c r="B1538" s="170">
        <v>0.36021359880816234</v>
      </c>
      <c r="C1538" s="170">
        <v>26.342484285000001</v>
      </c>
      <c r="D1538" s="170">
        <v>4.2823031499999997E-2</v>
      </c>
      <c r="E1538" s="171">
        <f t="shared" si="211"/>
        <v>0.35258519672943112</v>
      </c>
      <c r="F1538" s="171">
        <f t="shared" si="212"/>
        <v>7.7968311430338174E-4</v>
      </c>
      <c r="G1538" s="171">
        <f t="shared" si="213"/>
        <v>31122.454937025224</v>
      </c>
      <c r="H1538" s="171">
        <f t="shared" si="207"/>
        <v>2.3726344293444102E-2</v>
      </c>
      <c r="I1538" s="171">
        <f t="shared" si="208"/>
        <v>1.6926736102164162</v>
      </c>
      <c r="J1538" s="171">
        <f t="shared" si="209"/>
        <v>24.611716723029566</v>
      </c>
      <c r="K1538" s="172">
        <f t="shared" si="210"/>
        <v>28.606796128499024</v>
      </c>
      <c r="L1538" s="172">
        <f t="shared" si="214"/>
        <v>1.9165240877937881</v>
      </c>
      <c r="M1538" s="171">
        <f t="shared" si="215"/>
        <v>0.17284668901459127</v>
      </c>
      <c r="N1538" s="44"/>
    </row>
    <row r="1539" spans="1:14" x14ac:dyDescent="0.25">
      <c r="A1539" s="157">
        <v>45695.066666666666</v>
      </c>
      <c r="B1539" s="170">
        <v>0.35982751446871064</v>
      </c>
      <c r="C1539" s="170">
        <v>26.342698668333298</v>
      </c>
      <c r="D1539" s="170">
        <v>4.2784089166666602E-2</v>
      </c>
      <c r="E1539" s="171">
        <f t="shared" si="211"/>
        <v>0.35220703655055668</v>
      </c>
      <c r="F1539" s="171">
        <f t="shared" si="212"/>
        <v>7.7884743391495805E-4</v>
      </c>
      <c r="G1539" s="171">
        <f t="shared" si="213"/>
        <v>31089.097250096598</v>
      </c>
      <c r="H1539" s="171">
        <f t="shared" ref="H1539:H1602" si="216">KHprocess*EXP(delta*(1/(C1539+273.15)-1/(Tnul+273.15)))</f>
        <v>2.3726192598160632E-2</v>
      </c>
      <c r="I1539" s="171">
        <f t="shared" ref="I1539:I1602" si="217">1/(H1539*constR*(C1539+273.15)*10^3)</f>
        <v>1.6926832207986056</v>
      </c>
      <c r="J1539" s="171">
        <f t="shared" ref="J1539:J1602" si="218">(($R$2/0.815)^(-0.49))*34500*(F1539)^0.86</f>
        <v>24.589028784507615</v>
      </c>
      <c r="K1539" s="172">
        <f t="shared" ref="K1539:K1602" si="219">J1539*(1.024)^(C1539-20)</f>
        <v>28.580570701984676</v>
      </c>
      <c r="L1539" s="172">
        <f t="shared" si="214"/>
        <v>1.9128357403788911</v>
      </c>
      <c r="M1539" s="171">
        <f t="shared" si="215"/>
        <v>0.17251404584946708</v>
      </c>
      <c r="N1539" s="44"/>
    </row>
    <row r="1540" spans="1:14" x14ac:dyDescent="0.25">
      <c r="A1540" s="157">
        <v>45695.067361111112</v>
      </c>
      <c r="B1540" s="170">
        <v>0.35905535683944895</v>
      </c>
      <c r="C1540" s="170">
        <v>26.342913055</v>
      </c>
      <c r="D1540" s="170">
        <v>4.2602093333333299E-2</v>
      </c>
      <c r="E1540" s="171">
        <f t="shared" ref="E1540:E1603" si="220">B1540*((20+273.15)/(C1540+273.15))</f>
        <v>0.3514509802045121</v>
      </c>
      <c r="F1540" s="171">
        <f t="shared" ref="F1540:F1603" si="221">B1540/$R$1</f>
        <v>7.7717609705508432E-4</v>
      </c>
      <c r="G1540" s="171">
        <f t="shared" ref="G1540:G1603" si="222">B1540*(24*60*60)</f>
        <v>31022.382830928389</v>
      </c>
      <c r="H1540" s="171">
        <f t="shared" si="216"/>
        <v>2.372604090170554E-2</v>
      </c>
      <c r="I1540" s="171">
        <f t="shared" si="217"/>
        <v>1.6926928315701695</v>
      </c>
      <c r="J1540" s="171">
        <f t="shared" si="218"/>
        <v>24.543643327821155</v>
      </c>
      <c r="K1540" s="172">
        <f t="shared" si="219"/>
        <v>28.527962865377045</v>
      </c>
      <c r="L1540" s="172">
        <f t="shared" ref="L1540:L1603" si="223">I1540*D1540*(1-EXP((-(K1540/I1540)*($R$3/G1540))))*G1540/1000</f>
        <v>1.9008136585662183</v>
      </c>
      <c r="M1540" s="171">
        <f t="shared" ref="M1540:M1603" si="224">L1540*1000/24/$R$1</f>
        <v>0.17142980326174406</v>
      </c>
      <c r="N1540" s="44"/>
    </row>
    <row r="1541" spans="1:14" x14ac:dyDescent="0.25">
      <c r="A1541" s="157">
        <v>45695.068055555559</v>
      </c>
      <c r="B1541" s="170">
        <v>0.33704873719564538</v>
      </c>
      <c r="C1541" s="170">
        <v>26.343127441666599</v>
      </c>
      <c r="D1541" s="170">
        <v>4.2633883333333303E-2</v>
      </c>
      <c r="E1541" s="171">
        <f t="shared" si="220"/>
        <v>0.32991019911850306</v>
      </c>
      <c r="F1541" s="171">
        <f t="shared" si="221"/>
        <v>7.2954272120269567E-4</v>
      </c>
      <c r="G1541" s="171">
        <f t="shared" si="222"/>
        <v>29121.010893703762</v>
      </c>
      <c r="H1541" s="171">
        <f t="shared" si="216"/>
        <v>2.3725889206437617E-2</v>
      </c>
      <c r="I1541" s="171">
        <f t="shared" si="217"/>
        <v>1.6927024423816683</v>
      </c>
      <c r="J1541" s="171">
        <f t="shared" si="218"/>
        <v>23.24427173099923</v>
      </c>
      <c r="K1541" s="172">
        <f t="shared" si="219"/>
        <v>27.017793712306233</v>
      </c>
      <c r="L1541" s="172">
        <f t="shared" si="223"/>
        <v>1.7909332195555059</v>
      </c>
      <c r="M1541" s="171">
        <f t="shared" si="224"/>
        <v>0.16151995125861343</v>
      </c>
      <c r="N1541" s="44"/>
    </row>
    <row r="1542" spans="1:14" x14ac:dyDescent="0.25">
      <c r="A1542" s="157">
        <v>45695.068749999999</v>
      </c>
      <c r="B1542" s="170">
        <v>0.32314982059877601</v>
      </c>
      <c r="C1542" s="170">
        <v>26.3432345866666</v>
      </c>
      <c r="D1542" s="170">
        <v>4.2815082999999997E-2</v>
      </c>
      <c r="E1542" s="171">
        <f t="shared" si="220"/>
        <v>0.31630554205763894</v>
      </c>
      <c r="F1542" s="171">
        <f t="shared" si="221"/>
        <v>6.9945848614453676E-4</v>
      </c>
      <c r="G1542" s="171">
        <f t="shared" si="222"/>
        <v>27920.144499734248</v>
      </c>
      <c r="H1542" s="171">
        <f t="shared" si="216"/>
        <v>2.3725813393448088E-2</v>
      </c>
      <c r="I1542" s="171">
        <f t="shared" si="217"/>
        <v>1.6927072456356382</v>
      </c>
      <c r="J1542" s="171">
        <f t="shared" si="218"/>
        <v>22.417521169705246</v>
      </c>
      <c r="K1542" s="172">
        <f t="shared" si="219"/>
        <v>26.056893009729265</v>
      </c>
      <c r="L1542" s="172">
        <f t="shared" si="223"/>
        <v>1.7277448906203605</v>
      </c>
      <c r="M1542" s="171">
        <f t="shared" si="224"/>
        <v>0.15582114814397191</v>
      </c>
      <c r="N1542" s="44"/>
    </row>
    <row r="1543" spans="1:14" x14ac:dyDescent="0.25">
      <c r="A1543" s="157">
        <v>45695.069444444445</v>
      </c>
      <c r="B1543" s="170">
        <v>0.3304853623177883</v>
      </c>
      <c r="C1543" s="170">
        <v>26.342698288333299</v>
      </c>
      <c r="D1543" s="170">
        <v>4.2594145333333298E-2</v>
      </c>
      <c r="E1543" s="171">
        <f t="shared" si="220"/>
        <v>0.32348629705218318</v>
      </c>
      <c r="F1543" s="171">
        <f t="shared" si="221"/>
        <v>7.1533628207313482E-4</v>
      </c>
      <c r="G1543" s="171">
        <f t="shared" si="222"/>
        <v>28553.935304256909</v>
      </c>
      <c r="H1543" s="171">
        <f t="shared" si="216"/>
        <v>2.3726192867043399E-2</v>
      </c>
      <c r="I1543" s="171">
        <f t="shared" si="217"/>
        <v>1.6926832037635651</v>
      </c>
      <c r="J1543" s="171">
        <f t="shared" si="218"/>
        <v>22.854468968889545</v>
      </c>
      <c r="K1543" s="172">
        <f t="shared" si="219"/>
        <v>26.5644392082067</v>
      </c>
      <c r="L1543" s="172">
        <f t="shared" si="223"/>
        <v>1.7560018509367017</v>
      </c>
      <c r="M1543" s="171">
        <f t="shared" si="224"/>
        <v>0.1583695753009291</v>
      </c>
      <c r="N1543" s="44"/>
    </row>
    <row r="1544" spans="1:14" x14ac:dyDescent="0.25">
      <c r="A1544" s="157">
        <v>45695.070138888892</v>
      </c>
      <c r="B1544" s="170">
        <v>0.3540362953823698</v>
      </c>
      <c r="C1544" s="170">
        <v>26.3420547483333</v>
      </c>
      <c r="D1544" s="170">
        <v>4.2443939666666597E-2</v>
      </c>
      <c r="E1544" s="171">
        <f t="shared" si="220"/>
        <v>0.34653920979157227</v>
      </c>
      <c r="F1544" s="171">
        <f t="shared" si="221"/>
        <v>7.6631232766746706E-4</v>
      </c>
      <c r="G1544" s="171">
        <f t="shared" si="222"/>
        <v>30588.73592103675</v>
      </c>
      <c r="H1544" s="171">
        <f t="shared" si="216"/>
        <v>2.3726648232426487E-2</v>
      </c>
      <c r="I1544" s="171">
        <f t="shared" si="217"/>
        <v>1.6926543546539103</v>
      </c>
      <c r="J1544" s="171">
        <f t="shared" si="218"/>
        <v>24.248301060083612</v>
      </c>
      <c r="K1544" s="172">
        <f t="shared" si="219"/>
        <v>28.184102160409999</v>
      </c>
      <c r="L1544" s="172">
        <f t="shared" si="223"/>
        <v>1.868476920876085</v>
      </c>
      <c r="M1544" s="171">
        <f t="shared" si="224"/>
        <v>0.16851343081494272</v>
      </c>
      <c r="N1544" s="44"/>
    </row>
    <row r="1545" spans="1:14" x14ac:dyDescent="0.25">
      <c r="A1545" s="157">
        <v>45695.070833333331</v>
      </c>
      <c r="B1545" s="170">
        <v>0.35866927249227776</v>
      </c>
      <c r="C1545" s="170">
        <v>26.341411208333302</v>
      </c>
      <c r="D1545" s="170">
        <v>4.2690309000000003E-2</v>
      </c>
      <c r="E1545" s="171">
        <f t="shared" si="220"/>
        <v>0.35107483318768917</v>
      </c>
      <c r="F1545" s="171">
        <f t="shared" si="221"/>
        <v>7.7634041664995188E-4</v>
      </c>
      <c r="G1545" s="171">
        <f t="shared" si="222"/>
        <v>30989.025143332798</v>
      </c>
      <c r="H1545" s="171">
        <f t="shared" si="216"/>
        <v>2.3727103608506182E-2</v>
      </c>
      <c r="I1545" s="171">
        <f t="shared" si="217"/>
        <v>1.6926255059041524</v>
      </c>
      <c r="J1545" s="171">
        <f t="shared" si="218"/>
        <v>24.520945151375876</v>
      </c>
      <c r="K1545" s="172">
        <f t="shared" si="219"/>
        <v>28.500564787395685</v>
      </c>
      <c r="L1545" s="172">
        <f t="shared" si="223"/>
        <v>1.9027245555535131</v>
      </c>
      <c r="M1545" s="171">
        <f t="shared" si="224"/>
        <v>0.1716021424561249</v>
      </c>
      <c r="N1545" s="44"/>
    </row>
    <row r="1546" spans="1:14" x14ac:dyDescent="0.25">
      <c r="A1546" s="157">
        <v>45695.071527777778</v>
      </c>
      <c r="B1546" s="170">
        <v>0.36330225329311833</v>
      </c>
      <c r="C1546" s="170">
        <v>26.340767668333299</v>
      </c>
      <c r="D1546" s="170">
        <v>4.2819851499999999E-2</v>
      </c>
      <c r="E1546" s="171">
        <f t="shared" si="220"/>
        <v>0.35561047968871545</v>
      </c>
      <c r="F1546" s="171">
        <f t="shared" si="221"/>
        <v>7.8636851362146824E-4</v>
      </c>
      <c r="G1546" s="171">
        <f t="shared" si="222"/>
        <v>31389.314684525423</v>
      </c>
      <c r="H1546" s="171">
        <f t="shared" si="216"/>
        <v>2.3727558995282786E-2</v>
      </c>
      <c r="I1546" s="171">
        <f t="shared" si="217"/>
        <v>1.6925966575142863</v>
      </c>
      <c r="J1546" s="171">
        <f t="shared" si="218"/>
        <v>24.793096841158274</v>
      </c>
      <c r="K1546" s="172">
        <f t="shared" si="219"/>
        <v>28.816445440912656</v>
      </c>
      <c r="L1546" s="172">
        <f t="shared" si="223"/>
        <v>1.9319536721992103</v>
      </c>
      <c r="M1546" s="171">
        <f t="shared" si="224"/>
        <v>0.17423824604971233</v>
      </c>
      <c r="N1546" s="44"/>
    </row>
    <row r="1547" spans="1:14" x14ac:dyDescent="0.25">
      <c r="A1547" s="157">
        <v>45695.072222222225</v>
      </c>
      <c r="B1547" s="170">
        <v>0.36986563366877256</v>
      </c>
      <c r="C1547" s="170">
        <v>26.340177636666599</v>
      </c>
      <c r="D1547" s="170">
        <v>4.2716535333333298E-2</v>
      </c>
      <c r="E1547" s="171">
        <f t="shared" si="220"/>
        <v>0.36203561454205785</v>
      </c>
      <c r="F1547" s="171">
        <f t="shared" si="221"/>
        <v>8.0057496465102288E-4</v>
      </c>
      <c r="G1547" s="171">
        <f t="shared" si="222"/>
        <v>31956.39074898195</v>
      </c>
      <c r="H1547" s="171">
        <f t="shared" si="216"/>
        <v>2.3727976527476689E-2</v>
      </c>
      <c r="I1547" s="171">
        <f t="shared" si="217"/>
        <v>1.692570208093839</v>
      </c>
      <c r="J1547" s="171">
        <f t="shared" si="218"/>
        <v>25.177815179159758</v>
      </c>
      <c r="K1547" s="172">
        <f t="shared" si="219"/>
        <v>29.263185207305526</v>
      </c>
      <c r="L1547" s="172">
        <f t="shared" si="223"/>
        <v>1.9604268985918729</v>
      </c>
      <c r="M1547" s="171">
        <f t="shared" si="224"/>
        <v>0.17680617772293228</v>
      </c>
      <c r="N1547" s="44"/>
    </row>
    <row r="1548" spans="1:14" x14ac:dyDescent="0.25">
      <c r="A1548" s="157">
        <v>45695.072916666664</v>
      </c>
      <c r="B1548" s="170">
        <v>0.38299238897633131</v>
      </c>
      <c r="C1548" s="170">
        <v>26.339908644999898</v>
      </c>
      <c r="D1548" s="170">
        <v>4.2853231166666603E-2</v>
      </c>
      <c r="E1548" s="171">
        <f t="shared" si="220"/>
        <v>0.37488481443792376</v>
      </c>
      <c r="F1548" s="171">
        <f t="shared" si="221"/>
        <v>8.289878549271241E-4</v>
      </c>
      <c r="G1548" s="171">
        <f t="shared" si="222"/>
        <v>33090.542407555025</v>
      </c>
      <c r="H1548" s="171">
        <f t="shared" si="216"/>
        <v>2.3728166880720294E-2</v>
      </c>
      <c r="I1548" s="171">
        <f t="shared" si="217"/>
        <v>1.6925581500724591</v>
      </c>
      <c r="J1548" s="171">
        <f t="shared" si="218"/>
        <v>25.944406572827219</v>
      </c>
      <c r="K1548" s="172">
        <f t="shared" si="219"/>
        <v>30.153971891229592</v>
      </c>
      <c r="L1548" s="172">
        <f t="shared" si="223"/>
        <v>2.0331280835229317</v>
      </c>
      <c r="M1548" s="171">
        <f t="shared" si="224"/>
        <v>0.1833629223956468</v>
      </c>
      <c r="N1548" s="44"/>
    </row>
    <row r="1549" spans="1:14" x14ac:dyDescent="0.25">
      <c r="A1549" s="157">
        <v>45695.073611111111</v>
      </c>
      <c r="B1549" s="170">
        <v>0.37642899935790003</v>
      </c>
      <c r="C1549" s="170">
        <v>26.339693158333301</v>
      </c>
      <c r="D1549" s="170">
        <v>4.2819058E-2</v>
      </c>
      <c r="E1549" s="171">
        <f t="shared" si="220"/>
        <v>0.36846063047461469</v>
      </c>
      <c r="F1549" s="171">
        <f t="shared" si="221"/>
        <v>8.1478138389155851E-4</v>
      </c>
      <c r="G1549" s="171">
        <f t="shared" si="222"/>
        <v>32523.465544522562</v>
      </c>
      <c r="H1549" s="171">
        <f t="shared" si="216"/>
        <v>2.3728319372242186E-2</v>
      </c>
      <c r="I1549" s="171">
        <f t="shared" si="217"/>
        <v>1.692548490551542</v>
      </c>
      <c r="J1549" s="171">
        <f t="shared" si="218"/>
        <v>25.561578019720837</v>
      </c>
      <c r="K1549" s="172">
        <f t="shared" si="219"/>
        <v>29.708876315520985</v>
      </c>
      <c r="L1549" s="172">
        <f t="shared" si="223"/>
        <v>1.9983177496882938</v>
      </c>
      <c r="M1549" s="171">
        <f t="shared" si="224"/>
        <v>0.18022346227347527</v>
      </c>
      <c r="N1549" s="44"/>
    </row>
    <row r="1550" spans="1:14" x14ac:dyDescent="0.25">
      <c r="A1550" s="157">
        <v>45695.074305555558</v>
      </c>
      <c r="B1550" s="170">
        <v>0.34631468221129003</v>
      </c>
      <c r="C1550" s="170">
        <v>26.339477673333299</v>
      </c>
      <c r="D1550" s="170">
        <v>4.2904888499999898E-2</v>
      </c>
      <c r="E1550" s="171">
        <f t="shared" si="220"/>
        <v>0.33898402668081201</v>
      </c>
      <c r="F1550" s="171">
        <f t="shared" si="221"/>
        <v>7.4959887924521654E-4</v>
      </c>
      <c r="G1550" s="171">
        <f t="shared" si="222"/>
        <v>29921.588543055459</v>
      </c>
      <c r="H1550" s="171">
        <f t="shared" si="216"/>
        <v>2.3728471863784115E-2</v>
      </c>
      <c r="I1550" s="171">
        <f t="shared" si="217"/>
        <v>1.6925388311456833</v>
      </c>
      <c r="J1550" s="171">
        <f t="shared" si="218"/>
        <v>23.792780367015613</v>
      </c>
      <c r="K1550" s="172">
        <f t="shared" si="219"/>
        <v>27.652954608631621</v>
      </c>
      <c r="L1550" s="172">
        <f t="shared" si="223"/>
        <v>1.8493575302399121</v>
      </c>
      <c r="M1550" s="171">
        <f t="shared" si="224"/>
        <v>0.16678909904761111</v>
      </c>
      <c r="N1550" s="44"/>
    </row>
    <row r="1551" spans="1:14" x14ac:dyDescent="0.25">
      <c r="A1551" s="157">
        <v>45695.074999999997</v>
      </c>
      <c r="B1551" s="170">
        <v>0.34206779496179218</v>
      </c>
      <c r="C1551" s="170">
        <v>26.339262186666598</v>
      </c>
      <c r="D1551" s="170">
        <v>4.2944624999999903E-2</v>
      </c>
      <c r="E1551" s="171">
        <f t="shared" si="220"/>
        <v>0.33482727681417945</v>
      </c>
      <c r="F1551" s="171">
        <f t="shared" si="221"/>
        <v>7.4040648260128173E-4</v>
      </c>
      <c r="G1551" s="171">
        <f t="shared" si="222"/>
        <v>29554.657484698844</v>
      </c>
      <c r="H1551" s="171">
        <f t="shared" si="216"/>
        <v>2.3728624357704963E-2</v>
      </c>
      <c r="I1551" s="171">
        <f t="shared" si="217"/>
        <v>1.6925291717054631</v>
      </c>
      <c r="J1551" s="171">
        <f t="shared" si="218"/>
        <v>23.541639223993478</v>
      </c>
      <c r="K1551" s="172">
        <f t="shared" si="219"/>
        <v>27.360928141394979</v>
      </c>
      <c r="L1551" s="172">
        <f t="shared" si="223"/>
        <v>1.8294118364624428</v>
      </c>
      <c r="M1551" s="171">
        <f t="shared" si="224"/>
        <v>0.16499024499120157</v>
      </c>
      <c r="N1551" s="44"/>
    </row>
    <row r="1552" spans="1:14" x14ac:dyDescent="0.25">
      <c r="A1552" s="157">
        <v>45695.075694444444</v>
      </c>
      <c r="B1552" s="170">
        <v>0.34747292418772563</v>
      </c>
      <c r="C1552" s="170">
        <v>26.338989628333302</v>
      </c>
      <c r="D1552" s="170">
        <v>4.2892132499999902E-2</v>
      </c>
      <c r="E1552" s="171">
        <f t="shared" si="220"/>
        <v>0.34011830569144597</v>
      </c>
      <c r="F1552" s="171">
        <f t="shared" si="221"/>
        <v>7.5210589651022867E-4</v>
      </c>
      <c r="G1552" s="171">
        <f t="shared" si="222"/>
        <v>30021.660649819496</v>
      </c>
      <c r="H1552" s="171">
        <f t="shared" si="216"/>
        <v>2.3728817241375023E-2</v>
      </c>
      <c r="I1552" s="171">
        <f t="shared" si="217"/>
        <v>1.6925169540192693</v>
      </c>
      <c r="J1552" s="171">
        <f t="shared" si="218"/>
        <v>23.861198384554157</v>
      </c>
      <c r="K1552" s="172">
        <f t="shared" si="219"/>
        <v>27.732151867735478</v>
      </c>
      <c r="L1552" s="172">
        <f t="shared" si="223"/>
        <v>1.854678913024161</v>
      </c>
      <c r="M1552" s="171">
        <f t="shared" si="224"/>
        <v>0.16726902173738825</v>
      </c>
      <c r="N1552" s="44"/>
    </row>
    <row r="1553" spans="1:14" x14ac:dyDescent="0.25">
      <c r="A1553" s="157">
        <v>45695.076388888891</v>
      </c>
      <c r="B1553" s="170">
        <v>0.35133373078098495</v>
      </c>
      <c r="C1553" s="170">
        <v>26.3383960283333</v>
      </c>
      <c r="D1553" s="170">
        <v>4.2940241833333302E-2</v>
      </c>
      <c r="E1553" s="171">
        <f t="shared" si="220"/>
        <v>0.34389807599991945</v>
      </c>
      <c r="F1553" s="171">
        <f t="shared" si="221"/>
        <v>7.6046262073806267E-4</v>
      </c>
      <c r="G1553" s="171">
        <f t="shared" si="222"/>
        <v>30355.234339477101</v>
      </c>
      <c r="H1553" s="171">
        <f t="shared" si="216"/>
        <v>2.372923732596809E-2</v>
      </c>
      <c r="I1553" s="171">
        <f t="shared" si="217"/>
        <v>1.6924903455588018</v>
      </c>
      <c r="J1553" s="171">
        <f t="shared" si="218"/>
        <v>24.089028580173181</v>
      </c>
      <c r="K1553" s="172">
        <f t="shared" si="219"/>
        <v>27.996548348874338</v>
      </c>
      <c r="L1553" s="172">
        <f t="shared" si="223"/>
        <v>1.8763925319280841</v>
      </c>
      <c r="M1553" s="171">
        <f t="shared" si="224"/>
        <v>0.1692273207005848</v>
      </c>
      <c r="N1553" s="44"/>
    </row>
    <row r="1554" spans="1:14" x14ac:dyDescent="0.25">
      <c r="A1554" s="157">
        <v>45695.07708333333</v>
      </c>
      <c r="B1554" s="170">
        <v>0.35094765011702672</v>
      </c>
      <c r="C1554" s="170">
        <v>26.337752488333301</v>
      </c>
      <c r="D1554" s="170">
        <v>4.2734814000000003E-2</v>
      </c>
      <c r="E1554" s="171">
        <f t="shared" si="220"/>
        <v>0.34352090453453227</v>
      </c>
      <c r="F1554" s="171">
        <f t="shared" si="221"/>
        <v>7.5962694830525269E-4</v>
      </c>
      <c r="G1554" s="171">
        <f t="shared" si="222"/>
        <v>30321.876970111109</v>
      </c>
      <c r="H1554" s="171">
        <f t="shared" si="216"/>
        <v>2.3729692762866888E-2</v>
      </c>
      <c r="I1554" s="171">
        <f t="shared" si="217"/>
        <v>1.6924614988551072</v>
      </c>
      <c r="J1554" s="171">
        <f t="shared" si="218"/>
        <v>24.066261393836022</v>
      </c>
      <c r="K1554" s="172">
        <f t="shared" si="219"/>
        <v>27.969661169758794</v>
      </c>
      <c r="L1554" s="172">
        <f t="shared" si="223"/>
        <v>1.8654289005558253</v>
      </c>
      <c r="M1554" s="171">
        <f t="shared" si="224"/>
        <v>0.16823853720741569</v>
      </c>
      <c r="N1554" s="44"/>
    </row>
    <row r="1555" spans="1:14" x14ac:dyDescent="0.25">
      <c r="A1555" s="157">
        <v>45695.077777777777</v>
      </c>
      <c r="B1555" s="170">
        <v>0.35056157865724002</v>
      </c>
      <c r="C1555" s="170">
        <v>26.337108948333299</v>
      </c>
      <c r="D1555" s="170">
        <v>4.2694548333333297E-2</v>
      </c>
      <c r="E1555" s="171">
        <f t="shared" si="220"/>
        <v>0.34314374045762019</v>
      </c>
      <c r="F1555" s="171">
        <f t="shared" si="221"/>
        <v>7.5879129579489181E-4</v>
      </c>
      <c r="G1555" s="171">
        <f t="shared" si="222"/>
        <v>30288.520395985539</v>
      </c>
      <c r="H1555" s="171">
        <f t="shared" si="216"/>
        <v>2.3730148210464271E-2</v>
      </c>
      <c r="I1555" s="171">
        <f t="shared" si="217"/>
        <v>1.6924326525112905</v>
      </c>
      <c r="J1555" s="171">
        <f t="shared" si="218"/>
        <v>24.043491243629617</v>
      </c>
      <c r="K1555" s="172">
        <f t="shared" si="219"/>
        <v>27.942771360310321</v>
      </c>
      <c r="L1555" s="172">
        <f t="shared" si="223"/>
        <v>1.8616862228002422</v>
      </c>
      <c r="M1555" s="171">
        <f t="shared" si="224"/>
        <v>0.16790099411979095</v>
      </c>
      <c r="N1555" s="44"/>
    </row>
    <row r="1556" spans="1:14" x14ac:dyDescent="0.25">
      <c r="A1556" s="157">
        <v>45695.078472222223</v>
      </c>
      <c r="B1556" s="170">
        <v>0.35751103421449976</v>
      </c>
      <c r="C1556" s="170">
        <v>26.3364654083333</v>
      </c>
      <c r="D1556" s="170">
        <v>4.2439171166666602E-2</v>
      </c>
      <c r="E1556" s="171">
        <f t="shared" si="220"/>
        <v>0.34994689839183762</v>
      </c>
      <c r="F1556" s="171">
        <f t="shared" si="221"/>
        <v>7.7383340739069207E-4</v>
      </c>
      <c r="G1556" s="171">
        <f t="shared" si="222"/>
        <v>30888.953356132781</v>
      </c>
      <c r="H1556" s="171">
        <f t="shared" si="216"/>
        <v>2.3730603668760526E-2</v>
      </c>
      <c r="I1556" s="171">
        <f t="shared" si="217"/>
        <v>1.692403806527349</v>
      </c>
      <c r="J1556" s="171">
        <f t="shared" si="218"/>
        <v>24.452830948273999</v>
      </c>
      <c r="K1556" s="172">
        <f t="shared" si="219"/>
        <v>28.418062454998577</v>
      </c>
      <c r="L1556" s="172">
        <f t="shared" si="223"/>
        <v>1.8854707560601647</v>
      </c>
      <c r="M1556" s="171">
        <f t="shared" si="224"/>
        <v>0.17004606385823995</v>
      </c>
      <c r="N1556" s="44"/>
    </row>
    <row r="1557" spans="1:14" x14ac:dyDescent="0.25">
      <c r="A1557" s="157">
        <v>45695.07916666667</v>
      </c>
      <c r="B1557" s="170">
        <v>0.35596670789861518</v>
      </c>
      <c r="C1557" s="170">
        <v>26.3359362616666</v>
      </c>
      <c r="D1557" s="170">
        <v>4.2491095999999999E-2</v>
      </c>
      <c r="E1557" s="171">
        <f t="shared" si="220"/>
        <v>0.34843586220791689</v>
      </c>
      <c r="F1557" s="171">
        <f t="shared" si="221"/>
        <v>7.7049070973726232E-4</v>
      </c>
      <c r="G1557" s="171">
        <f t="shared" si="222"/>
        <v>30755.52356244035</v>
      </c>
      <c r="H1557" s="171">
        <f t="shared" si="216"/>
        <v>2.3730978174459533E-2</v>
      </c>
      <c r="I1557" s="171">
        <f t="shared" si="217"/>
        <v>1.6923800883703577</v>
      </c>
      <c r="J1557" s="171">
        <f t="shared" si="218"/>
        <v>24.361963415815097</v>
      </c>
      <c r="K1557" s="172">
        <f t="shared" si="219"/>
        <v>28.31210468489995</v>
      </c>
      <c r="L1557" s="172">
        <f t="shared" si="223"/>
        <v>1.8799791785696396</v>
      </c>
      <c r="M1557" s="171">
        <f t="shared" si="224"/>
        <v>0.16955079171804108</v>
      </c>
      <c r="N1557" s="44"/>
    </row>
    <row r="1558" spans="1:14" x14ac:dyDescent="0.25">
      <c r="A1558" s="157">
        <v>45695.079861111109</v>
      </c>
      <c r="B1558" s="170">
        <v>0.35558063091014785</v>
      </c>
      <c r="C1558" s="170">
        <v>26.336050555</v>
      </c>
      <c r="D1558" s="170">
        <v>4.2641565666666603E-2</v>
      </c>
      <c r="E1558" s="171">
        <f t="shared" si="220"/>
        <v>0.34805782024951665</v>
      </c>
      <c r="F1558" s="171">
        <f t="shared" si="221"/>
        <v>7.696550452600603E-4</v>
      </c>
      <c r="G1558" s="171">
        <f t="shared" si="222"/>
        <v>30722.166510636776</v>
      </c>
      <c r="H1558" s="171">
        <f t="shared" si="216"/>
        <v>2.3730897282276876E-2</v>
      </c>
      <c r="I1558" s="171">
        <f t="shared" si="217"/>
        <v>1.6923852113664855</v>
      </c>
      <c r="J1558" s="171">
        <f t="shared" si="218"/>
        <v>24.33923818739245</v>
      </c>
      <c r="K1558" s="172">
        <f t="shared" si="219"/>
        <v>28.285771374100328</v>
      </c>
      <c r="L1558" s="172">
        <f t="shared" si="223"/>
        <v>1.8846916885503817</v>
      </c>
      <c r="M1558" s="171">
        <f t="shared" si="224"/>
        <v>0.16997580163693921</v>
      </c>
      <c r="N1558" s="44"/>
    </row>
    <row r="1559" spans="1:14" x14ac:dyDescent="0.25">
      <c r="A1559" s="157">
        <v>45695.080555555556</v>
      </c>
      <c r="B1559" s="170">
        <v>0.35326414327406647</v>
      </c>
      <c r="C1559" s="170">
        <v>26.336264941666599</v>
      </c>
      <c r="D1559" s="170">
        <v>4.2736934833333302E-2</v>
      </c>
      <c r="E1559" s="171">
        <f t="shared" si="220"/>
        <v>0.34579009364908164</v>
      </c>
      <c r="F1559" s="171">
        <f t="shared" si="221"/>
        <v>7.6464100275771966E-4</v>
      </c>
      <c r="G1559" s="171">
        <f t="shared" si="222"/>
        <v>30522.021978879344</v>
      </c>
      <c r="H1559" s="171">
        <f t="shared" si="216"/>
        <v>2.373074554900562E-2</v>
      </c>
      <c r="I1559" s="171">
        <f t="shared" si="217"/>
        <v>1.6923948208995094</v>
      </c>
      <c r="J1559" s="171">
        <f t="shared" si="218"/>
        <v>24.202812604264455</v>
      </c>
      <c r="K1559" s="172">
        <f t="shared" si="219"/>
        <v>28.127367812487691</v>
      </c>
      <c r="L1559" s="172">
        <f t="shared" si="223"/>
        <v>1.8771860189030505</v>
      </c>
      <c r="M1559" s="171">
        <f t="shared" si="224"/>
        <v>0.16929888337870228</v>
      </c>
      <c r="N1559" s="44"/>
    </row>
    <row r="1560" spans="1:14" x14ac:dyDescent="0.25">
      <c r="A1560" s="157">
        <v>45695.081250000003</v>
      </c>
      <c r="B1560" s="170">
        <v>0.3652326565743062</v>
      </c>
      <c r="C1560" s="170">
        <v>26.336479324999999</v>
      </c>
      <c r="D1560" s="170">
        <v>4.2598119666666601E-2</v>
      </c>
      <c r="E1560" s="171">
        <f t="shared" si="220"/>
        <v>0.35750513183791743</v>
      </c>
      <c r="F1560" s="171">
        <f t="shared" si="221"/>
        <v>7.9054687570196151E-4</v>
      </c>
      <c r="G1560" s="171">
        <f t="shared" si="222"/>
        <v>31556.101528020055</v>
      </c>
      <c r="H1560" s="171">
        <f t="shared" si="216"/>
        <v>2.3730593819280853E-2</v>
      </c>
      <c r="I1560" s="171">
        <f t="shared" si="217"/>
        <v>1.6924044303230641</v>
      </c>
      <c r="J1560" s="171">
        <f t="shared" si="218"/>
        <v>24.906349379718272</v>
      </c>
      <c r="K1560" s="172">
        <f t="shared" si="219"/>
        <v>28.945132255066603</v>
      </c>
      <c r="L1560" s="172">
        <f t="shared" si="223"/>
        <v>1.9314684149374974</v>
      </c>
      <c r="M1560" s="171">
        <f t="shared" si="224"/>
        <v>0.17419448186665742</v>
      </c>
      <c r="N1560" s="44"/>
    </row>
    <row r="1561" spans="1:14" x14ac:dyDescent="0.25">
      <c r="A1561" s="157">
        <v>45695.081944444442</v>
      </c>
      <c r="B1561" s="170">
        <v>0.35905535683944895</v>
      </c>
      <c r="C1561" s="170">
        <v>26.336693714999999</v>
      </c>
      <c r="D1561" s="170">
        <v>4.26373271666666E-2</v>
      </c>
      <c r="E1561" s="171">
        <f t="shared" si="220"/>
        <v>0.35145827866946922</v>
      </c>
      <c r="F1561" s="171">
        <f t="shared" si="221"/>
        <v>7.7717609705508432E-4</v>
      </c>
      <c r="G1561" s="171">
        <f t="shared" si="222"/>
        <v>31022.382830928389</v>
      </c>
      <c r="H1561" s="171">
        <f t="shared" si="216"/>
        <v>2.3730442086025202E-2</v>
      </c>
      <c r="I1561" s="171">
        <f t="shared" si="217"/>
        <v>1.69241404008538</v>
      </c>
      <c r="J1561" s="171">
        <f t="shared" si="218"/>
        <v>24.543643327821155</v>
      </c>
      <c r="K1561" s="172">
        <f t="shared" si="219"/>
        <v>28.523755268577158</v>
      </c>
      <c r="L1561" s="172">
        <f t="shared" si="223"/>
        <v>1.9020833654339324</v>
      </c>
      <c r="M1561" s="171">
        <f t="shared" si="224"/>
        <v>0.17154431506438783</v>
      </c>
      <c r="N1561" s="44"/>
    </row>
    <row r="1562" spans="1:14" x14ac:dyDescent="0.25">
      <c r="A1562" s="157">
        <v>45695.082638888889</v>
      </c>
      <c r="B1562" s="170">
        <v>0.33125752731347591</v>
      </c>
      <c r="C1562" s="170">
        <v>26.33683864</v>
      </c>
      <c r="D1562" s="170">
        <v>4.2744351333333298E-2</v>
      </c>
      <c r="E1562" s="171">
        <f t="shared" si="220"/>
        <v>0.32424845303026789</v>
      </c>
      <c r="F1562" s="171">
        <f t="shared" si="221"/>
        <v>7.1700763487765346E-4</v>
      </c>
      <c r="G1562" s="171">
        <f t="shared" si="222"/>
        <v>28620.650359884319</v>
      </c>
      <c r="H1562" s="171">
        <f t="shared" si="216"/>
        <v>2.3730339516885482E-2</v>
      </c>
      <c r="I1562" s="171">
        <f t="shared" si="217"/>
        <v>1.6924205361889946</v>
      </c>
      <c r="J1562" s="171">
        <f t="shared" si="218"/>
        <v>22.900384170408479</v>
      </c>
      <c r="K1562" s="172">
        <f t="shared" si="219"/>
        <v>26.614108999816199</v>
      </c>
      <c r="L1562" s="172">
        <f t="shared" si="223"/>
        <v>1.7658562593196052</v>
      </c>
      <c r="M1562" s="171">
        <f t="shared" si="224"/>
        <v>0.15925832064570755</v>
      </c>
      <c r="N1562" s="44"/>
    </row>
    <row r="1563" spans="1:14" x14ac:dyDescent="0.25">
      <c r="A1563" s="157">
        <v>45695.083333333336</v>
      </c>
      <c r="B1563" s="170">
        <v>0.3304853623177883</v>
      </c>
      <c r="C1563" s="170">
        <v>26.336592874999901</v>
      </c>
      <c r="D1563" s="170">
        <v>4.2409501500000002E-2</v>
      </c>
      <c r="E1563" s="171">
        <f t="shared" si="220"/>
        <v>0.32349289172986884</v>
      </c>
      <c r="F1563" s="171">
        <f t="shared" si="221"/>
        <v>7.1533628207313482E-4</v>
      </c>
      <c r="G1563" s="171">
        <f t="shared" si="222"/>
        <v>28553.935304256909</v>
      </c>
      <c r="H1563" s="171">
        <f t="shared" si="216"/>
        <v>2.3730513454791522E-2</v>
      </c>
      <c r="I1563" s="171">
        <f t="shared" si="217"/>
        <v>1.6924095200541289</v>
      </c>
      <c r="J1563" s="171">
        <f t="shared" si="218"/>
        <v>22.854468968889545</v>
      </c>
      <c r="K1563" s="172">
        <f t="shared" si="219"/>
        <v>26.560592977190822</v>
      </c>
      <c r="L1563" s="172">
        <f t="shared" si="223"/>
        <v>1.7481167287885566</v>
      </c>
      <c r="M1563" s="171">
        <f t="shared" si="224"/>
        <v>0.1576584351360531</v>
      </c>
      <c r="N1563" s="44"/>
    </row>
    <row r="1564" spans="1:14" x14ac:dyDescent="0.25">
      <c r="A1564" s="157">
        <v>45695.084027777775</v>
      </c>
      <c r="B1564" s="170">
        <v>0.34631468221129003</v>
      </c>
      <c r="C1564" s="170">
        <v>26.3362863416666</v>
      </c>
      <c r="D1564" s="170">
        <v>4.2454008500000001E-2</v>
      </c>
      <c r="E1564" s="171">
        <f t="shared" si="220"/>
        <v>0.33898763890116462</v>
      </c>
      <c r="F1564" s="171">
        <f t="shared" si="221"/>
        <v>7.4959887924521654E-4</v>
      </c>
      <c r="G1564" s="171">
        <f t="shared" si="222"/>
        <v>29921.588543055459</v>
      </c>
      <c r="H1564" s="171">
        <f t="shared" si="216"/>
        <v>2.3730730403110207E-2</v>
      </c>
      <c r="I1564" s="171">
        <f t="shared" si="217"/>
        <v>1.6923957801218337</v>
      </c>
      <c r="J1564" s="171">
        <f t="shared" si="218"/>
        <v>23.792780367015613</v>
      </c>
      <c r="K1564" s="172">
        <f t="shared" si="219"/>
        <v>27.65086171029732</v>
      </c>
      <c r="L1564" s="172">
        <f t="shared" si="223"/>
        <v>1.8297736773059889</v>
      </c>
      <c r="M1564" s="171">
        <f t="shared" si="224"/>
        <v>0.16502287854491243</v>
      </c>
      <c r="N1564" s="44"/>
    </row>
    <row r="1565" spans="1:14" x14ac:dyDescent="0.25">
      <c r="A1565" s="157">
        <v>45695.084722222222</v>
      </c>
      <c r="B1565" s="170">
        <v>0.33820698839169677</v>
      </c>
      <c r="C1565" s="170">
        <v>26.335979804999901</v>
      </c>
      <c r="D1565" s="170">
        <v>4.24232783333333E-2</v>
      </c>
      <c r="E1565" s="171">
        <f t="shared" si="220"/>
        <v>0.33105181989347565</v>
      </c>
      <c r="F1565" s="171">
        <f t="shared" si="221"/>
        <v>7.3204975842358611E-4</v>
      </c>
      <c r="G1565" s="171">
        <f t="shared" si="222"/>
        <v>29221.0837970426</v>
      </c>
      <c r="H1565" s="171">
        <f t="shared" si="216"/>
        <v>2.373094735621567E-2</v>
      </c>
      <c r="I1565" s="171">
        <f t="shared" si="217"/>
        <v>1.6923820401217711</v>
      </c>
      <c r="J1565" s="171">
        <f t="shared" si="218"/>
        <v>23.312950120348766</v>
      </c>
      <c r="K1565" s="172">
        <f t="shared" si="219"/>
        <v>27.0930283686724</v>
      </c>
      <c r="L1565" s="172">
        <f t="shared" si="223"/>
        <v>1.7875987848536232</v>
      </c>
      <c r="M1565" s="171">
        <f t="shared" si="224"/>
        <v>0.16121922662821278</v>
      </c>
      <c r="N1565" s="44"/>
    </row>
    <row r="1566" spans="1:14" x14ac:dyDescent="0.25">
      <c r="A1566" s="157">
        <v>45695.085416666669</v>
      </c>
      <c r="B1566" s="170">
        <v>0.33627657588317078</v>
      </c>
      <c r="C1566" s="170">
        <v>26.335673265</v>
      </c>
      <c r="D1566" s="170">
        <v>4.2216645499999997E-2</v>
      </c>
      <c r="E1566" s="171">
        <f t="shared" si="220"/>
        <v>0.32916258445833374</v>
      </c>
      <c r="F1566" s="171">
        <f t="shared" si="221"/>
        <v>7.2787137637049949E-4</v>
      </c>
      <c r="G1566" s="171">
        <f t="shared" si="222"/>
        <v>29054.296156305954</v>
      </c>
      <c r="H1566" s="171">
        <f t="shared" si="216"/>
        <v>2.3731164314107812E-2</v>
      </c>
      <c r="I1566" s="171">
        <f t="shared" si="217"/>
        <v>1.6923683000539578</v>
      </c>
      <c r="J1566" s="171">
        <f t="shared" si="218"/>
        <v>23.19846815028464</v>
      </c>
      <c r="K1566" s="172">
        <f t="shared" si="219"/>
        <v>26.959787719716132</v>
      </c>
      <c r="L1566" s="172">
        <f t="shared" si="223"/>
        <v>1.7691945706870424</v>
      </c>
      <c r="M1566" s="171">
        <f t="shared" si="224"/>
        <v>0.15955939490323254</v>
      </c>
      <c r="N1566" s="44"/>
    </row>
    <row r="1567" spans="1:14" x14ac:dyDescent="0.25">
      <c r="A1567" s="157">
        <v>45695.086111111108</v>
      </c>
      <c r="B1567" s="170">
        <v>0.33550441087976091</v>
      </c>
      <c r="C1567" s="170">
        <v>26.335366725</v>
      </c>
      <c r="D1567" s="170">
        <v>4.1951732999999998E-2</v>
      </c>
      <c r="E1567" s="171">
        <f t="shared" si="220"/>
        <v>0.32840709088706116</v>
      </c>
      <c r="F1567" s="171">
        <f t="shared" si="221"/>
        <v>7.2620002354926603E-4</v>
      </c>
      <c r="G1567" s="171">
        <f t="shared" si="222"/>
        <v>28987.581100011343</v>
      </c>
      <c r="H1567" s="171">
        <f t="shared" si="216"/>
        <v>2.373138127442773E-2</v>
      </c>
      <c r="I1567" s="171">
        <f t="shared" si="217"/>
        <v>1.6923545600677889</v>
      </c>
      <c r="J1567" s="171">
        <f t="shared" si="218"/>
        <v>23.152649623698792</v>
      </c>
      <c r="K1567" s="172">
        <f t="shared" si="219"/>
        <v>26.906344723785448</v>
      </c>
      <c r="L1567" s="172">
        <f t="shared" si="223"/>
        <v>1.7542291190976431</v>
      </c>
      <c r="M1567" s="171">
        <f t="shared" si="224"/>
        <v>0.15820969688831557</v>
      </c>
      <c r="N1567" s="44"/>
    </row>
    <row r="1568" spans="1:14" x14ac:dyDescent="0.25">
      <c r="A1568" s="157">
        <v>45695.086805555555</v>
      </c>
      <c r="B1568" s="170">
        <v>0.34399819825842176</v>
      </c>
      <c r="C1568" s="170">
        <v>26.335060185</v>
      </c>
      <c r="D1568" s="170">
        <v>4.2114918000000001E-2</v>
      </c>
      <c r="E1568" s="171">
        <f t="shared" si="220"/>
        <v>0.33672154382980862</v>
      </c>
      <c r="F1568" s="171">
        <f t="shared" si="221"/>
        <v>7.4458484471519857E-4</v>
      </c>
      <c r="G1568" s="171">
        <f t="shared" si="222"/>
        <v>29721.44432952764</v>
      </c>
      <c r="H1568" s="171">
        <f t="shared" si="216"/>
        <v>2.3731598237175321E-2</v>
      </c>
      <c r="I1568" s="171">
        <f t="shared" si="217"/>
        <v>1.6923408201632737</v>
      </c>
      <c r="J1568" s="171">
        <f t="shared" si="218"/>
        <v>23.655848081150548</v>
      </c>
      <c r="K1568" s="172">
        <f t="shared" si="219"/>
        <v>27.49092592969156</v>
      </c>
      <c r="L1568" s="172">
        <f t="shared" si="223"/>
        <v>1.8035249422791315</v>
      </c>
      <c r="M1568" s="171">
        <f t="shared" si="224"/>
        <v>0.16265556838736756</v>
      </c>
      <c r="N1568" s="44"/>
    </row>
    <row r="1569" spans="1:14" x14ac:dyDescent="0.25">
      <c r="A1569" s="157">
        <v>45695.087500000001</v>
      </c>
      <c r="B1569" s="170">
        <v>0.34631468221129003</v>
      </c>
      <c r="C1569" s="170">
        <v>26.334794519999999</v>
      </c>
      <c r="D1569" s="170">
        <v>4.2363936666666602E-2</v>
      </c>
      <c r="E1569" s="171">
        <f t="shared" si="220"/>
        <v>0.33898932749809402</v>
      </c>
      <c r="F1569" s="171">
        <f t="shared" si="221"/>
        <v>7.4959887924521654E-4</v>
      </c>
      <c r="G1569" s="171">
        <f t="shared" si="222"/>
        <v>29921.588543055459</v>
      </c>
      <c r="H1569" s="171">
        <f t="shared" si="216"/>
        <v>2.3731786271396917E-2</v>
      </c>
      <c r="I1569" s="171">
        <f t="shared" si="217"/>
        <v>1.6923289124465433</v>
      </c>
      <c r="J1569" s="171">
        <f t="shared" si="218"/>
        <v>23.792780367015613</v>
      </c>
      <c r="K1569" s="172">
        <f t="shared" si="219"/>
        <v>27.649883417214301</v>
      </c>
      <c r="L1569" s="172">
        <f t="shared" si="223"/>
        <v>1.8258219391433577</v>
      </c>
      <c r="M1569" s="171">
        <f t="shared" si="224"/>
        <v>0.16466648080297236</v>
      </c>
      <c r="N1569" s="44"/>
    </row>
    <row r="1570" spans="1:14" x14ac:dyDescent="0.25">
      <c r="A1570" s="157">
        <v>45695.088194444441</v>
      </c>
      <c r="B1570" s="170">
        <v>0.34013739168060414</v>
      </c>
      <c r="C1570" s="170">
        <v>26.33475876</v>
      </c>
      <c r="D1570" s="170">
        <v>4.2491094333333299E-2</v>
      </c>
      <c r="E1570" s="171">
        <f t="shared" si="220"/>
        <v>0.3329427406724072</v>
      </c>
      <c r="F1570" s="171">
        <f t="shared" si="221"/>
        <v>7.3622812052078813E-4</v>
      </c>
      <c r="G1570" s="171">
        <f t="shared" si="222"/>
        <v>29387.870641204197</v>
      </c>
      <c r="H1570" s="171">
        <f t="shared" si="216"/>
        <v>2.3731811581997712E-2</v>
      </c>
      <c r="I1570" s="171">
        <f t="shared" si="217"/>
        <v>1.6923273096057234</v>
      </c>
      <c r="J1570" s="171">
        <f t="shared" si="218"/>
        <v>23.427340098939762</v>
      </c>
      <c r="K1570" s="172">
        <f t="shared" si="219"/>
        <v>27.225177686228967</v>
      </c>
      <c r="L1570" s="172">
        <f t="shared" si="223"/>
        <v>1.8001434322035714</v>
      </c>
      <c r="M1570" s="171">
        <f t="shared" si="224"/>
        <v>0.16235059814245772</v>
      </c>
      <c r="N1570" s="44"/>
    </row>
    <row r="1571" spans="1:14" x14ac:dyDescent="0.25">
      <c r="A1571" s="157">
        <v>45695.088888888888</v>
      </c>
      <c r="B1571" s="170">
        <v>0.35056157865724002</v>
      </c>
      <c r="C1571" s="170">
        <v>26.33475876</v>
      </c>
      <c r="D1571" s="170">
        <v>4.2025908666666598E-2</v>
      </c>
      <c r="E1571" s="171">
        <f t="shared" si="220"/>
        <v>0.343146433257143</v>
      </c>
      <c r="F1571" s="171">
        <f t="shared" si="221"/>
        <v>7.5879129579489181E-4</v>
      </c>
      <c r="G1571" s="171">
        <f t="shared" si="222"/>
        <v>30288.520395985539</v>
      </c>
      <c r="H1571" s="171">
        <f t="shared" si="216"/>
        <v>2.3731811581997712E-2</v>
      </c>
      <c r="I1571" s="171">
        <f t="shared" si="217"/>
        <v>1.6923273096057234</v>
      </c>
      <c r="J1571" s="171">
        <f t="shared" si="218"/>
        <v>24.043491243629617</v>
      </c>
      <c r="K1571" s="172">
        <f t="shared" si="219"/>
        <v>27.941213921026016</v>
      </c>
      <c r="L1571" s="172">
        <f t="shared" si="223"/>
        <v>1.8324202575985575</v>
      </c>
      <c r="M1571" s="171">
        <f t="shared" si="224"/>
        <v>0.16526156724373717</v>
      </c>
      <c r="N1571" s="44"/>
    </row>
    <row r="1572" spans="1:14" x14ac:dyDescent="0.25">
      <c r="A1572" s="157">
        <v>45695.089583333334</v>
      </c>
      <c r="B1572" s="170">
        <v>0.36716306908282953</v>
      </c>
      <c r="C1572" s="170">
        <v>26.33475876</v>
      </c>
      <c r="D1572" s="170">
        <v>4.2254793833333297E-2</v>
      </c>
      <c r="E1572" s="171">
        <f t="shared" si="220"/>
        <v>0.35939676578962976</v>
      </c>
      <c r="F1572" s="171">
        <f t="shared" si="221"/>
        <v>7.9472525775504228E-4</v>
      </c>
      <c r="G1572" s="171">
        <f t="shared" si="222"/>
        <v>31722.889168756472</v>
      </c>
      <c r="H1572" s="171">
        <f t="shared" si="216"/>
        <v>2.3731811581997712E-2</v>
      </c>
      <c r="I1572" s="171">
        <f t="shared" si="217"/>
        <v>1.6923273096057234</v>
      </c>
      <c r="J1572" s="171">
        <f t="shared" si="218"/>
        <v>25.019518687597905</v>
      </c>
      <c r="K1572" s="172">
        <f t="shared" si="219"/>
        <v>29.075466485612939</v>
      </c>
      <c r="L1572" s="172">
        <f t="shared" si="223"/>
        <v>1.9254650887179472</v>
      </c>
      <c r="M1572" s="171">
        <f t="shared" si="224"/>
        <v>0.17365305634180619</v>
      </c>
      <c r="N1572" s="44"/>
    </row>
    <row r="1573" spans="1:14" x14ac:dyDescent="0.25">
      <c r="A1573" s="157">
        <v>45695.090277777781</v>
      </c>
      <c r="B1573" s="170">
        <v>0.36754914419494589</v>
      </c>
      <c r="C1573" s="170">
        <v>26.33475876</v>
      </c>
      <c r="D1573" s="170">
        <v>4.25603678333333E-2</v>
      </c>
      <c r="E1573" s="171">
        <f t="shared" si="220"/>
        <v>0.35977467456731016</v>
      </c>
      <c r="F1573" s="171">
        <f t="shared" si="221"/>
        <v>7.9556091817087858E-4</v>
      </c>
      <c r="G1573" s="171">
        <f t="shared" si="222"/>
        <v>31756.246058443325</v>
      </c>
      <c r="H1573" s="171">
        <f t="shared" si="216"/>
        <v>2.3731811581997712E-2</v>
      </c>
      <c r="I1573" s="171">
        <f t="shared" si="217"/>
        <v>1.6923273096057234</v>
      </c>
      <c r="J1573" s="171">
        <f t="shared" si="218"/>
        <v>25.042142107788418</v>
      </c>
      <c r="K1573" s="172">
        <f t="shared" si="219"/>
        <v>29.101757418854003</v>
      </c>
      <c r="L1573" s="172">
        <f t="shared" si="223"/>
        <v>1.9413326235985722</v>
      </c>
      <c r="M1573" s="171">
        <f t="shared" si="224"/>
        <v>0.17508411107490729</v>
      </c>
      <c r="N1573" s="44"/>
    </row>
    <row r="1574" spans="1:14" x14ac:dyDescent="0.25">
      <c r="A1574" s="157">
        <v>45695.09097222222</v>
      </c>
      <c r="B1574" s="170">
        <v>0.36253007907781765</v>
      </c>
      <c r="C1574" s="170">
        <v>26.33475876</v>
      </c>
      <c r="D1574" s="170">
        <v>4.2584280499999898E-2</v>
      </c>
      <c r="E1574" s="171">
        <f t="shared" si="220"/>
        <v>0.3548617736731941</v>
      </c>
      <c r="F1574" s="171">
        <f t="shared" si="221"/>
        <v>7.8469714086107714E-4</v>
      </c>
      <c r="G1574" s="171">
        <f t="shared" si="222"/>
        <v>31322.598832323445</v>
      </c>
      <c r="H1574" s="171">
        <f t="shared" si="216"/>
        <v>2.3731811581997712E-2</v>
      </c>
      <c r="I1574" s="171">
        <f t="shared" si="217"/>
        <v>1.6923273096057234</v>
      </c>
      <c r="J1574" s="171">
        <f t="shared" si="218"/>
        <v>24.747771498732298</v>
      </c>
      <c r="K1574" s="172">
        <f t="shared" si="219"/>
        <v>28.759665994761047</v>
      </c>
      <c r="L1574" s="172">
        <f t="shared" si="223"/>
        <v>1.9171388973671832</v>
      </c>
      <c r="M1574" s="171">
        <f t="shared" si="224"/>
        <v>0.17290213720844005</v>
      </c>
      <c r="N1574" s="44"/>
    </row>
    <row r="1575" spans="1:14" x14ac:dyDescent="0.25">
      <c r="A1575" s="157">
        <v>45695.091666666667</v>
      </c>
      <c r="B1575" s="170">
        <v>0.3571249535350971</v>
      </c>
      <c r="C1575" s="170">
        <v>26.33475876</v>
      </c>
      <c r="D1575" s="170">
        <v>4.2419831833333303E-2</v>
      </c>
      <c r="E1575" s="171">
        <f t="shared" si="220"/>
        <v>0.34957097837726947</v>
      </c>
      <c r="F1575" s="171">
        <f t="shared" si="221"/>
        <v>7.7299773492445255E-4</v>
      </c>
      <c r="G1575" s="171">
        <f t="shared" si="222"/>
        <v>30855.595985432388</v>
      </c>
      <c r="H1575" s="171">
        <f t="shared" si="216"/>
        <v>2.3731811581997712E-2</v>
      </c>
      <c r="I1575" s="171">
        <f t="shared" si="217"/>
        <v>1.6923273096057234</v>
      </c>
      <c r="J1575" s="171">
        <f t="shared" si="218"/>
        <v>24.430119278899031</v>
      </c>
      <c r="K1575" s="172">
        <f t="shared" si="219"/>
        <v>28.390518746679856</v>
      </c>
      <c r="L1575" s="172">
        <f t="shared" si="223"/>
        <v>1.8825896141879916</v>
      </c>
      <c r="M1575" s="171">
        <f t="shared" si="224"/>
        <v>0.16978622061580012</v>
      </c>
      <c r="N1575" s="44"/>
    </row>
    <row r="1576" spans="1:14" x14ac:dyDescent="0.25">
      <c r="A1576" s="157">
        <v>45695.092361111114</v>
      </c>
      <c r="B1576" s="170">
        <v>0.33820698839169677</v>
      </c>
      <c r="C1576" s="170">
        <v>26.334697963333301</v>
      </c>
      <c r="D1576" s="170">
        <v>4.2459304333333302E-2</v>
      </c>
      <c r="E1576" s="171">
        <f t="shared" si="220"/>
        <v>0.3310532368473949</v>
      </c>
      <c r="F1576" s="171">
        <f t="shared" si="221"/>
        <v>7.3204975842358611E-4</v>
      </c>
      <c r="G1576" s="171">
        <f t="shared" si="222"/>
        <v>29221.0837970426</v>
      </c>
      <c r="H1576" s="171">
        <f t="shared" si="216"/>
        <v>2.3731854613397892E-2</v>
      </c>
      <c r="I1576" s="171">
        <f t="shared" si="217"/>
        <v>1.6923245845697119</v>
      </c>
      <c r="J1576" s="171">
        <f t="shared" si="218"/>
        <v>23.312950120348766</v>
      </c>
      <c r="K1576" s="172">
        <f t="shared" si="219"/>
        <v>27.092204730588158</v>
      </c>
      <c r="L1576" s="172">
        <f t="shared" si="223"/>
        <v>1.7890581872915068</v>
      </c>
      <c r="M1576" s="171">
        <f t="shared" si="224"/>
        <v>0.16135084661719937</v>
      </c>
      <c r="N1576" s="44"/>
    </row>
    <row r="1577" spans="1:14" x14ac:dyDescent="0.25">
      <c r="A1577" s="157">
        <v>45695.093055555553</v>
      </c>
      <c r="B1577" s="170">
        <v>0.33820698839169677</v>
      </c>
      <c r="C1577" s="170">
        <v>26.3343153</v>
      </c>
      <c r="D1577" s="170">
        <v>4.2484207500000003E-2</v>
      </c>
      <c r="E1577" s="171">
        <f t="shared" si="220"/>
        <v>0.33105365984762775</v>
      </c>
      <c r="F1577" s="171">
        <f t="shared" si="221"/>
        <v>7.3204975842358611E-4</v>
      </c>
      <c r="G1577" s="171">
        <f t="shared" si="222"/>
        <v>29221.0837970426</v>
      </c>
      <c r="H1577" s="171">
        <f t="shared" si="216"/>
        <v>2.373212546167321E-2</v>
      </c>
      <c r="I1577" s="171">
        <f t="shared" si="217"/>
        <v>1.692307432858301</v>
      </c>
      <c r="J1577" s="171">
        <f t="shared" si="218"/>
        <v>23.312950120348766</v>
      </c>
      <c r="K1577" s="172">
        <f t="shared" si="219"/>
        <v>27.091958857886386</v>
      </c>
      <c r="L1577" s="172">
        <f t="shared" si="223"/>
        <v>1.7900899895699833</v>
      </c>
      <c r="M1577" s="171">
        <f t="shared" si="224"/>
        <v>0.16144390237824524</v>
      </c>
      <c r="N1577" s="44"/>
    </row>
    <row r="1578" spans="1:14" x14ac:dyDescent="0.25">
      <c r="A1578" s="157">
        <v>45695.09375</v>
      </c>
      <c r="B1578" s="170">
        <v>0.34013739168060414</v>
      </c>
      <c r="C1578" s="170">
        <v>26.333886144999902</v>
      </c>
      <c r="D1578" s="170">
        <v>4.23228761666666E-2</v>
      </c>
      <c r="E1578" s="171">
        <f t="shared" si="220"/>
        <v>0.33294371077745499</v>
      </c>
      <c r="F1578" s="171">
        <f t="shared" si="221"/>
        <v>7.3622812052078813E-4</v>
      </c>
      <c r="G1578" s="171">
        <f t="shared" si="222"/>
        <v>29387.870641204197</v>
      </c>
      <c r="H1578" s="171">
        <f t="shared" si="216"/>
        <v>2.3732429221149907E-2</v>
      </c>
      <c r="I1578" s="171">
        <f t="shared" si="217"/>
        <v>1.6922881974517472</v>
      </c>
      <c r="J1578" s="171">
        <f t="shared" si="218"/>
        <v>23.427340098939762</v>
      </c>
      <c r="K1578" s="172">
        <f t="shared" si="219"/>
        <v>27.224614256201942</v>
      </c>
      <c r="L1578" s="172">
        <f t="shared" si="223"/>
        <v>1.7929768366532282</v>
      </c>
      <c r="M1578" s="171">
        <f t="shared" si="224"/>
        <v>0.16170426015992317</v>
      </c>
      <c r="N1578" s="44"/>
    </row>
    <row r="1579" spans="1:14" x14ac:dyDescent="0.25">
      <c r="A1579" s="157">
        <v>45695.094444444447</v>
      </c>
      <c r="B1579" s="170">
        <v>0.34283995626654457</v>
      </c>
      <c r="C1579" s="170">
        <v>26.3334569933333</v>
      </c>
      <c r="D1579" s="170">
        <v>4.2590966000000001E-2</v>
      </c>
      <c r="E1579" s="171">
        <f t="shared" si="220"/>
        <v>0.33558959879969202</v>
      </c>
      <c r="F1579" s="171">
        <f t="shared" si="221"/>
        <v>7.4207782741676309E-4</v>
      </c>
      <c r="G1579" s="171">
        <f t="shared" si="222"/>
        <v>29621.37222142945</v>
      </c>
      <c r="H1579" s="171">
        <f t="shared" si="216"/>
        <v>2.3732732983025605E-2</v>
      </c>
      <c r="I1579" s="171">
        <f t="shared" si="217"/>
        <v>1.6922689623546399</v>
      </c>
      <c r="J1579" s="171">
        <f t="shared" si="218"/>
        <v>23.58733356580915</v>
      </c>
      <c r="K1579" s="172">
        <f t="shared" si="219"/>
        <v>27.410261648435394</v>
      </c>
      <c r="L1579" s="172">
        <f t="shared" si="223"/>
        <v>1.8179811074092918</v>
      </c>
      <c r="M1579" s="171">
        <f t="shared" si="224"/>
        <v>0.16395933508381058</v>
      </c>
      <c r="N1579" s="44"/>
    </row>
    <row r="1580" spans="1:14" x14ac:dyDescent="0.25">
      <c r="A1580" s="157">
        <v>45695.095138888886</v>
      </c>
      <c r="B1580" s="170">
        <v>0.35056157865724002</v>
      </c>
      <c r="C1580" s="170">
        <v>26.33302784</v>
      </c>
      <c r="D1580" s="170">
        <v>4.2363671166666603E-2</v>
      </c>
      <c r="E1580" s="171">
        <f t="shared" si="220"/>
        <v>0.34314841653822753</v>
      </c>
      <c r="F1580" s="171">
        <f t="shared" si="221"/>
        <v>7.5879129579489181E-4</v>
      </c>
      <c r="G1580" s="171">
        <f t="shared" si="222"/>
        <v>30288.520395985539</v>
      </c>
      <c r="H1580" s="171">
        <f t="shared" si="216"/>
        <v>2.3733036750839639E-2</v>
      </c>
      <c r="I1580" s="171">
        <f t="shared" si="217"/>
        <v>1.6922497273428607</v>
      </c>
      <c r="J1580" s="171">
        <f t="shared" si="218"/>
        <v>24.043491243629617</v>
      </c>
      <c r="K1580" s="172">
        <f t="shared" si="219"/>
        <v>27.940066918333592</v>
      </c>
      <c r="L1580" s="172">
        <f t="shared" si="223"/>
        <v>1.8470657070437138</v>
      </c>
      <c r="M1580" s="171">
        <f t="shared" si="224"/>
        <v>0.16658240503640998</v>
      </c>
      <c r="N1580" s="44"/>
    </row>
    <row r="1581" spans="1:14" x14ac:dyDescent="0.25">
      <c r="A1581" s="157">
        <v>45695.095833333333</v>
      </c>
      <c r="B1581" s="170">
        <v>0.35365022761351544</v>
      </c>
      <c r="C1581" s="170">
        <v>26.332568315</v>
      </c>
      <c r="D1581" s="170">
        <v>4.2353605333333301E-2</v>
      </c>
      <c r="E1581" s="171">
        <f t="shared" si="220"/>
        <v>0.34617228244101933</v>
      </c>
      <c r="F1581" s="171">
        <f t="shared" si="221"/>
        <v>7.6547668314613728E-4</v>
      </c>
      <c r="G1581" s="171">
        <f t="shared" si="222"/>
        <v>30555.379665807734</v>
      </c>
      <c r="H1581" s="171">
        <f t="shared" si="216"/>
        <v>2.3733362021921143E-2</v>
      </c>
      <c r="I1581" s="171">
        <f t="shared" si="217"/>
        <v>1.6922291312249682</v>
      </c>
      <c r="J1581" s="171">
        <f t="shared" si="218"/>
        <v>24.225559058345365</v>
      </c>
      <c r="K1581" s="172">
        <f t="shared" si="219"/>
        <v>28.151334501168183</v>
      </c>
      <c r="L1581" s="172">
        <f t="shared" si="223"/>
        <v>1.8621105936023301</v>
      </c>
      <c r="M1581" s="171">
        <f t="shared" si="224"/>
        <v>0.16793926709977722</v>
      </c>
      <c r="N1581" s="44"/>
    </row>
    <row r="1582" spans="1:14" x14ac:dyDescent="0.25">
      <c r="A1582" s="157">
        <v>45695.09652777778</v>
      </c>
      <c r="B1582" s="170">
        <v>0.33318793061010554</v>
      </c>
      <c r="C1582" s="170">
        <v>26.3319480016666</v>
      </c>
      <c r="D1582" s="170">
        <v>4.2440497166666598E-2</v>
      </c>
      <c r="E1582" s="171">
        <f t="shared" si="220"/>
        <v>0.32614333688589769</v>
      </c>
      <c r="F1582" s="171">
        <f t="shared" si="221"/>
        <v>7.2118599699157041E-4</v>
      </c>
      <c r="G1582" s="171">
        <f t="shared" si="222"/>
        <v>28787.437204713118</v>
      </c>
      <c r="H1582" s="171">
        <f t="shared" si="216"/>
        <v>2.3733801114387301E-2</v>
      </c>
      <c r="I1582" s="171">
        <f t="shared" si="217"/>
        <v>1.6922013287924238</v>
      </c>
      <c r="J1582" s="171">
        <f t="shared" si="218"/>
        <v>23.01510617040104</v>
      </c>
      <c r="K1582" s="172">
        <f t="shared" si="219"/>
        <v>26.744333086762847</v>
      </c>
      <c r="L1582" s="172">
        <f t="shared" si="223"/>
        <v>1.7628259057598301</v>
      </c>
      <c r="M1582" s="171">
        <f t="shared" si="224"/>
        <v>0.15898502036073503</v>
      </c>
      <c r="N1582" s="44"/>
    </row>
    <row r="1583" spans="1:14" x14ac:dyDescent="0.25">
      <c r="A1583" s="157">
        <v>45695.097222222219</v>
      </c>
      <c r="B1583" s="170">
        <v>0.32739671704472312</v>
      </c>
      <c r="C1583" s="170">
        <v>26.331304461666601</v>
      </c>
      <c r="D1583" s="170">
        <v>4.2473344833333301E-2</v>
      </c>
      <c r="E1583" s="171">
        <f t="shared" si="220"/>
        <v>0.32047525562299495</v>
      </c>
      <c r="F1583" s="171">
        <f t="shared" si="221"/>
        <v>7.0865090269420586E-4</v>
      </c>
      <c r="G1583" s="171">
        <f t="shared" si="222"/>
        <v>28287.076352664077</v>
      </c>
      <c r="H1583" s="171">
        <f t="shared" si="216"/>
        <v>2.3734256658495077E-2</v>
      </c>
      <c r="I1583" s="171">
        <f t="shared" si="217"/>
        <v>1.6921724856944564</v>
      </c>
      <c r="J1583" s="171">
        <f t="shared" si="218"/>
        <v>22.67065842147343</v>
      </c>
      <c r="K1583" s="172">
        <f t="shared" si="219"/>
        <v>26.343671058912236</v>
      </c>
      <c r="L1583" s="172">
        <f t="shared" si="223"/>
        <v>1.7349045623522545</v>
      </c>
      <c r="M1583" s="171">
        <f t="shared" si="224"/>
        <v>0.15646686168400561</v>
      </c>
      <c r="N1583" s="44"/>
    </row>
    <row r="1584" spans="1:14" x14ac:dyDescent="0.25">
      <c r="A1584" s="157">
        <v>45695.097916666666</v>
      </c>
      <c r="B1584" s="170">
        <v>0.34592860155505417</v>
      </c>
      <c r="C1584" s="170">
        <v>26.330660921666599</v>
      </c>
      <c r="D1584" s="170">
        <v>4.2603152833333303E-2</v>
      </c>
      <c r="E1584" s="171">
        <f t="shared" si="220"/>
        <v>0.33861608704139023</v>
      </c>
      <c r="F1584" s="171">
        <f t="shared" si="221"/>
        <v>7.4876320682912159E-4</v>
      </c>
      <c r="G1584" s="171">
        <f t="shared" si="222"/>
        <v>29888.231174356679</v>
      </c>
      <c r="H1584" s="171">
        <f t="shared" si="216"/>
        <v>2.3734712213304334E-2</v>
      </c>
      <c r="I1584" s="171">
        <f t="shared" si="217"/>
        <v>1.6921436429563443</v>
      </c>
      <c r="J1584" s="171">
        <f t="shared" si="218"/>
        <v>23.769967246752437</v>
      </c>
      <c r="K1584" s="172">
        <f t="shared" si="219"/>
        <v>27.620664095534579</v>
      </c>
      <c r="L1584" s="172">
        <f t="shared" si="223"/>
        <v>1.8339864364524139</v>
      </c>
      <c r="M1584" s="171">
        <f t="shared" si="224"/>
        <v>0.16540281714036922</v>
      </c>
      <c r="N1584" s="44"/>
    </row>
    <row r="1585" spans="1:14" x14ac:dyDescent="0.25">
      <c r="A1585" s="157">
        <v>45695.098611111112</v>
      </c>
      <c r="B1585" s="170">
        <v>0.35094765011702672</v>
      </c>
      <c r="C1585" s="170">
        <v>26.3300173816666</v>
      </c>
      <c r="D1585" s="170">
        <v>4.2487121500000002E-2</v>
      </c>
      <c r="E1585" s="171">
        <f t="shared" si="220"/>
        <v>0.34352977714934663</v>
      </c>
      <c r="F1585" s="171">
        <f t="shared" si="221"/>
        <v>7.5962694830525269E-4</v>
      </c>
      <c r="G1585" s="171">
        <f t="shared" si="222"/>
        <v>30321.876970111109</v>
      </c>
      <c r="H1585" s="171">
        <f t="shared" si="216"/>
        <v>2.3735167778815437E-2</v>
      </c>
      <c r="I1585" s="171">
        <f t="shared" si="217"/>
        <v>1.6921148005780808</v>
      </c>
      <c r="J1585" s="171">
        <f t="shared" si="218"/>
        <v>24.066261393836022</v>
      </c>
      <c r="K1585" s="172">
        <f t="shared" si="219"/>
        <v>27.964530609859533</v>
      </c>
      <c r="L1585" s="172">
        <f t="shared" si="223"/>
        <v>1.8542501552475357</v>
      </c>
      <c r="M1585" s="171">
        <f t="shared" si="224"/>
        <v>0.16723035310674023</v>
      </c>
      <c r="N1585" s="44"/>
    </row>
    <row r="1586" spans="1:14" x14ac:dyDescent="0.25">
      <c r="A1586" s="157">
        <v>45695.099305555559</v>
      </c>
      <c r="B1586" s="170">
        <v>0.34283995626654457</v>
      </c>
      <c r="C1586" s="170">
        <v>26.329404010000001</v>
      </c>
      <c r="D1586" s="170">
        <v>4.2475199166666602E-2</v>
      </c>
      <c r="E1586" s="171">
        <f t="shared" si="220"/>
        <v>0.33559414047779257</v>
      </c>
      <c r="F1586" s="171">
        <f t="shared" si="221"/>
        <v>7.4207782741676309E-4</v>
      </c>
      <c r="G1586" s="171">
        <f t="shared" si="222"/>
        <v>29621.37222142945</v>
      </c>
      <c r="H1586" s="171">
        <f t="shared" si="216"/>
        <v>2.3735601997958419E-2</v>
      </c>
      <c r="I1586" s="171">
        <f t="shared" si="217"/>
        <v>1.6920873106286192</v>
      </c>
      <c r="J1586" s="171">
        <f t="shared" si="218"/>
        <v>23.58733356580915</v>
      </c>
      <c r="K1586" s="172">
        <f t="shared" si="219"/>
        <v>27.407627027057007</v>
      </c>
      <c r="L1586" s="172">
        <f t="shared" si="223"/>
        <v>1.8128517910502584</v>
      </c>
      <c r="M1586" s="171">
        <f t="shared" si="224"/>
        <v>0.1634967344020796</v>
      </c>
      <c r="N1586" s="44"/>
    </row>
    <row r="1587" spans="1:14" x14ac:dyDescent="0.25">
      <c r="A1587" s="157">
        <v>45695.1</v>
      </c>
      <c r="B1587" s="170">
        <v>0.34670076286752882</v>
      </c>
      <c r="C1587" s="170">
        <v>26.328950351666599</v>
      </c>
      <c r="D1587" s="170">
        <v>4.2566594333333298E-2</v>
      </c>
      <c r="E1587" s="171">
        <f t="shared" si="220"/>
        <v>0.33937386422407856</v>
      </c>
      <c r="F1587" s="171">
        <f t="shared" si="221"/>
        <v>7.5043455166131777E-4</v>
      </c>
      <c r="G1587" s="171">
        <f t="shared" si="222"/>
        <v>29954.94591175449</v>
      </c>
      <c r="H1587" s="171">
        <f t="shared" si="216"/>
        <v>2.3735923158813919E-2</v>
      </c>
      <c r="I1587" s="171">
        <f t="shared" si="217"/>
        <v>1.6920669788846774</v>
      </c>
      <c r="J1587" s="171">
        <f t="shared" si="218"/>
        <v>23.815589926983254</v>
      </c>
      <c r="K1587" s="172">
        <f t="shared" si="219"/>
        <v>27.672554912789693</v>
      </c>
      <c r="L1587" s="172">
        <f t="shared" si="223"/>
        <v>1.8362315934567803</v>
      </c>
      <c r="M1587" s="171">
        <f t="shared" si="224"/>
        <v>0.16560530244018581</v>
      </c>
      <c r="N1587" s="44"/>
    </row>
    <row r="1588" spans="1:14" x14ac:dyDescent="0.25">
      <c r="A1588" s="157">
        <v>45695.100694444445</v>
      </c>
      <c r="B1588" s="170">
        <v>0.34824508550791972</v>
      </c>
      <c r="C1588" s="170">
        <v>26.328519764999999</v>
      </c>
      <c r="D1588" s="170">
        <v>4.2325259166666601E-2</v>
      </c>
      <c r="E1588" s="171">
        <f t="shared" si="220"/>
        <v>0.3408860404971778</v>
      </c>
      <c r="F1588" s="171">
        <f t="shared" si="221"/>
        <v>7.537772413591336E-4</v>
      </c>
      <c r="G1588" s="171">
        <f t="shared" si="222"/>
        <v>30088.375387884262</v>
      </c>
      <c r="H1588" s="171">
        <f t="shared" si="216"/>
        <v>2.3736227991336303E-2</v>
      </c>
      <c r="I1588" s="171">
        <f t="shared" si="217"/>
        <v>1.6920476813160805</v>
      </c>
      <c r="J1588" s="171">
        <f t="shared" si="218"/>
        <v>23.906792655034959</v>
      </c>
      <c r="K1588" s="172">
        <f t="shared" si="219"/>
        <v>27.778244364851133</v>
      </c>
      <c r="L1588" s="172">
        <f t="shared" si="223"/>
        <v>1.8335532101396932</v>
      </c>
      <c r="M1588" s="171">
        <f t="shared" si="224"/>
        <v>0.16536374550321908</v>
      </c>
      <c r="N1588" s="44"/>
    </row>
    <row r="1589" spans="1:14" x14ac:dyDescent="0.25">
      <c r="A1589" s="157">
        <v>45695.101388888892</v>
      </c>
      <c r="B1589" s="170">
        <v>0.35056157865724002</v>
      </c>
      <c r="C1589" s="170">
        <v>26.328089174999999</v>
      </c>
      <c r="D1589" s="170">
        <v>4.2325789833333301E-2</v>
      </c>
      <c r="E1589" s="171">
        <f t="shared" si="220"/>
        <v>0.34315407536648851</v>
      </c>
      <c r="F1589" s="171">
        <f t="shared" si="221"/>
        <v>7.5879129579489181E-4</v>
      </c>
      <c r="G1589" s="171">
        <f t="shared" si="222"/>
        <v>30288.520395985539</v>
      </c>
      <c r="H1589" s="171">
        <f t="shared" si="216"/>
        <v>2.3736532831010102E-2</v>
      </c>
      <c r="I1589" s="171">
        <f t="shared" si="217"/>
        <v>1.6920283837591843</v>
      </c>
      <c r="J1589" s="171">
        <f t="shared" si="218"/>
        <v>24.043491243629617</v>
      </c>
      <c r="K1589" s="172">
        <f t="shared" si="219"/>
        <v>27.936794546383332</v>
      </c>
      <c r="L1589" s="172">
        <f t="shared" si="223"/>
        <v>1.8451811215601086</v>
      </c>
      <c r="M1589" s="171">
        <f t="shared" si="224"/>
        <v>0.16641243881314108</v>
      </c>
      <c r="N1589" s="44"/>
    </row>
    <row r="1590" spans="1:14" x14ac:dyDescent="0.25">
      <c r="A1590" s="157">
        <v>45695.102083333331</v>
      </c>
      <c r="B1590" s="170">
        <v>0.35365022761351544</v>
      </c>
      <c r="C1590" s="170">
        <v>26.327658584999998</v>
      </c>
      <c r="D1590" s="170">
        <v>4.2759275333333298E-2</v>
      </c>
      <c r="E1590" s="171">
        <f t="shared" si="220"/>
        <v>0.34617795769722476</v>
      </c>
      <c r="F1590" s="171">
        <f t="shared" si="221"/>
        <v>7.6547668314613728E-4</v>
      </c>
      <c r="G1590" s="171">
        <f t="shared" si="222"/>
        <v>30555.379665807734</v>
      </c>
      <c r="H1590" s="171">
        <f t="shared" si="216"/>
        <v>2.3736837675475481E-2</v>
      </c>
      <c r="I1590" s="171">
        <f t="shared" si="217"/>
        <v>1.6920090863633874</v>
      </c>
      <c r="J1590" s="171">
        <f t="shared" si="218"/>
        <v>24.225559058345365</v>
      </c>
      <c r="K1590" s="172">
        <f t="shared" si="219"/>
        <v>28.148056701572852</v>
      </c>
      <c r="L1590" s="172">
        <f t="shared" si="223"/>
        <v>1.8797102969249064</v>
      </c>
      <c r="M1590" s="171">
        <f t="shared" si="224"/>
        <v>0.16952654193045694</v>
      </c>
      <c r="N1590" s="44"/>
    </row>
    <row r="1591" spans="1:14" x14ac:dyDescent="0.25">
      <c r="A1591" s="157">
        <v>45695.102777777778</v>
      </c>
      <c r="B1591" s="170">
        <v>0.33318793061010554</v>
      </c>
      <c r="C1591" s="170">
        <v>26.327292586666601</v>
      </c>
      <c r="D1591" s="170">
        <v>4.2768113333333302E-2</v>
      </c>
      <c r="E1591" s="171">
        <f t="shared" si="220"/>
        <v>0.32614840682816132</v>
      </c>
      <c r="F1591" s="171">
        <f t="shared" si="221"/>
        <v>7.2118599699157041E-4</v>
      </c>
      <c r="G1591" s="171">
        <f t="shared" si="222"/>
        <v>28787.437204713118</v>
      </c>
      <c r="H1591" s="171">
        <f t="shared" si="216"/>
        <v>2.3737096794796641E-2</v>
      </c>
      <c r="I1591" s="171">
        <f t="shared" si="217"/>
        <v>1.6919926838455335</v>
      </c>
      <c r="J1591" s="171">
        <f t="shared" si="218"/>
        <v>23.01510617040104</v>
      </c>
      <c r="K1591" s="172">
        <f t="shared" si="219"/>
        <v>26.741380400631595</v>
      </c>
      <c r="L1591" s="172">
        <f t="shared" si="223"/>
        <v>1.7762224542622134</v>
      </c>
      <c r="M1591" s="171">
        <f t="shared" si="224"/>
        <v>0.16019322278699616</v>
      </c>
      <c r="N1591" s="44"/>
    </row>
    <row r="1592" spans="1:14" x14ac:dyDescent="0.25">
      <c r="A1592" s="157">
        <v>45695.103472222225</v>
      </c>
      <c r="B1592" s="170">
        <v>0.32546630455164433</v>
      </c>
      <c r="C1592" s="170">
        <v>26.32724953</v>
      </c>
      <c r="D1592" s="170">
        <v>4.2408973333333301E-2</v>
      </c>
      <c r="E1592" s="171">
        <f t="shared" si="220"/>
        <v>0.31858996744845164</v>
      </c>
      <c r="F1592" s="171">
        <f t="shared" si="221"/>
        <v>7.0447252067455484E-4</v>
      </c>
      <c r="G1592" s="171">
        <f t="shared" si="222"/>
        <v>28120.288713262071</v>
      </c>
      <c r="H1592" s="171">
        <f t="shared" si="216"/>
        <v>2.3737127278261987E-2</v>
      </c>
      <c r="I1592" s="171">
        <f t="shared" si="217"/>
        <v>1.6919907542330808</v>
      </c>
      <c r="J1592" s="171">
        <f t="shared" si="218"/>
        <v>22.555653083299916</v>
      </c>
      <c r="K1592" s="172">
        <f t="shared" si="219"/>
        <v>26.20751253071078</v>
      </c>
      <c r="L1592" s="172">
        <f t="shared" si="223"/>
        <v>1.722352823212985</v>
      </c>
      <c r="M1592" s="171">
        <f t="shared" si="224"/>
        <v>0.15533485057837165</v>
      </c>
      <c r="N1592" s="44"/>
    </row>
    <row r="1593" spans="1:14" x14ac:dyDescent="0.25">
      <c r="A1593" s="157">
        <v>45695.104166666664</v>
      </c>
      <c r="B1593" s="170">
        <v>0.34129562076193309</v>
      </c>
      <c r="C1593" s="170">
        <v>26.32724953</v>
      </c>
      <c r="D1593" s="170">
        <v>4.2329498833333298E-2</v>
      </c>
      <c r="E1593" s="171">
        <f t="shared" si="220"/>
        <v>0.33408484745796407</v>
      </c>
      <c r="F1593" s="171">
        <f t="shared" si="221"/>
        <v>7.387351098743141E-4</v>
      </c>
      <c r="G1593" s="171">
        <f t="shared" si="222"/>
        <v>29487.941633831018</v>
      </c>
      <c r="H1593" s="171">
        <f t="shared" si="216"/>
        <v>2.3737127278261987E-2</v>
      </c>
      <c r="I1593" s="171">
        <f t="shared" si="217"/>
        <v>1.6919907542330808</v>
      </c>
      <c r="J1593" s="171">
        <f t="shared" si="218"/>
        <v>23.495929675788791</v>
      </c>
      <c r="K1593" s="172">
        <f t="shared" si="219"/>
        <v>27.30002403942126</v>
      </c>
      <c r="L1593" s="172">
        <f t="shared" si="223"/>
        <v>1.7987740738039046</v>
      </c>
      <c r="M1593" s="171">
        <f t="shared" si="224"/>
        <v>0.16222709900828866</v>
      </c>
      <c r="N1593" s="44"/>
    </row>
    <row r="1594" spans="1:14" x14ac:dyDescent="0.25">
      <c r="A1594" s="157">
        <v>45695.104861111111</v>
      </c>
      <c r="B1594" s="170">
        <v>0.3385930598360391</v>
      </c>
      <c r="C1594" s="170">
        <v>26.32724953</v>
      </c>
      <c r="D1594" s="170">
        <v>4.25631515E-2</v>
      </c>
      <c r="E1594" s="171">
        <f t="shared" si="220"/>
        <v>0.3314393852845629</v>
      </c>
      <c r="F1594" s="171">
        <f t="shared" si="221"/>
        <v>7.3288541090051756E-4</v>
      </c>
      <c r="G1594" s="171">
        <f t="shared" si="222"/>
        <v>29254.440369833777</v>
      </c>
      <c r="H1594" s="171">
        <f t="shared" si="216"/>
        <v>2.3737127278261987E-2</v>
      </c>
      <c r="I1594" s="171">
        <f t="shared" si="217"/>
        <v>1.6919907542330808</v>
      </c>
      <c r="J1594" s="171">
        <f t="shared" si="218"/>
        <v>23.335834866505586</v>
      </c>
      <c r="K1594" s="172">
        <f t="shared" si="219"/>
        <v>27.114009176322583</v>
      </c>
      <c r="L1594" s="172">
        <f t="shared" si="223"/>
        <v>1.7950440946207995</v>
      </c>
      <c r="M1594" s="171">
        <f t="shared" si="224"/>
        <v>0.16189070117431453</v>
      </c>
      <c r="N1594" s="44"/>
    </row>
    <row r="1595" spans="1:14" x14ac:dyDescent="0.25">
      <c r="A1595" s="157">
        <v>45695.105555555558</v>
      </c>
      <c r="B1595" s="170">
        <v>0.31967509465403038</v>
      </c>
      <c r="C1595" s="170">
        <v>26.32724953</v>
      </c>
      <c r="D1595" s="170">
        <v>4.2483677666666601E-2</v>
      </c>
      <c r="E1595" s="171">
        <f t="shared" si="220"/>
        <v>0.31292111218766011</v>
      </c>
      <c r="F1595" s="171">
        <f t="shared" si="221"/>
        <v>6.919374343160831E-4</v>
      </c>
      <c r="G1595" s="171">
        <f t="shared" si="222"/>
        <v>27619.928178108225</v>
      </c>
      <c r="H1595" s="171">
        <f t="shared" si="216"/>
        <v>2.3737127278261987E-2</v>
      </c>
      <c r="I1595" s="171">
        <f t="shared" si="217"/>
        <v>1.6919907542330808</v>
      </c>
      <c r="J1595" s="171">
        <f t="shared" si="218"/>
        <v>22.210062883884088</v>
      </c>
      <c r="K1595" s="172">
        <f t="shared" si="219"/>
        <v>25.805969757897568</v>
      </c>
      <c r="L1595" s="172">
        <f t="shared" si="223"/>
        <v>1.6960881712223732</v>
      </c>
      <c r="M1595" s="171">
        <f t="shared" si="224"/>
        <v>0.15296610490822268</v>
      </c>
      <c r="N1595" s="44"/>
    </row>
    <row r="1596" spans="1:14" x14ac:dyDescent="0.25">
      <c r="A1596" s="157">
        <v>45695.106249999997</v>
      </c>
      <c r="B1596" s="170">
        <v>0.32160549795838228</v>
      </c>
      <c r="C1596" s="170">
        <v>26.32724953</v>
      </c>
      <c r="D1596" s="170">
        <v>4.2337444000000002E-2</v>
      </c>
      <c r="E1596" s="171">
        <f t="shared" si="220"/>
        <v>0.31481073061296244</v>
      </c>
      <c r="F1596" s="171">
        <f t="shared" si="221"/>
        <v>6.9611579644671487E-4</v>
      </c>
      <c r="G1596" s="171">
        <f t="shared" si="222"/>
        <v>27786.715023604229</v>
      </c>
      <c r="H1596" s="171">
        <f t="shared" si="216"/>
        <v>2.3737127278261987E-2</v>
      </c>
      <c r="I1596" s="171">
        <f t="shared" si="217"/>
        <v>1.6919907542330808</v>
      </c>
      <c r="J1596" s="171">
        <f t="shared" si="218"/>
        <v>22.325356242850166</v>
      </c>
      <c r="K1596" s="172">
        <f t="shared" si="219"/>
        <v>25.939929618809259</v>
      </c>
      <c r="L1596" s="172">
        <f t="shared" si="223"/>
        <v>1.6999858098297087</v>
      </c>
      <c r="M1596" s="171">
        <f t="shared" si="224"/>
        <v>0.15331762354164039</v>
      </c>
      <c r="N1596" s="44"/>
    </row>
    <row r="1597" spans="1:14" x14ac:dyDescent="0.25">
      <c r="A1597" s="157">
        <v>45695.106944444444</v>
      </c>
      <c r="B1597" s="170">
        <v>0.32430806257520878</v>
      </c>
      <c r="C1597" s="170">
        <v>26.32724953</v>
      </c>
      <c r="D1597" s="170">
        <v>4.22484338333333E-2</v>
      </c>
      <c r="E1597" s="171">
        <f t="shared" si="220"/>
        <v>0.31745619639931538</v>
      </c>
      <c r="F1597" s="171">
        <f t="shared" si="221"/>
        <v>7.0196550340954282E-4</v>
      </c>
      <c r="G1597" s="171">
        <f t="shared" si="222"/>
        <v>28020.216606498037</v>
      </c>
      <c r="H1597" s="171">
        <f t="shared" si="216"/>
        <v>2.3737127278261987E-2</v>
      </c>
      <c r="I1597" s="171">
        <f t="shared" si="217"/>
        <v>1.6919907542330808</v>
      </c>
      <c r="J1597" s="171">
        <f t="shared" si="218"/>
        <v>22.486604393014129</v>
      </c>
      <c r="K1597" s="172">
        <f t="shared" si="219"/>
        <v>26.127284553750371</v>
      </c>
      <c r="L1597" s="172">
        <f t="shared" si="223"/>
        <v>1.7100078457586734</v>
      </c>
      <c r="M1597" s="171">
        <f t="shared" si="224"/>
        <v>0.15422148681084716</v>
      </c>
      <c r="N1597" s="44"/>
    </row>
    <row r="1598" spans="1:14" x14ac:dyDescent="0.25">
      <c r="A1598" s="157">
        <v>45695.107638888891</v>
      </c>
      <c r="B1598" s="170">
        <v>0.33202968495818203</v>
      </c>
      <c r="C1598" s="170">
        <v>26.327152940000001</v>
      </c>
      <c r="D1598" s="170">
        <v>4.2475729833333302E-2</v>
      </c>
      <c r="E1598" s="171">
        <f t="shared" si="220"/>
        <v>0.32501478389903066</v>
      </c>
      <c r="F1598" s="171">
        <f t="shared" si="221"/>
        <v>7.1867897177095672E-4</v>
      </c>
      <c r="G1598" s="171">
        <f t="shared" si="222"/>
        <v>28687.364780386928</v>
      </c>
      <c r="H1598" s="171">
        <f t="shared" si="216"/>
        <v>2.3737195662687834E-2</v>
      </c>
      <c r="I1598" s="171">
        <f t="shared" si="217"/>
        <v>1.691986425495412</v>
      </c>
      <c r="J1598" s="171">
        <f t="shared" si="218"/>
        <v>22.946283953421794</v>
      </c>
      <c r="K1598" s="172">
        <f t="shared" si="219"/>
        <v>26.661327181646573</v>
      </c>
      <c r="L1598" s="172">
        <f t="shared" si="223"/>
        <v>1.75822421814206</v>
      </c>
      <c r="M1598" s="171">
        <f t="shared" si="224"/>
        <v>0.15857000524369227</v>
      </c>
      <c r="N1598" s="44"/>
    </row>
    <row r="1599" spans="1:14" x14ac:dyDescent="0.25">
      <c r="A1599" s="157">
        <v>45695.10833333333</v>
      </c>
      <c r="B1599" s="170">
        <v>0.34670076286752882</v>
      </c>
      <c r="C1599" s="170">
        <v>26.326573409999899</v>
      </c>
      <c r="D1599" s="170">
        <v>4.23740035E-2</v>
      </c>
      <c r="E1599" s="171">
        <f t="shared" si="220"/>
        <v>0.33937655783002335</v>
      </c>
      <c r="F1599" s="171">
        <f t="shared" si="221"/>
        <v>7.5043455166131777E-4</v>
      </c>
      <c r="G1599" s="171">
        <f t="shared" si="222"/>
        <v>29954.94591175449</v>
      </c>
      <c r="H1599" s="171">
        <f t="shared" si="216"/>
        <v>2.373760596722652E-2</v>
      </c>
      <c r="I1599" s="171">
        <f t="shared" si="217"/>
        <v>1.6919604536877773</v>
      </c>
      <c r="J1599" s="171">
        <f t="shared" si="218"/>
        <v>23.815589926983254</v>
      </c>
      <c r="K1599" s="172">
        <f t="shared" si="219"/>
        <v>27.670994977347011</v>
      </c>
      <c r="L1599" s="172">
        <f t="shared" si="223"/>
        <v>1.8278125702578421</v>
      </c>
      <c r="M1599" s="171">
        <f t="shared" si="224"/>
        <v>0.16484601102614016</v>
      </c>
      <c r="N1599" s="44"/>
    </row>
    <row r="1600" spans="1:14" x14ac:dyDescent="0.25">
      <c r="A1600" s="157">
        <v>45695.109027777777</v>
      </c>
      <c r="B1600" s="170">
        <v>0.34631468221129003</v>
      </c>
      <c r="C1600" s="170">
        <v>26.32592949</v>
      </c>
      <c r="D1600" s="170">
        <v>4.2486857500000003E-2</v>
      </c>
      <c r="E1600" s="171">
        <f t="shared" si="220"/>
        <v>0.33899936219625176</v>
      </c>
      <c r="F1600" s="171">
        <f t="shared" si="221"/>
        <v>7.4959887924521654E-4</v>
      </c>
      <c r="G1600" s="171">
        <f t="shared" si="222"/>
        <v>29921.588543055459</v>
      </c>
      <c r="H1600" s="171">
        <f t="shared" si="216"/>
        <v>2.3738061869765431E-2</v>
      </c>
      <c r="I1600" s="171">
        <f t="shared" si="217"/>
        <v>1.6919315965655859</v>
      </c>
      <c r="J1600" s="171">
        <f t="shared" si="218"/>
        <v>23.792780367015613</v>
      </c>
      <c r="K1600" s="172">
        <f t="shared" si="219"/>
        <v>27.644070703345047</v>
      </c>
      <c r="L1600" s="172">
        <f t="shared" si="223"/>
        <v>1.830704717382448</v>
      </c>
      <c r="M1600" s="171">
        <f t="shared" si="224"/>
        <v>0.16510684680577634</v>
      </c>
      <c r="N1600" s="44"/>
    </row>
    <row r="1601" spans="1:14" x14ac:dyDescent="0.25">
      <c r="A1601" s="157">
        <v>45695.109722222223</v>
      </c>
      <c r="B1601" s="170">
        <v>0.34785901404813302</v>
      </c>
      <c r="C1601" s="170">
        <v>26.325285569999998</v>
      </c>
      <c r="D1601" s="170">
        <v>4.2472552500000003E-2</v>
      </c>
      <c r="E1601" s="171">
        <f t="shared" si="220"/>
        <v>0.34051180475249726</v>
      </c>
      <c r="F1601" s="171">
        <f t="shared" si="221"/>
        <v>7.5294158884877272E-4</v>
      </c>
      <c r="G1601" s="171">
        <f t="shared" si="222"/>
        <v>30055.018813758692</v>
      </c>
      <c r="H1601" s="171">
        <f t="shared" si="216"/>
        <v>2.3738517783021062E-2</v>
      </c>
      <c r="I1601" s="171">
        <f t="shared" si="217"/>
        <v>1.6919027398036441</v>
      </c>
      <c r="J1601" s="171">
        <f t="shared" si="218"/>
        <v>23.883997834192058</v>
      </c>
      <c r="K1601" s="172">
        <f t="shared" si="219"/>
        <v>27.74962957868475</v>
      </c>
      <c r="L1601" s="172">
        <f t="shared" si="223"/>
        <v>1.8378374661416628</v>
      </c>
      <c r="M1601" s="171">
        <f t="shared" si="224"/>
        <v>0.16575013222778345</v>
      </c>
      <c r="N1601" s="44"/>
    </row>
    <row r="1602" spans="1:14" x14ac:dyDescent="0.25">
      <c r="A1602" s="157">
        <v>45695.11041666667</v>
      </c>
      <c r="B1602" s="170">
        <v>0.35365022761351544</v>
      </c>
      <c r="C1602" s="170">
        <v>26.32464165</v>
      </c>
      <c r="D1602" s="170">
        <v>4.2542488500000003E-2</v>
      </c>
      <c r="E1602" s="171">
        <f t="shared" si="220"/>
        <v>0.34618144512571308</v>
      </c>
      <c r="F1602" s="171">
        <f t="shared" si="221"/>
        <v>7.6547668314613728E-4</v>
      </c>
      <c r="G1602" s="171">
        <f t="shared" si="222"/>
        <v>30555.379665807734</v>
      </c>
      <c r="H1602" s="171">
        <f t="shared" si="216"/>
        <v>2.3738973706993606E-2</v>
      </c>
      <c r="I1602" s="171">
        <f t="shared" si="217"/>
        <v>1.6918738834019569</v>
      </c>
      <c r="J1602" s="171">
        <f t="shared" si="218"/>
        <v>24.225559058345365</v>
      </c>
      <c r="K1602" s="172">
        <f t="shared" si="219"/>
        <v>28.146042745848249</v>
      </c>
      <c r="L1602" s="172">
        <f t="shared" si="223"/>
        <v>1.870036070378531</v>
      </c>
      <c r="M1602" s="171">
        <f t="shared" si="224"/>
        <v>0.16865404675131054</v>
      </c>
      <c r="N1602" s="44"/>
    </row>
    <row r="1603" spans="1:14" x14ac:dyDescent="0.25">
      <c r="A1603" s="157">
        <v>45695.111111111109</v>
      </c>
      <c r="B1603" s="170">
        <v>0.34283995626654457</v>
      </c>
      <c r="C1603" s="170">
        <v>26.324029728333301</v>
      </c>
      <c r="D1603" s="170">
        <v>4.25933513333333E-2</v>
      </c>
      <c r="E1603" s="171">
        <f t="shared" si="220"/>
        <v>0.33560016296140577</v>
      </c>
      <c r="F1603" s="171">
        <f t="shared" si="221"/>
        <v>7.4207782741676309E-4</v>
      </c>
      <c r="G1603" s="171">
        <f t="shared" si="222"/>
        <v>29621.37222142945</v>
      </c>
      <c r="H1603" s="171">
        <f t="shared" ref="H1603:H1666" si="225">KHprocess*EXP(delta*(1/(C1603+273.15)-1/(Tnul+273.15)))</f>
        <v>2.3739406984655851E-2</v>
      </c>
      <c r="I1603" s="171">
        <f t="shared" ref="I1603:I1666" si="226">1/(H1603*constR*(C1603+273.15)*10^3)</f>
        <v>1.6918464612960356</v>
      </c>
      <c r="J1603" s="171">
        <f t="shared" ref="J1603:J1666" si="227">(($R$2/0.815)^(-0.49))*34500*(F1603)^0.86</f>
        <v>23.58733356580915</v>
      </c>
      <c r="K1603" s="172">
        <f t="shared" ref="K1603:K1666" si="228">J1603*(1.024)^(C1603-20)</f>
        <v>27.40413389288145</v>
      </c>
      <c r="L1603" s="172">
        <f t="shared" si="223"/>
        <v>1.8176447979550658</v>
      </c>
      <c r="M1603" s="171">
        <f t="shared" si="224"/>
        <v>0.16392900414457665</v>
      </c>
      <c r="N1603" s="44"/>
    </row>
    <row r="1604" spans="1:14" x14ac:dyDescent="0.25">
      <c r="A1604" s="157">
        <v>45695.111805555556</v>
      </c>
      <c r="B1604" s="170">
        <v>0.3486311661641584</v>
      </c>
      <c r="C1604" s="170">
        <v>26.323577804999999</v>
      </c>
      <c r="D1604" s="170">
        <v>4.2477320833333297E-2</v>
      </c>
      <c r="E1604" s="171">
        <f t="shared" ref="E1604:E1667" si="229">B1604*((20+273.15)/(C1604+273.15))</f>
        <v>0.34126959416623592</v>
      </c>
      <c r="F1604" s="171">
        <f t="shared" ref="F1604:F1667" si="230">B1604/$R$1</f>
        <v>7.5461291377523461E-4</v>
      </c>
      <c r="G1604" s="171">
        <f t="shared" ref="G1604:G1667" si="231">B1604*(24*60*60)</f>
        <v>30121.732756583286</v>
      </c>
      <c r="H1604" s="171">
        <f t="shared" si="225"/>
        <v>2.373972698000534E-2</v>
      </c>
      <c r="I1604" s="171">
        <f t="shared" si="226"/>
        <v>1.691826209420046</v>
      </c>
      <c r="J1604" s="171">
        <f t="shared" si="227"/>
        <v>23.929584481100346</v>
      </c>
      <c r="K1604" s="172">
        <f t="shared" si="228"/>
        <v>27.80146839223363</v>
      </c>
      <c r="L1604" s="172">
        <f t="shared" ref="L1604:L1667" si="232">I1604*D1604*(1-EXP((-(K1604/I1604)*($R$3/G1604))))*G1604/1000</f>
        <v>1.8418526693440094</v>
      </c>
      <c r="M1604" s="171">
        <f t="shared" ref="M1604:M1667" si="233">L1604*1000/24/$R$1</f>
        <v>0.1661122537287166</v>
      </c>
      <c r="N1604" s="44"/>
    </row>
    <row r="1605" spans="1:14" x14ac:dyDescent="0.25">
      <c r="A1605" s="157">
        <v>45695.112500000003</v>
      </c>
      <c r="B1605" s="170">
        <v>0.35480845669484434</v>
      </c>
      <c r="C1605" s="170">
        <v>26.323147214999999</v>
      </c>
      <c r="D1605" s="170">
        <v>4.2529772833333299E-2</v>
      </c>
      <c r="E1605" s="171">
        <f t="shared" si="229"/>
        <v>0.34731694660229578</v>
      </c>
      <c r="F1605" s="171">
        <f t="shared" si="230"/>
        <v>7.6798367249966313E-4</v>
      </c>
      <c r="G1605" s="171">
        <f t="shared" si="231"/>
        <v>30655.450658434551</v>
      </c>
      <c r="H1605" s="171">
        <f t="shared" si="225"/>
        <v>2.3740031874678588E-2</v>
      </c>
      <c r="I1605" s="171">
        <f t="shared" si="226"/>
        <v>1.6918069137120437</v>
      </c>
      <c r="J1605" s="171">
        <f t="shared" si="227"/>
        <v>24.293776170566264</v>
      </c>
      <c r="K1605" s="172">
        <f t="shared" si="228"/>
        <v>28.224299240288993</v>
      </c>
      <c r="L1605" s="172">
        <f t="shared" si="232"/>
        <v>1.8752410373249204</v>
      </c>
      <c r="M1605" s="171">
        <f t="shared" si="233"/>
        <v>0.16912347017721144</v>
      </c>
      <c r="N1605" s="44"/>
    </row>
    <row r="1606" spans="1:14" x14ac:dyDescent="0.25">
      <c r="A1606" s="157">
        <v>45695.113194444442</v>
      </c>
      <c r="B1606" s="170">
        <v>0.34438426971820851</v>
      </c>
      <c r="C1606" s="170">
        <v>26.322716624999899</v>
      </c>
      <c r="D1606" s="170">
        <v>4.2572688333333303E-2</v>
      </c>
      <c r="E1606" s="171">
        <f t="shared" si="229"/>
        <v>0.33711334309732921</v>
      </c>
      <c r="F1606" s="171">
        <f t="shared" si="230"/>
        <v>7.4542049722555956E-4</v>
      </c>
      <c r="G1606" s="171">
        <f t="shared" si="231"/>
        <v>29754.800903653217</v>
      </c>
      <c r="H1606" s="171">
        <f t="shared" si="225"/>
        <v>2.3740336774144551E-2</v>
      </c>
      <c r="I1606" s="171">
        <f t="shared" si="226"/>
        <v>1.6917876181651235</v>
      </c>
      <c r="J1606" s="171">
        <f t="shared" si="227"/>
        <v>23.678678527270488</v>
      </c>
      <c r="K1606" s="172">
        <f t="shared" si="228"/>
        <v>27.50940318297943</v>
      </c>
      <c r="L1606" s="172">
        <f t="shared" si="232"/>
        <v>1.8245033490082947</v>
      </c>
      <c r="M1606" s="171">
        <f t="shared" si="233"/>
        <v>0.1645475603362459</v>
      </c>
      <c r="N1606" s="44"/>
    </row>
    <row r="1607" spans="1:14" x14ac:dyDescent="0.25">
      <c r="A1607" s="157">
        <v>45695.113888888889</v>
      </c>
      <c r="B1607" s="170">
        <v>0.32585238520788024</v>
      </c>
      <c r="C1607" s="170">
        <v>26.322286039999899</v>
      </c>
      <c r="D1607" s="170">
        <v>4.2445531000000002E-2</v>
      </c>
      <c r="E1607" s="171">
        <f t="shared" si="229"/>
        <v>0.31897317774149964</v>
      </c>
      <c r="F1607" s="171">
        <f t="shared" si="230"/>
        <v>7.0530819309064989E-4</v>
      </c>
      <c r="G1607" s="171">
        <f t="shared" si="231"/>
        <v>28153.646081960851</v>
      </c>
      <c r="H1607" s="171">
        <f t="shared" si="225"/>
        <v>2.3740641674862586E-2</v>
      </c>
      <c r="I1607" s="171">
        <f t="shared" si="226"/>
        <v>1.6917683230033513</v>
      </c>
      <c r="J1607" s="171">
        <f t="shared" si="227"/>
        <v>22.578661663475803</v>
      </c>
      <c r="K1607" s="172">
        <f t="shared" si="228"/>
        <v>26.231158272960666</v>
      </c>
      <c r="L1607" s="172">
        <f t="shared" si="232"/>
        <v>1.7255689568919945</v>
      </c>
      <c r="M1607" s="171">
        <f t="shared" si="233"/>
        <v>0.15562490592460268</v>
      </c>
      <c r="N1607" s="44"/>
    </row>
    <row r="1608" spans="1:14" x14ac:dyDescent="0.25">
      <c r="A1608" s="157">
        <v>45695.114583333336</v>
      </c>
      <c r="B1608" s="170">
        <v>0.31890293334927522</v>
      </c>
      <c r="C1608" s="170">
        <v>26.32195763</v>
      </c>
      <c r="D1608" s="170">
        <v>4.2211876833333301E-2</v>
      </c>
      <c r="E1608" s="171">
        <f t="shared" si="229"/>
        <v>0.31217078103467444</v>
      </c>
      <c r="F1608" s="171">
        <f t="shared" si="230"/>
        <v>6.9026608950059566E-4</v>
      </c>
      <c r="G1608" s="171">
        <f t="shared" si="231"/>
        <v>27553.213441377378</v>
      </c>
      <c r="H1608" s="171">
        <f t="shared" si="225"/>
        <v>2.3740874227859074E-2</v>
      </c>
      <c r="I1608" s="171">
        <f t="shared" si="226"/>
        <v>1.6917536065653642</v>
      </c>
      <c r="J1608" s="171">
        <f t="shared" si="227"/>
        <v>22.163918275597656</v>
      </c>
      <c r="K1608" s="172">
        <f t="shared" si="228"/>
        <v>25.749122275617928</v>
      </c>
      <c r="L1608" s="172">
        <f t="shared" si="232"/>
        <v>1.681125775956454</v>
      </c>
      <c r="M1608" s="171">
        <f t="shared" si="233"/>
        <v>0.15161668253575522</v>
      </c>
      <c r="N1608" s="44"/>
    </row>
    <row r="1609" spans="1:14" x14ac:dyDescent="0.25">
      <c r="A1609" s="157">
        <v>45695.115277777775</v>
      </c>
      <c r="B1609" s="170">
        <v>0.32430806257520878</v>
      </c>
      <c r="C1609" s="170">
        <v>26.32211324</v>
      </c>
      <c r="D1609" s="170">
        <v>4.2151476666666597E-2</v>
      </c>
      <c r="E1609" s="171">
        <f t="shared" si="229"/>
        <v>0.31746164113695508</v>
      </c>
      <c r="F1609" s="171">
        <f t="shared" si="230"/>
        <v>7.0196550340954282E-4</v>
      </c>
      <c r="G1609" s="171">
        <f t="shared" si="231"/>
        <v>28020.216606498037</v>
      </c>
      <c r="H1609" s="171">
        <f t="shared" si="225"/>
        <v>2.3740764037286487E-2</v>
      </c>
      <c r="I1609" s="171">
        <f t="shared" si="226"/>
        <v>1.6917605796206312</v>
      </c>
      <c r="J1609" s="171">
        <f t="shared" si="227"/>
        <v>22.486604393014129</v>
      </c>
      <c r="K1609" s="172">
        <f t="shared" si="228"/>
        <v>26.124102053508761</v>
      </c>
      <c r="L1609" s="172">
        <f t="shared" si="232"/>
        <v>1.7058594029476857</v>
      </c>
      <c r="M1609" s="171">
        <f t="shared" si="233"/>
        <v>0.15384734875069314</v>
      </c>
      <c r="N1609" s="44"/>
    </row>
    <row r="1610" spans="1:14" x14ac:dyDescent="0.25">
      <c r="A1610" s="157">
        <v>45695.115972222222</v>
      </c>
      <c r="B1610" s="170">
        <v>0.32044725598194945</v>
      </c>
      <c r="C1610" s="170">
        <v>26.322328008333301</v>
      </c>
      <c r="D1610" s="170">
        <v>4.2456873166666603E-2</v>
      </c>
      <c r="E1610" s="171">
        <f t="shared" si="229"/>
        <v>0.31368211452409872</v>
      </c>
      <c r="F1610" s="171">
        <f t="shared" si="230"/>
        <v>6.9360877918170881E-4</v>
      </c>
      <c r="G1610" s="171">
        <f t="shared" si="231"/>
        <v>27686.642916840432</v>
      </c>
      <c r="H1610" s="171">
        <f t="shared" si="225"/>
        <v>2.3740611956535713E-2</v>
      </c>
      <c r="I1610" s="171">
        <f t="shared" si="226"/>
        <v>1.6917702036604405</v>
      </c>
      <c r="J1610" s="171">
        <f t="shared" si="227"/>
        <v>22.256191891734449</v>
      </c>
      <c r="K1610" s="172">
        <f t="shared" si="228"/>
        <v>25.856549066285631</v>
      </c>
      <c r="L1610" s="172">
        <f t="shared" si="232"/>
        <v>1.6987098834618892</v>
      </c>
      <c r="M1610" s="171">
        <f t="shared" si="233"/>
        <v>0.15320255081726994</v>
      </c>
      <c r="N1610" s="44"/>
    </row>
    <row r="1611" spans="1:14" x14ac:dyDescent="0.25">
      <c r="A1611" s="157">
        <v>45695.116666666669</v>
      </c>
      <c r="B1611" s="170">
        <v>0.30732050438848718</v>
      </c>
      <c r="C1611" s="170">
        <v>26.322542774999999</v>
      </c>
      <c r="D1611" s="170">
        <v>4.2411864666666597E-2</v>
      </c>
      <c r="E1611" s="171">
        <f t="shared" si="229"/>
        <v>0.30083227339199603</v>
      </c>
      <c r="F1611" s="171">
        <f t="shared" si="230"/>
        <v>6.651958969447775E-4</v>
      </c>
      <c r="G1611" s="171">
        <f t="shared" si="231"/>
        <v>26552.491579165293</v>
      </c>
      <c r="H1611" s="171">
        <f t="shared" si="225"/>
        <v>2.3740459878157476E-2</v>
      </c>
      <c r="I1611" s="171">
        <f t="shared" si="226"/>
        <v>1.6917798276656375</v>
      </c>
      <c r="J1611" s="171">
        <f t="shared" si="227"/>
        <v>21.469846535882755</v>
      </c>
      <c r="K1611" s="172">
        <f t="shared" si="228"/>
        <v>24.943124623702023</v>
      </c>
      <c r="L1611" s="172">
        <f t="shared" si="232"/>
        <v>1.6305295964867172</v>
      </c>
      <c r="M1611" s="171">
        <f t="shared" si="233"/>
        <v>0.14705353503668084</v>
      </c>
      <c r="N1611" s="44"/>
    </row>
    <row r="1612" spans="1:14" x14ac:dyDescent="0.25">
      <c r="A1612" s="157">
        <v>45695.117361111108</v>
      </c>
      <c r="B1612" s="170">
        <v>0.3177446876973517</v>
      </c>
      <c r="C1612" s="170">
        <v>26.322757543333299</v>
      </c>
      <c r="D1612" s="170">
        <v>4.2154921333333303E-2</v>
      </c>
      <c r="E1612" s="171">
        <f t="shared" si="229"/>
        <v>0.31103615555081143</v>
      </c>
      <c r="F1612" s="171">
        <f t="shared" si="230"/>
        <v>6.8775906427998208E-4</v>
      </c>
      <c r="G1612" s="171">
        <f t="shared" si="231"/>
        <v>27453.141017051188</v>
      </c>
      <c r="H1612" s="171">
        <f t="shared" si="225"/>
        <v>2.3740307799791388E-2</v>
      </c>
      <c r="I1612" s="171">
        <f t="shared" si="226"/>
        <v>1.6917894517855947</v>
      </c>
      <c r="J1612" s="171">
        <f t="shared" si="227"/>
        <v>22.094671794521233</v>
      </c>
      <c r="K1612" s="172">
        <f t="shared" si="228"/>
        <v>25.669161551230577</v>
      </c>
      <c r="L1612" s="172">
        <f t="shared" si="232"/>
        <v>1.6730738936741167</v>
      </c>
      <c r="M1612" s="171">
        <f t="shared" si="233"/>
        <v>0.1508905026762371</v>
      </c>
      <c r="N1612" s="44"/>
    </row>
    <row r="1613" spans="1:14" x14ac:dyDescent="0.25">
      <c r="A1613" s="157">
        <v>45695.118055555555</v>
      </c>
      <c r="B1613" s="170">
        <v>0.34168170510138207</v>
      </c>
      <c r="C1613" s="170">
        <v>26.322816945</v>
      </c>
      <c r="D1613" s="170">
        <v>4.22118761666666E-2</v>
      </c>
      <c r="E1613" s="171">
        <f t="shared" si="229"/>
        <v>0.33446772522551144</v>
      </c>
      <c r="F1613" s="171">
        <f t="shared" si="230"/>
        <v>7.3957079026273171E-4</v>
      </c>
      <c r="G1613" s="171">
        <f t="shared" si="231"/>
        <v>29521.299320759412</v>
      </c>
      <c r="H1613" s="171">
        <f t="shared" si="225"/>
        <v>2.3740265737430193E-2</v>
      </c>
      <c r="I1613" s="171">
        <f t="shared" si="226"/>
        <v>1.6917921136784202</v>
      </c>
      <c r="J1613" s="171">
        <f t="shared" si="227"/>
        <v>23.518786094233111</v>
      </c>
      <c r="K1613" s="172">
        <f t="shared" si="228"/>
        <v>27.323708442498258</v>
      </c>
      <c r="L1613" s="172">
        <f t="shared" si="232"/>
        <v>1.7955069738179326</v>
      </c>
      <c r="M1613" s="171">
        <f t="shared" si="233"/>
        <v>0.16193244713365193</v>
      </c>
      <c r="N1613" s="44"/>
    </row>
    <row r="1614" spans="1:14" x14ac:dyDescent="0.25">
      <c r="A1614" s="157">
        <v>45695.118750000001</v>
      </c>
      <c r="B1614" s="170">
        <v>0.32778278850450987</v>
      </c>
      <c r="C1614" s="170">
        <v>26.322140411666599</v>
      </c>
      <c r="D1614" s="170">
        <v>4.2421157833333299E-2</v>
      </c>
      <c r="E1614" s="171">
        <f t="shared" si="229"/>
        <v>0.32086298350827724</v>
      </c>
      <c r="F1614" s="171">
        <f t="shared" si="230"/>
        <v>7.0948655520456684E-4</v>
      </c>
      <c r="G1614" s="171">
        <f t="shared" si="231"/>
        <v>28320.432926789654</v>
      </c>
      <c r="H1614" s="171">
        <f t="shared" si="225"/>
        <v>2.3740744796546736E-2</v>
      </c>
      <c r="I1614" s="171">
        <f t="shared" si="226"/>
        <v>1.6917617972150578</v>
      </c>
      <c r="J1614" s="171">
        <f t="shared" si="227"/>
        <v>22.693647423994367</v>
      </c>
      <c r="K1614" s="172">
        <f t="shared" si="228"/>
        <v>26.364653949209583</v>
      </c>
      <c r="L1614" s="172">
        <f t="shared" si="232"/>
        <v>1.7343152753630351</v>
      </c>
      <c r="M1614" s="171">
        <f t="shared" si="233"/>
        <v>0.15641371531051904</v>
      </c>
      <c r="N1614" s="44"/>
    </row>
    <row r="1615" spans="1:14" x14ac:dyDescent="0.25">
      <c r="A1615" s="157">
        <v>45695.119444444441</v>
      </c>
      <c r="B1615" s="170">
        <v>0.31967509465403038</v>
      </c>
      <c r="C1615" s="170">
        <v>26.32137393</v>
      </c>
      <c r="D1615" s="170">
        <v>4.2149621833333303E-2</v>
      </c>
      <c r="E1615" s="171">
        <f t="shared" si="229"/>
        <v>0.31292725167025121</v>
      </c>
      <c r="F1615" s="171">
        <f t="shared" si="230"/>
        <v>6.919374343160831E-4</v>
      </c>
      <c r="G1615" s="171">
        <f t="shared" si="231"/>
        <v>27619.928178108225</v>
      </c>
      <c r="H1615" s="171">
        <f t="shared" si="225"/>
        <v>2.3741287563153364E-2</v>
      </c>
      <c r="I1615" s="171">
        <f t="shared" si="226"/>
        <v>1.6917274505137798</v>
      </c>
      <c r="J1615" s="171">
        <f t="shared" si="227"/>
        <v>22.210062883884088</v>
      </c>
      <c r="K1615" s="172">
        <f t="shared" si="228"/>
        <v>25.802373976904718</v>
      </c>
      <c r="L1615" s="172">
        <f t="shared" si="232"/>
        <v>1.6824986965796633</v>
      </c>
      <c r="M1615" s="171">
        <f t="shared" si="233"/>
        <v>0.15174050293828134</v>
      </c>
      <c r="N1615" s="44"/>
    </row>
    <row r="1616" spans="1:14" x14ac:dyDescent="0.25">
      <c r="A1616" s="157">
        <v>45695.120138888888</v>
      </c>
      <c r="B1616" s="170">
        <v>0.32932712034135553</v>
      </c>
      <c r="C1616" s="170">
        <v>26.320607450000001</v>
      </c>
      <c r="D1616" s="170">
        <v>4.2250290500000003E-2</v>
      </c>
      <c r="E1616" s="171">
        <f t="shared" si="229"/>
        <v>0.32237636324355201</v>
      </c>
      <c r="F1616" s="171">
        <f t="shared" si="230"/>
        <v>7.1282926480812888E-4</v>
      </c>
      <c r="G1616" s="171">
        <f t="shared" si="231"/>
        <v>28453.863197493116</v>
      </c>
      <c r="H1616" s="171">
        <f t="shared" si="225"/>
        <v>2.3741830343767076E-2</v>
      </c>
      <c r="I1616" s="171">
        <f t="shared" si="226"/>
        <v>1.6916931043976071</v>
      </c>
      <c r="J1616" s="171">
        <f t="shared" si="227"/>
        <v>22.78556831701302</v>
      </c>
      <c r="K1616" s="172">
        <f t="shared" si="228"/>
        <v>26.470481906239865</v>
      </c>
      <c r="L1616" s="172">
        <f t="shared" si="232"/>
        <v>1.7350229242679254</v>
      </c>
      <c r="M1616" s="171">
        <f t="shared" si="233"/>
        <v>0.15647753645995</v>
      </c>
      <c r="N1616" s="44"/>
    </row>
    <row r="1617" spans="1:14" x14ac:dyDescent="0.25">
      <c r="A1617" s="157">
        <v>45695.120833333334</v>
      </c>
      <c r="B1617" s="170">
        <v>0.33897914047683331</v>
      </c>
      <c r="C1617" s="170">
        <v>26.3198409666666</v>
      </c>
      <c r="D1617" s="170">
        <v>4.2410562333333297E-2</v>
      </c>
      <c r="E1617" s="171">
        <f t="shared" si="229"/>
        <v>0.33182551775504016</v>
      </c>
      <c r="F1617" s="171">
        <f t="shared" si="230"/>
        <v>7.3372108328318894E-4</v>
      </c>
      <c r="G1617" s="171">
        <f t="shared" si="231"/>
        <v>29287.797737198398</v>
      </c>
      <c r="H1617" s="171">
        <f t="shared" si="225"/>
        <v>2.374237314192917E-2</v>
      </c>
      <c r="I1617" s="171">
        <f t="shared" si="226"/>
        <v>1.691658758642486</v>
      </c>
      <c r="J1617" s="171">
        <f t="shared" si="227"/>
        <v>23.358716504832405</v>
      </c>
      <c r="K1617" s="172">
        <f t="shared" si="228"/>
        <v>27.13582712256947</v>
      </c>
      <c r="L1617" s="172">
        <f t="shared" si="232"/>
        <v>1.7902143636815757</v>
      </c>
      <c r="M1617" s="171">
        <f t="shared" si="233"/>
        <v>0.16145511937965148</v>
      </c>
      <c r="N1617" s="44"/>
    </row>
    <row r="1618" spans="1:14" x14ac:dyDescent="0.25">
      <c r="A1618" s="157">
        <v>45695.121527777781</v>
      </c>
      <c r="B1618" s="170">
        <v>0.34129562076193309</v>
      </c>
      <c r="C1618" s="170">
        <v>26.319074485000002</v>
      </c>
      <c r="D1618" s="170">
        <v>4.2146971999999998E-2</v>
      </c>
      <c r="E1618" s="171">
        <f t="shared" si="229"/>
        <v>0.33409396746030984</v>
      </c>
      <c r="F1618" s="171">
        <f t="shared" si="230"/>
        <v>7.387351098743141E-4</v>
      </c>
      <c r="G1618" s="171">
        <f t="shared" si="231"/>
        <v>29487.941633831018</v>
      </c>
      <c r="H1618" s="171">
        <f t="shared" si="225"/>
        <v>2.3742915954099275E-2</v>
      </c>
      <c r="I1618" s="171">
        <f t="shared" si="226"/>
        <v>1.6916244134724658</v>
      </c>
      <c r="J1618" s="171">
        <f t="shared" si="227"/>
        <v>23.495929675788791</v>
      </c>
      <c r="K1618" s="172">
        <f t="shared" si="228"/>
        <v>27.294731523588304</v>
      </c>
      <c r="L1618" s="172">
        <f t="shared" si="232"/>
        <v>1.7906433719628407</v>
      </c>
      <c r="M1618" s="171">
        <f t="shared" si="233"/>
        <v>0.16149381060270931</v>
      </c>
      <c r="N1618" s="44"/>
    </row>
    <row r="1619" spans="1:14" x14ac:dyDescent="0.25">
      <c r="A1619" s="157">
        <v>45695.12222222222</v>
      </c>
      <c r="B1619" s="170">
        <v>0.34052346312494924</v>
      </c>
      <c r="C1619" s="170">
        <v>26.3183080033333</v>
      </c>
      <c r="D1619" s="170">
        <v>4.1672776000000002E-2</v>
      </c>
      <c r="E1619" s="171">
        <f t="shared" si="229"/>
        <v>0.33333895623428622</v>
      </c>
      <c r="F1619" s="171">
        <f t="shared" si="230"/>
        <v>7.3706377299772566E-4</v>
      </c>
      <c r="G1619" s="171">
        <f t="shared" si="231"/>
        <v>29421.227213995615</v>
      </c>
      <c r="H1619" s="171">
        <f t="shared" si="225"/>
        <v>2.3743458781458237E-2</v>
      </c>
      <c r="I1619" s="171">
        <f t="shared" si="226"/>
        <v>1.6915900688128545</v>
      </c>
      <c r="J1619" s="171">
        <f t="shared" si="227"/>
        <v>23.450206627832689</v>
      </c>
      <c r="K1619" s="172">
        <f t="shared" si="228"/>
        <v>27.241120810979446</v>
      </c>
      <c r="L1619" s="172">
        <f t="shared" si="232"/>
        <v>1.7666426863195863</v>
      </c>
      <c r="M1619" s="171">
        <f t="shared" si="233"/>
        <v>0.15932924660169429</v>
      </c>
      <c r="N1619" s="44"/>
    </row>
    <row r="1620" spans="1:14" x14ac:dyDescent="0.25">
      <c r="A1620" s="157">
        <v>45695.122916666667</v>
      </c>
      <c r="B1620" s="170">
        <v>0.31851684348886794</v>
      </c>
      <c r="C1620" s="170">
        <v>26.317730831666601</v>
      </c>
      <c r="D1620" s="170">
        <v>4.1556215666666597E-2</v>
      </c>
      <c r="E1620" s="171">
        <f t="shared" si="229"/>
        <v>0.31179724242558715</v>
      </c>
      <c r="F1620" s="171">
        <f t="shared" si="230"/>
        <v>6.8943039716205183E-4</v>
      </c>
      <c r="G1620" s="171">
        <f t="shared" si="231"/>
        <v>27519.85527743819</v>
      </c>
      <c r="H1620" s="171">
        <f t="shared" si="225"/>
        <v>2.3743867548254999E-2</v>
      </c>
      <c r="I1620" s="171">
        <f t="shared" si="226"/>
        <v>1.6915642071294268</v>
      </c>
      <c r="J1620" s="171">
        <f t="shared" si="227"/>
        <v>22.140839556859152</v>
      </c>
      <c r="K1620" s="172">
        <f t="shared" si="228"/>
        <v>25.71973197292629</v>
      </c>
      <c r="L1620" s="172">
        <f t="shared" si="232"/>
        <v>1.6529231278834902</v>
      </c>
      <c r="M1620" s="171">
        <f t="shared" si="233"/>
        <v>0.14907315366914595</v>
      </c>
      <c r="N1620" s="44"/>
    </row>
    <row r="1621" spans="1:14" x14ac:dyDescent="0.25">
      <c r="A1621" s="157">
        <v>45695.123611111114</v>
      </c>
      <c r="B1621" s="170">
        <v>0.31426995254843471</v>
      </c>
      <c r="C1621" s="170">
        <v>26.318050384999999</v>
      </c>
      <c r="D1621" s="170">
        <v>4.1565487333333297E-2</v>
      </c>
      <c r="E1621" s="171">
        <f t="shared" si="229"/>
        <v>0.30763961788622318</v>
      </c>
      <c r="F1621" s="171">
        <f t="shared" si="230"/>
        <v>6.8023799252907942E-4</v>
      </c>
      <c r="G1621" s="171">
        <f t="shared" si="231"/>
        <v>27152.92390018476</v>
      </c>
      <c r="H1621" s="171">
        <f t="shared" si="225"/>
        <v>2.3743641231867226E-2</v>
      </c>
      <c r="I1621" s="171">
        <f t="shared" si="226"/>
        <v>1.6915785255150724</v>
      </c>
      <c r="J1621" s="171">
        <f t="shared" si="227"/>
        <v>21.8867197828732</v>
      </c>
      <c r="K1621" s="172">
        <f t="shared" si="228"/>
        <v>25.42472842350627</v>
      </c>
      <c r="L1621" s="172">
        <f t="shared" si="232"/>
        <v>1.6322669018078857</v>
      </c>
      <c r="M1621" s="171">
        <f t="shared" si="233"/>
        <v>0.14721021841701712</v>
      </c>
      <c r="N1621" s="44"/>
    </row>
    <row r="1622" spans="1:14" x14ac:dyDescent="0.25">
      <c r="A1622" s="157">
        <v>45695.124305555553</v>
      </c>
      <c r="B1622" s="170">
        <v>0.31388387558313124</v>
      </c>
      <c r="C1622" s="170">
        <v>26.3184795383333</v>
      </c>
      <c r="D1622" s="170">
        <v>4.1678076000000001E-2</v>
      </c>
      <c r="E1622" s="171">
        <f t="shared" si="229"/>
        <v>0.30726124588820569</v>
      </c>
      <c r="F1622" s="171">
        <f t="shared" si="230"/>
        <v>6.7940232810201567E-4</v>
      </c>
      <c r="G1622" s="171">
        <f t="shared" si="231"/>
        <v>27119.56685038254</v>
      </c>
      <c r="H1622" s="171">
        <f t="shared" si="225"/>
        <v>2.3743337297923453E-2</v>
      </c>
      <c r="I1622" s="171">
        <f t="shared" si="226"/>
        <v>1.6915977549421692</v>
      </c>
      <c r="J1622" s="171">
        <f t="shared" si="227"/>
        <v>21.86359447504708</v>
      </c>
      <c r="K1622" s="172">
        <f t="shared" si="228"/>
        <v>25.39812338958474</v>
      </c>
      <c r="L1622" s="172">
        <f t="shared" si="232"/>
        <v>1.6347876598221842</v>
      </c>
      <c r="M1622" s="171">
        <f t="shared" si="233"/>
        <v>0.14743755950777276</v>
      </c>
      <c r="N1622" s="44"/>
    </row>
    <row r="1623" spans="1:14" x14ac:dyDescent="0.25">
      <c r="A1623" s="157">
        <v>45695.125</v>
      </c>
      <c r="B1623" s="170">
        <v>0.30384576557952114</v>
      </c>
      <c r="C1623" s="170">
        <v>26.3189086916666</v>
      </c>
      <c r="D1623" s="170">
        <v>4.1864842166666603E-2</v>
      </c>
      <c r="E1623" s="171">
        <f t="shared" si="229"/>
        <v>0.29743450353086776</v>
      </c>
      <c r="F1623" s="171">
        <f t="shared" si="230"/>
        <v>6.5767481727169077E-4</v>
      </c>
      <c r="G1623" s="171">
        <f t="shared" si="231"/>
        <v>26252.274146070627</v>
      </c>
      <c r="H1623" s="171">
        <f t="shared" si="225"/>
        <v>2.3743033368741315E-2</v>
      </c>
      <c r="I1623" s="171">
        <f t="shared" si="226"/>
        <v>1.6916169845292739</v>
      </c>
      <c r="J1623" s="171">
        <f t="shared" si="227"/>
        <v>21.260915434273095</v>
      </c>
      <c r="K1623" s="172">
        <f t="shared" si="228"/>
        <v>24.69826497308237</v>
      </c>
      <c r="L1623" s="172">
        <f t="shared" si="232"/>
        <v>1.5919791567184922</v>
      </c>
      <c r="M1623" s="171">
        <f t="shared" si="233"/>
        <v>0.1435767637733128</v>
      </c>
      <c r="N1623" s="44"/>
    </row>
    <row r="1624" spans="1:14" x14ac:dyDescent="0.25">
      <c r="A1624" s="157">
        <v>45695.125694444447</v>
      </c>
      <c r="B1624" s="170">
        <v>0.2934215785797214</v>
      </c>
      <c r="C1624" s="170">
        <v>26.319337845</v>
      </c>
      <c r="D1624" s="170">
        <v>4.1786692166666597E-2</v>
      </c>
      <c r="E1624" s="171">
        <f t="shared" si="229"/>
        <v>0.28722985925579453</v>
      </c>
      <c r="F1624" s="171">
        <f t="shared" si="230"/>
        <v>6.3511164194744892E-4</v>
      </c>
      <c r="G1624" s="171">
        <f t="shared" si="231"/>
        <v>25351.624389287928</v>
      </c>
      <c r="H1624" s="171">
        <f t="shared" si="225"/>
        <v>2.374272944432065E-2</v>
      </c>
      <c r="I1624" s="171">
        <f t="shared" si="226"/>
        <v>1.6916362142763903</v>
      </c>
      <c r="J1624" s="171">
        <f t="shared" si="227"/>
        <v>20.632097450439105</v>
      </c>
      <c r="K1624" s="172">
        <f t="shared" si="228"/>
        <v>23.96802705280621</v>
      </c>
      <c r="L1624" s="172">
        <f t="shared" si="232"/>
        <v>1.5369455520959832</v>
      </c>
      <c r="M1624" s="171">
        <f t="shared" si="233"/>
        <v>0.13861341559307208</v>
      </c>
      <c r="N1624" s="44"/>
    </row>
    <row r="1625" spans="1:14" x14ac:dyDescent="0.25">
      <c r="A1625" s="157">
        <v>45695.126388888886</v>
      </c>
      <c r="B1625" s="170">
        <v>0.29419373622442752</v>
      </c>
      <c r="C1625" s="170">
        <v>26.319699050000001</v>
      </c>
      <c r="D1625" s="170">
        <v>4.1719137166666601E-2</v>
      </c>
      <c r="E1625" s="171">
        <f t="shared" si="229"/>
        <v>0.28798537564159926</v>
      </c>
      <c r="F1625" s="171">
        <f t="shared" si="230"/>
        <v>6.3678297884075218E-4</v>
      </c>
      <c r="G1625" s="171">
        <f t="shared" si="231"/>
        <v>25418.338809790537</v>
      </c>
      <c r="H1625" s="171">
        <f t="shared" si="225"/>
        <v>2.3742473644288116E-2</v>
      </c>
      <c r="I1625" s="171">
        <f t="shared" si="226"/>
        <v>1.6916523994798751</v>
      </c>
      <c r="J1625" s="171">
        <f t="shared" si="227"/>
        <v>20.678782285559141</v>
      </c>
      <c r="K1625" s="172">
        <f t="shared" si="228"/>
        <v>24.022465979190439</v>
      </c>
      <c r="L1625" s="172">
        <f t="shared" si="232"/>
        <v>1.5383298842331734</v>
      </c>
      <c r="M1625" s="171">
        <f t="shared" si="233"/>
        <v>0.13873826517254451</v>
      </c>
      <c r="N1625" s="44"/>
    </row>
    <row r="1626" spans="1:14" x14ac:dyDescent="0.25">
      <c r="A1626" s="157">
        <v>45695.127083333333</v>
      </c>
      <c r="B1626" s="170">
        <v>0.31620035585278655</v>
      </c>
      <c r="C1626" s="170">
        <v>26.319738390000001</v>
      </c>
      <c r="D1626" s="170">
        <v>4.1919148833333301E-2</v>
      </c>
      <c r="E1626" s="171">
        <f t="shared" si="229"/>
        <v>0.30952754965020418</v>
      </c>
      <c r="F1626" s="171">
        <f t="shared" si="230"/>
        <v>6.8441635465971119E-4</v>
      </c>
      <c r="G1626" s="171">
        <f t="shared" si="231"/>
        <v>27319.710745680757</v>
      </c>
      <c r="H1626" s="171">
        <f t="shared" si="225"/>
        <v>2.3742445784486328E-2</v>
      </c>
      <c r="I1626" s="171">
        <f t="shared" si="226"/>
        <v>1.6916541622693646</v>
      </c>
      <c r="J1626" s="171">
        <f t="shared" si="227"/>
        <v>22.002287884632636</v>
      </c>
      <c r="K1626" s="172">
        <f t="shared" si="228"/>
        <v>25.560001455356797</v>
      </c>
      <c r="L1626" s="172">
        <f t="shared" si="232"/>
        <v>1.6558728471102859</v>
      </c>
      <c r="M1626" s="171">
        <f t="shared" si="233"/>
        <v>0.14933918173794064</v>
      </c>
      <c r="N1626" s="44"/>
    </row>
    <row r="1627" spans="1:14" x14ac:dyDescent="0.25">
      <c r="A1627" s="157">
        <v>45695.12777777778</v>
      </c>
      <c r="B1627" s="170">
        <v>0.32430806257520878</v>
      </c>
      <c r="C1627" s="170">
        <v>26.319738390000001</v>
      </c>
      <c r="D1627" s="170">
        <v>4.2011867500000001E-2</v>
      </c>
      <c r="E1627" s="171">
        <f t="shared" si="229"/>
        <v>0.31746415866604671</v>
      </c>
      <c r="F1627" s="171">
        <f t="shared" si="230"/>
        <v>7.0196550340954282E-4</v>
      </c>
      <c r="G1627" s="171">
        <f t="shared" si="231"/>
        <v>28020.216606498037</v>
      </c>
      <c r="H1627" s="171">
        <f t="shared" si="225"/>
        <v>2.3742445784486328E-2</v>
      </c>
      <c r="I1627" s="171">
        <f t="shared" si="226"/>
        <v>1.6916541622693646</v>
      </c>
      <c r="J1627" s="171">
        <f t="shared" si="227"/>
        <v>22.486604393014129</v>
      </c>
      <c r="K1627" s="172">
        <f t="shared" si="228"/>
        <v>26.12263070209665</v>
      </c>
      <c r="L1627" s="172">
        <f t="shared" si="232"/>
        <v>1.7001061926205197</v>
      </c>
      <c r="M1627" s="171">
        <f t="shared" si="233"/>
        <v>0.15332848057544368</v>
      </c>
      <c r="N1627" s="44"/>
    </row>
    <row r="1628" spans="1:14" x14ac:dyDescent="0.25">
      <c r="A1628" s="157">
        <v>45695.128472222219</v>
      </c>
      <c r="B1628" s="170">
        <v>0.31465603690332811</v>
      </c>
      <c r="C1628" s="170">
        <v>26.319738390000001</v>
      </c>
      <c r="D1628" s="170">
        <v>4.1956236333333299E-2</v>
      </c>
      <c r="E1628" s="171">
        <f t="shared" si="229"/>
        <v>0.30801582061051014</v>
      </c>
      <c r="F1628" s="171">
        <f t="shared" si="230"/>
        <v>6.8107367295092668E-4</v>
      </c>
      <c r="G1628" s="171">
        <f t="shared" si="231"/>
        <v>27186.281588447549</v>
      </c>
      <c r="H1628" s="171">
        <f t="shared" si="225"/>
        <v>2.3742445784486328E-2</v>
      </c>
      <c r="I1628" s="171">
        <f t="shared" si="226"/>
        <v>1.6916541622693646</v>
      </c>
      <c r="J1628" s="171">
        <f t="shared" si="227"/>
        <v>21.90984155626526</v>
      </c>
      <c r="K1628" s="172">
        <f t="shared" si="228"/>
        <v>25.452606792583435</v>
      </c>
      <c r="L1628" s="172">
        <f t="shared" si="232"/>
        <v>1.6496139830761647</v>
      </c>
      <c r="M1628" s="171">
        <f t="shared" si="233"/>
        <v>0.14877470987339148</v>
      </c>
      <c r="N1628" s="44"/>
    </row>
    <row r="1629" spans="1:14" x14ac:dyDescent="0.25">
      <c r="A1629" s="157">
        <v>45695.129166666666</v>
      </c>
      <c r="B1629" s="170">
        <v>0.30307360425932428</v>
      </c>
      <c r="C1629" s="170">
        <v>26.319738390000001</v>
      </c>
      <c r="D1629" s="170">
        <v>4.18886841666666E-2</v>
      </c>
      <c r="E1629" s="171">
        <f t="shared" si="229"/>
        <v>0.29667781314490138</v>
      </c>
      <c r="F1629" s="171">
        <f t="shared" si="230"/>
        <v>6.5600347242277988E-4</v>
      </c>
      <c r="G1629" s="171">
        <f t="shared" si="231"/>
        <v>26185.559408005618</v>
      </c>
      <c r="H1629" s="171">
        <f t="shared" si="225"/>
        <v>2.3742445784486328E-2</v>
      </c>
      <c r="I1629" s="171">
        <f t="shared" si="226"/>
        <v>1.6916541622693646</v>
      </c>
      <c r="J1629" s="171">
        <f t="shared" si="227"/>
        <v>21.214441162811539</v>
      </c>
      <c r="K1629" s="172">
        <f t="shared" si="228"/>
        <v>24.644761937451474</v>
      </c>
      <c r="L1629" s="172">
        <f t="shared" si="232"/>
        <v>1.5890557810673593</v>
      </c>
      <c r="M1629" s="171">
        <f t="shared" si="233"/>
        <v>0.14331311156812404</v>
      </c>
      <c r="N1629" s="44"/>
    </row>
    <row r="1630" spans="1:14" x14ac:dyDescent="0.25">
      <c r="A1630" s="157">
        <v>45695.129861111112</v>
      </c>
      <c r="B1630" s="170">
        <v>0.31735859783694159</v>
      </c>
      <c r="C1630" s="170">
        <v>26.319738390000001</v>
      </c>
      <c r="D1630" s="170">
        <v>4.1953385000000003E-2</v>
      </c>
      <c r="E1630" s="171">
        <f t="shared" si="229"/>
        <v>0.31066134914353682</v>
      </c>
      <c r="F1630" s="171">
        <f t="shared" si="230"/>
        <v>6.8692337194143206E-4</v>
      </c>
      <c r="G1630" s="171">
        <f t="shared" si="231"/>
        <v>27419.782853111752</v>
      </c>
      <c r="H1630" s="171">
        <f t="shared" si="225"/>
        <v>2.3742445784486328E-2</v>
      </c>
      <c r="I1630" s="171">
        <f t="shared" si="226"/>
        <v>1.6916541622693646</v>
      </c>
      <c r="J1630" s="171">
        <f t="shared" si="227"/>
        <v>22.071581309318677</v>
      </c>
      <c r="K1630" s="172">
        <f t="shared" si="228"/>
        <v>25.640499449252189</v>
      </c>
      <c r="L1630" s="172">
        <f t="shared" si="232"/>
        <v>1.6630164132362419</v>
      </c>
      <c r="M1630" s="171">
        <f t="shared" si="233"/>
        <v>0.14998344275218634</v>
      </c>
      <c r="N1630" s="44"/>
    </row>
    <row r="1631" spans="1:14" x14ac:dyDescent="0.25">
      <c r="A1631" s="157">
        <v>45695.130555555559</v>
      </c>
      <c r="B1631" s="170">
        <v>0.32006116612926161</v>
      </c>
      <c r="C1631" s="170">
        <v>26.319738390000001</v>
      </c>
      <c r="D1631" s="170">
        <v>4.2090576833333303E-2</v>
      </c>
      <c r="E1631" s="171">
        <f t="shared" si="229"/>
        <v>0.3133068848799786</v>
      </c>
      <c r="F1631" s="171">
        <f t="shared" si="230"/>
        <v>6.9277308685987361E-4</v>
      </c>
      <c r="G1631" s="171">
        <f t="shared" si="231"/>
        <v>27653.284753568201</v>
      </c>
      <c r="H1631" s="171">
        <f t="shared" si="225"/>
        <v>2.3742445784486328E-2</v>
      </c>
      <c r="I1631" s="171">
        <f t="shared" si="226"/>
        <v>1.6916541622693646</v>
      </c>
      <c r="J1631" s="171">
        <f t="shared" si="227"/>
        <v>22.233128786417808</v>
      </c>
      <c r="K1631" s="172">
        <f t="shared" si="228"/>
        <v>25.828168739437555</v>
      </c>
      <c r="L1631" s="172">
        <f t="shared" si="232"/>
        <v>1.6820071342418239</v>
      </c>
      <c r="M1631" s="171">
        <f t="shared" si="233"/>
        <v>0.1516961701156046</v>
      </c>
      <c r="N1631" s="44"/>
    </row>
    <row r="1632" spans="1:14" x14ac:dyDescent="0.25">
      <c r="A1632" s="157">
        <v>45695.131249999999</v>
      </c>
      <c r="B1632" s="170">
        <v>0.29728239436943255</v>
      </c>
      <c r="C1632" s="170">
        <v>26.319559606666601</v>
      </c>
      <c r="D1632" s="170">
        <v>4.2031471166666598E-2</v>
      </c>
      <c r="E1632" s="171">
        <f t="shared" si="229"/>
        <v>0.29100898944073883</v>
      </c>
      <c r="F1632" s="171">
        <f t="shared" si="230"/>
        <v>6.4346838608102285E-4</v>
      </c>
      <c r="G1632" s="171">
        <f t="shared" si="231"/>
        <v>25685.198873518973</v>
      </c>
      <c r="H1632" s="171">
        <f t="shared" si="225"/>
        <v>2.3742572395592344E-2</v>
      </c>
      <c r="I1632" s="171">
        <f t="shared" si="226"/>
        <v>1.6916461511622212</v>
      </c>
      <c r="J1632" s="171">
        <f t="shared" si="227"/>
        <v>20.865352287231246</v>
      </c>
      <c r="K1632" s="172">
        <f t="shared" si="228"/>
        <v>24.239123508217272</v>
      </c>
      <c r="L1632" s="172">
        <f t="shared" si="232"/>
        <v>1.56537073382946</v>
      </c>
      <c r="M1632" s="171">
        <f t="shared" si="233"/>
        <v>0.14117701423425866</v>
      </c>
      <c r="N1632" s="44"/>
    </row>
    <row r="1633" spans="1:14" x14ac:dyDescent="0.25">
      <c r="A1633" s="157">
        <v>45695.131944444445</v>
      </c>
      <c r="B1633" s="170">
        <v>0.29573807173676109</v>
      </c>
      <c r="C1633" s="170">
        <v>26.318576304999901</v>
      </c>
      <c r="D1633" s="170">
        <v>4.1959545666666598E-2</v>
      </c>
      <c r="E1633" s="171">
        <f t="shared" si="229"/>
        <v>0.28949820645400398</v>
      </c>
      <c r="F1633" s="171">
        <f t="shared" si="230"/>
        <v>6.4012569639991578E-4</v>
      </c>
      <c r="G1633" s="171">
        <f t="shared" si="231"/>
        <v>25551.769398056156</v>
      </c>
      <c r="H1633" s="171">
        <f t="shared" si="225"/>
        <v>2.3743268766724949E-2</v>
      </c>
      <c r="I1633" s="171">
        <f t="shared" si="226"/>
        <v>1.6916020908680582</v>
      </c>
      <c r="J1633" s="171">
        <f t="shared" si="227"/>
        <v>20.772101774622087</v>
      </c>
      <c r="K1633" s="172">
        <f t="shared" si="228"/>
        <v>24.130232350348592</v>
      </c>
      <c r="L1633" s="172">
        <f t="shared" si="232"/>
        <v>1.5549025385412649</v>
      </c>
      <c r="M1633" s="171">
        <f t="shared" si="233"/>
        <v>0.14023291292760326</v>
      </c>
      <c r="N1633" s="44"/>
    </row>
    <row r="1634" spans="1:14" x14ac:dyDescent="0.25">
      <c r="A1634" s="157">
        <v>45695.132638888892</v>
      </c>
      <c r="B1634" s="170">
        <v>0.2934215785797214</v>
      </c>
      <c r="C1634" s="170">
        <v>26.317503611666599</v>
      </c>
      <c r="D1634" s="170">
        <v>4.1880069833333297E-2</v>
      </c>
      <c r="E1634" s="171">
        <f t="shared" si="229"/>
        <v>0.28723161853376572</v>
      </c>
      <c r="F1634" s="171">
        <f t="shared" si="230"/>
        <v>6.3511164194744892E-4</v>
      </c>
      <c r="G1634" s="171">
        <f t="shared" si="231"/>
        <v>25351.624389287928</v>
      </c>
      <c r="H1634" s="171">
        <f t="shared" si="225"/>
        <v>2.3744028473263373E-2</v>
      </c>
      <c r="I1634" s="171">
        <f t="shared" si="226"/>
        <v>1.6915540260234885</v>
      </c>
      <c r="J1634" s="171">
        <f t="shared" si="227"/>
        <v>20.632097450439105</v>
      </c>
      <c r="K1634" s="172">
        <f t="shared" si="228"/>
        <v>23.966984426911925</v>
      </c>
      <c r="L1634" s="172">
        <f t="shared" si="232"/>
        <v>1.540307746684215</v>
      </c>
      <c r="M1634" s="171">
        <f t="shared" si="233"/>
        <v>0.13891664382072649</v>
      </c>
      <c r="N1634" s="44"/>
    </row>
    <row r="1635" spans="1:14" x14ac:dyDescent="0.25">
      <c r="A1635" s="157">
        <v>45695.133333333331</v>
      </c>
      <c r="B1635" s="170">
        <v>0.28840252634225805</v>
      </c>
      <c r="C1635" s="170">
        <v>26.3164309183333</v>
      </c>
      <c r="D1635" s="170">
        <v>4.20974341666666E-2</v>
      </c>
      <c r="E1635" s="171">
        <f t="shared" si="229"/>
        <v>0.28231945843802786</v>
      </c>
      <c r="F1635" s="171">
        <f t="shared" si="230"/>
        <v>6.2424789251571008E-4</v>
      </c>
      <c r="G1635" s="171">
        <f t="shared" si="231"/>
        <v>24917.978275971094</v>
      </c>
      <c r="H1635" s="171">
        <f t="shared" si="225"/>
        <v>2.3744788209552746E-2</v>
      </c>
      <c r="I1635" s="171">
        <f t="shared" si="226"/>
        <v>1.6915059621785953</v>
      </c>
      <c r="J1635" s="171">
        <f t="shared" si="227"/>
        <v>20.328222707294778</v>
      </c>
      <c r="K1635" s="172">
        <f t="shared" si="228"/>
        <v>23.613391880394705</v>
      </c>
      <c r="L1635" s="172">
        <f t="shared" si="232"/>
        <v>1.5229643123042762</v>
      </c>
      <c r="M1635" s="171">
        <f t="shared" si="233"/>
        <v>0.13735248126842317</v>
      </c>
      <c r="N1635" s="44"/>
    </row>
    <row r="1636" spans="1:14" x14ac:dyDescent="0.25">
      <c r="A1636" s="157">
        <v>45695.134027777778</v>
      </c>
      <c r="B1636" s="170">
        <v>0.2926494172518051</v>
      </c>
      <c r="C1636" s="170">
        <v>26.315358225000001</v>
      </c>
      <c r="D1636" s="170">
        <v>4.2100217500000002E-2</v>
      </c>
      <c r="E1636" s="171">
        <f t="shared" si="229"/>
        <v>0.28647779888753994</v>
      </c>
      <c r="F1636" s="171">
        <f t="shared" si="230"/>
        <v>6.3344029708182917E-4</v>
      </c>
      <c r="G1636" s="171">
        <f t="shared" si="231"/>
        <v>25284.909650555961</v>
      </c>
      <c r="H1636" s="171">
        <f t="shared" si="225"/>
        <v>2.3745547975594392E-2</v>
      </c>
      <c r="I1636" s="171">
        <f t="shared" si="226"/>
        <v>1.6914578993333707</v>
      </c>
      <c r="J1636" s="171">
        <f t="shared" si="227"/>
        <v>20.585395189740158</v>
      </c>
      <c r="K1636" s="172">
        <f t="shared" si="228"/>
        <v>23.911516730071103</v>
      </c>
      <c r="L1636" s="172">
        <f t="shared" si="232"/>
        <v>1.544429326673227</v>
      </c>
      <c r="M1636" s="171">
        <f t="shared" si="233"/>
        <v>0.13928835918770086</v>
      </c>
      <c r="N1636" s="44"/>
    </row>
    <row r="1637" spans="1:14" x14ac:dyDescent="0.25">
      <c r="A1637" s="157">
        <v>45695.134722222225</v>
      </c>
      <c r="B1637" s="170">
        <v>0.29496589753690211</v>
      </c>
      <c r="C1637" s="170">
        <v>26.314356993333298</v>
      </c>
      <c r="D1637" s="170">
        <v>4.1925771666666597E-2</v>
      </c>
      <c r="E1637" s="171">
        <f t="shared" si="229"/>
        <v>0.28874639282987469</v>
      </c>
      <c r="F1637" s="171">
        <f t="shared" si="230"/>
        <v>6.3845432367294825E-4</v>
      </c>
      <c r="G1637" s="171">
        <f t="shared" si="231"/>
        <v>25485.053547188341</v>
      </c>
      <c r="H1637" s="171">
        <f t="shared" si="225"/>
        <v>2.3746257153692687E-2</v>
      </c>
      <c r="I1637" s="171">
        <f t="shared" si="226"/>
        <v>1.6914130392847522</v>
      </c>
      <c r="J1637" s="171">
        <f t="shared" si="227"/>
        <v>20.725450191006473</v>
      </c>
      <c r="K1637" s="172">
        <f t="shared" si="228"/>
        <v>24.073629712345131</v>
      </c>
      <c r="L1637" s="172">
        <f t="shared" si="232"/>
        <v>1.5496107942968622</v>
      </c>
      <c r="M1637" s="171">
        <f t="shared" si="233"/>
        <v>0.1397556632663115</v>
      </c>
      <c r="N1637" s="44"/>
    </row>
    <row r="1638" spans="1:14" x14ac:dyDescent="0.25">
      <c r="A1638" s="157">
        <v>45695.135416666664</v>
      </c>
      <c r="B1638" s="170">
        <v>0.31156738795477218</v>
      </c>
      <c r="C1638" s="170">
        <v>26.313677339999899</v>
      </c>
      <c r="D1638" s="170">
        <v>4.1984582833333298E-2</v>
      </c>
      <c r="E1638" s="171">
        <f t="shared" si="229"/>
        <v>0.30499852466328325</v>
      </c>
      <c r="F1638" s="171">
        <f t="shared" si="230"/>
        <v>6.7438828561638996E-4</v>
      </c>
      <c r="G1638" s="171">
        <f t="shared" si="231"/>
        <v>26919.422319292316</v>
      </c>
      <c r="H1638" s="171">
        <f t="shared" si="225"/>
        <v>2.3746738570794658E-2</v>
      </c>
      <c r="I1638" s="171">
        <f t="shared" si="226"/>
        <v>1.6913825880058473</v>
      </c>
      <c r="J1638" s="171">
        <f t="shared" si="227"/>
        <v>21.724757249646554</v>
      </c>
      <c r="K1638" s="172">
        <f t="shared" si="228"/>
        <v>25.233967258692182</v>
      </c>
      <c r="L1638" s="172">
        <f t="shared" si="232"/>
        <v>1.635010516303224</v>
      </c>
      <c r="M1638" s="171">
        <f t="shared" si="233"/>
        <v>0.1474576583967554</v>
      </c>
      <c r="N1638" s="44"/>
    </row>
    <row r="1639" spans="1:14" x14ac:dyDescent="0.25">
      <c r="A1639" s="157">
        <v>45695.136111111111</v>
      </c>
      <c r="B1639" s="170">
        <v>0.31967509465403038</v>
      </c>
      <c r="C1639" s="170">
        <v>26.31303342</v>
      </c>
      <c r="D1639" s="170">
        <v>4.2141940333333301E-2</v>
      </c>
      <c r="E1639" s="171">
        <f t="shared" si="229"/>
        <v>0.31293596717961475</v>
      </c>
      <c r="F1639" s="171">
        <f t="shared" si="230"/>
        <v>6.919374343160831E-4</v>
      </c>
      <c r="G1639" s="171">
        <f t="shared" si="231"/>
        <v>27619.928178108225</v>
      </c>
      <c r="H1639" s="171">
        <f t="shared" si="225"/>
        <v>2.3747194688015862E-2</v>
      </c>
      <c r="I1639" s="171">
        <f t="shared" si="226"/>
        <v>1.6913537380982044</v>
      </c>
      <c r="J1639" s="171">
        <f t="shared" si="227"/>
        <v>22.210062883884088</v>
      </c>
      <c r="K1639" s="172">
        <f t="shared" si="228"/>
        <v>25.797270567549962</v>
      </c>
      <c r="L1639" s="172">
        <f t="shared" si="232"/>
        <v>1.6818332410739685</v>
      </c>
      <c r="M1639" s="171">
        <f t="shared" si="233"/>
        <v>0.15168048710984566</v>
      </c>
      <c r="N1639" s="44"/>
    </row>
    <row r="1640" spans="1:14" x14ac:dyDescent="0.25">
      <c r="A1640" s="157">
        <v>45695.136805555558</v>
      </c>
      <c r="B1640" s="170">
        <v>0.32739671704472312</v>
      </c>
      <c r="C1640" s="170">
        <v>26.312389499999998</v>
      </c>
      <c r="D1640" s="170">
        <v>4.1945640166666603E-2</v>
      </c>
      <c r="E1640" s="171">
        <f t="shared" si="229"/>
        <v>0.32049549782164072</v>
      </c>
      <c r="F1640" s="171">
        <f t="shared" si="230"/>
        <v>7.0865090269420586E-4</v>
      </c>
      <c r="G1640" s="171">
        <f t="shared" si="231"/>
        <v>28287.076352664077</v>
      </c>
      <c r="H1640" s="171">
        <f t="shared" si="225"/>
        <v>2.3747650815959667E-2</v>
      </c>
      <c r="I1640" s="171">
        <f t="shared" si="226"/>
        <v>1.6913248885507612</v>
      </c>
      <c r="J1640" s="171">
        <f t="shared" si="227"/>
        <v>22.67065842147343</v>
      </c>
      <c r="K1640" s="172">
        <f t="shared" si="228"/>
        <v>26.331856012349167</v>
      </c>
      <c r="L1640" s="172">
        <f t="shared" si="232"/>
        <v>1.7125208722778618</v>
      </c>
      <c r="M1640" s="171">
        <f t="shared" si="233"/>
        <v>0.1544481306166903</v>
      </c>
      <c r="N1640" s="44"/>
    </row>
    <row r="1641" spans="1:14" x14ac:dyDescent="0.25">
      <c r="A1641" s="157">
        <v>45695.137499999997</v>
      </c>
      <c r="B1641" s="170">
        <v>0.33627657588317078</v>
      </c>
      <c r="C1641" s="170">
        <v>26.311745579999901</v>
      </c>
      <c r="D1641" s="170">
        <v>4.1841928166666598E-2</v>
      </c>
      <c r="E1641" s="171">
        <f t="shared" si="229"/>
        <v>0.32918888530894652</v>
      </c>
      <c r="F1641" s="171">
        <f t="shared" si="230"/>
        <v>7.2787137637049949E-4</v>
      </c>
      <c r="G1641" s="171">
        <f t="shared" si="231"/>
        <v>29054.296156305954</v>
      </c>
      <c r="H1641" s="171">
        <f t="shared" si="225"/>
        <v>2.3748106954626296E-2</v>
      </c>
      <c r="I1641" s="171">
        <f t="shared" si="226"/>
        <v>1.6912960393635208</v>
      </c>
      <c r="J1641" s="171">
        <f t="shared" si="227"/>
        <v>23.19846815028464</v>
      </c>
      <c r="K1641" s="172">
        <f t="shared" si="228"/>
        <v>26.944492877014323</v>
      </c>
      <c r="L1641" s="172">
        <f t="shared" si="232"/>
        <v>1.7524186238381452</v>
      </c>
      <c r="M1641" s="171">
        <f t="shared" si="233"/>
        <v>0.15804641268381539</v>
      </c>
      <c r="N1641" s="44"/>
    </row>
    <row r="1642" spans="1:14" x14ac:dyDescent="0.25">
      <c r="A1642" s="157">
        <v>45695.138194444444</v>
      </c>
      <c r="B1642" s="170">
        <v>0.32971319180114234</v>
      </c>
      <c r="C1642" s="170">
        <v>26.3109944033333</v>
      </c>
      <c r="D1642" s="170">
        <v>4.1838352000000002E-2</v>
      </c>
      <c r="E1642" s="171">
        <f t="shared" si="229"/>
        <v>0.32276464709231256</v>
      </c>
      <c r="F1642" s="171">
        <f t="shared" si="230"/>
        <v>7.1366491731848986E-4</v>
      </c>
      <c r="G1642" s="171">
        <f t="shared" si="231"/>
        <v>28487.219771618697</v>
      </c>
      <c r="H1642" s="171">
        <f t="shared" si="225"/>
        <v>2.3748639085091047E-2</v>
      </c>
      <c r="I1642" s="171">
        <f t="shared" si="226"/>
        <v>1.6912623852710964</v>
      </c>
      <c r="J1642" s="171">
        <f t="shared" si="227"/>
        <v>22.808538417397468</v>
      </c>
      <c r="K1642" s="172">
        <f t="shared" si="228"/>
        <v>26.491126413484373</v>
      </c>
      <c r="L1642" s="172">
        <f t="shared" si="232"/>
        <v>1.7196046925485169</v>
      </c>
      <c r="M1642" s="171">
        <f t="shared" si="233"/>
        <v>0.15508700329622266</v>
      </c>
      <c r="N1642" s="44"/>
    </row>
    <row r="1643" spans="1:14" x14ac:dyDescent="0.25">
      <c r="A1643" s="157">
        <v>45695.138888888891</v>
      </c>
      <c r="B1643" s="170">
        <v>0.32623846587184124</v>
      </c>
      <c r="C1643" s="170">
        <v>26.309760571666601</v>
      </c>
      <c r="D1643" s="170">
        <v>4.1907890499999899E-2</v>
      </c>
      <c r="E1643" s="171">
        <f t="shared" si="229"/>
        <v>0.31936446515471811</v>
      </c>
      <c r="F1643" s="171">
        <f t="shared" si="230"/>
        <v>7.0614386552346595E-4</v>
      </c>
      <c r="G1643" s="171">
        <f t="shared" si="231"/>
        <v>28187.003451327084</v>
      </c>
      <c r="H1643" s="171">
        <f t="shared" si="225"/>
        <v>2.3749513158046024E-2</v>
      </c>
      <c r="I1643" s="171">
        <f t="shared" si="226"/>
        <v>1.6912071084132294</v>
      </c>
      <c r="J1643" s="171">
        <f t="shared" si="227"/>
        <v>22.601666427842058</v>
      </c>
      <c r="K1643" s="172">
        <f t="shared" si="228"/>
        <v>26.250085439014608</v>
      </c>
      <c r="L1643" s="172">
        <f t="shared" si="232"/>
        <v>1.7050909716910472</v>
      </c>
      <c r="M1643" s="171">
        <f t="shared" si="233"/>
        <v>0.15377804578743212</v>
      </c>
      <c r="N1643" s="44"/>
    </row>
    <row r="1644" spans="1:14" x14ac:dyDescent="0.25">
      <c r="A1644" s="157">
        <v>45695.13958333333</v>
      </c>
      <c r="B1644" s="170">
        <v>0.31735860151243239</v>
      </c>
      <c r="C1644" s="170">
        <v>26.308473111666601</v>
      </c>
      <c r="D1644" s="170">
        <v>4.2001271E-2</v>
      </c>
      <c r="E1644" s="171">
        <f t="shared" si="229"/>
        <v>0.31067303945905633</v>
      </c>
      <c r="F1644" s="171">
        <f t="shared" si="230"/>
        <v>6.8692337989703981E-4</v>
      </c>
      <c r="G1644" s="171">
        <f t="shared" si="231"/>
        <v>27419.78317067416</v>
      </c>
      <c r="H1644" s="171">
        <f t="shared" si="225"/>
        <v>2.3750425264446425E-2</v>
      </c>
      <c r="I1644" s="171">
        <f t="shared" si="226"/>
        <v>1.6911494303638395</v>
      </c>
      <c r="J1644" s="171">
        <f t="shared" si="227"/>
        <v>22.071581529153764</v>
      </c>
      <c r="K1644" s="172">
        <f t="shared" si="228"/>
        <v>25.633650163443093</v>
      </c>
      <c r="L1644" s="172">
        <f t="shared" si="232"/>
        <v>1.6644349190220524</v>
      </c>
      <c r="M1644" s="171">
        <f t="shared" si="233"/>
        <v>0.1501113743706757</v>
      </c>
      <c r="N1644" s="44"/>
    </row>
    <row r="1645" spans="1:14" x14ac:dyDescent="0.25">
      <c r="A1645" s="157">
        <v>45695.140277777777</v>
      </c>
      <c r="B1645" s="170">
        <v>0.30693442004903548</v>
      </c>
      <c r="C1645" s="170">
        <v>26.307185648333299</v>
      </c>
      <c r="D1645" s="170">
        <v>4.1802586499999898E-2</v>
      </c>
      <c r="E1645" s="171">
        <f t="shared" si="229"/>
        <v>0.30046974843021451</v>
      </c>
      <c r="F1645" s="171">
        <f t="shared" si="230"/>
        <v>6.6436021655635381E-4</v>
      </c>
      <c r="G1645" s="171">
        <f t="shared" si="231"/>
        <v>26519.133892236667</v>
      </c>
      <c r="H1645" s="171">
        <f t="shared" si="225"/>
        <v>2.3751337416081469E-2</v>
      </c>
      <c r="I1645" s="171">
        <f t="shared" si="226"/>
        <v>1.6910917536050316</v>
      </c>
      <c r="J1645" s="171">
        <f t="shared" si="227"/>
        <v>21.44664823117127</v>
      </c>
      <c r="K1645" s="172">
        <f t="shared" si="228"/>
        <v>24.907100161053005</v>
      </c>
      <c r="L1645" s="172">
        <f t="shared" si="232"/>
        <v>1.6045484079231167</v>
      </c>
      <c r="M1645" s="171">
        <f t="shared" si="233"/>
        <v>0.14471035424992035</v>
      </c>
      <c r="N1645" s="44"/>
    </row>
    <row r="1646" spans="1:14" x14ac:dyDescent="0.25">
      <c r="A1646" s="157">
        <v>45695.140972222223</v>
      </c>
      <c r="B1646" s="170">
        <v>0.30925090768511676</v>
      </c>
      <c r="C1646" s="170">
        <v>26.305898188333298</v>
      </c>
      <c r="D1646" s="170">
        <v>4.1684961666666603E-2</v>
      </c>
      <c r="E1646" s="171">
        <f t="shared" si="229"/>
        <v>0.30273874762979686</v>
      </c>
      <c r="F1646" s="171">
        <f t="shared" si="230"/>
        <v>6.6937425905869423E-4</v>
      </c>
      <c r="G1646" s="171">
        <f t="shared" si="231"/>
        <v>26719.278423994088</v>
      </c>
      <c r="H1646" s="171">
        <f t="shared" si="225"/>
        <v>2.3752249608230296E-2</v>
      </c>
      <c r="I1646" s="171">
        <f t="shared" si="226"/>
        <v>1.6910340784354401</v>
      </c>
      <c r="J1646" s="171">
        <f t="shared" si="227"/>
        <v>21.585775874635257</v>
      </c>
      <c r="K1646" s="172">
        <f t="shared" si="228"/>
        <v>25.067910841117833</v>
      </c>
      <c r="L1646" s="172">
        <f t="shared" si="232"/>
        <v>1.6115024026104119</v>
      </c>
      <c r="M1646" s="171">
        <f t="shared" si="233"/>
        <v>0.1453375182729448</v>
      </c>
      <c r="N1646" s="44"/>
    </row>
    <row r="1647" spans="1:14" x14ac:dyDescent="0.25">
      <c r="A1647" s="157">
        <v>45695.14166666667</v>
      </c>
      <c r="B1647" s="170">
        <v>0.2934215785797214</v>
      </c>
      <c r="C1647" s="170">
        <v>26.304968356666599</v>
      </c>
      <c r="D1647" s="170">
        <v>4.1593169333333298E-2</v>
      </c>
      <c r="E1647" s="171">
        <f t="shared" si="229"/>
        <v>0.28724364211648379</v>
      </c>
      <c r="F1647" s="171">
        <f t="shared" si="230"/>
        <v>6.3511164194744892E-4</v>
      </c>
      <c r="G1647" s="171">
        <f t="shared" si="231"/>
        <v>25351.624389287928</v>
      </c>
      <c r="H1647" s="171">
        <f t="shared" si="225"/>
        <v>2.3752908439943574E-2</v>
      </c>
      <c r="I1647" s="171">
        <f t="shared" si="226"/>
        <v>1.6909924250666502</v>
      </c>
      <c r="J1647" s="171">
        <f t="shared" si="227"/>
        <v>20.632097450439105</v>
      </c>
      <c r="K1647" s="172">
        <f t="shared" si="228"/>
        <v>23.959860276219885</v>
      </c>
      <c r="L1647" s="172">
        <f t="shared" si="232"/>
        <v>1.5292651475460353</v>
      </c>
      <c r="M1647" s="171">
        <f t="shared" si="233"/>
        <v>0.13792073841504648</v>
      </c>
      <c r="N1647" s="44"/>
    </row>
    <row r="1648" spans="1:14" x14ac:dyDescent="0.25">
      <c r="A1648" s="157">
        <v>45695.142361111109</v>
      </c>
      <c r="B1648" s="170">
        <v>0.29033292963116542</v>
      </c>
      <c r="C1648" s="170">
        <v>26.30564785</v>
      </c>
      <c r="D1648" s="170">
        <v>4.14894558333333E-2</v>
      </c>
      <c r="E1648" s="171">
        <f t="shared" si="229"/>
        <v>0.28421937917166634</v>
      </c>
      <c r="F1648" s="171">
        <f t="shared" si="230"/>
        <v>6.2842625461291221E-4</v>
      </c>
      <c r="G1648" s="171">
        <f t="shared" si="231"/>
        <v>25084.765120132692</v>
      </c>
      <c r="H1648" s="171">
        <f t="shared" si="225"/>
        <v>2.3752426983117778E-2</v>
      </c>
      <c r="I1648" s="171">
        <f t="shared" si="226"/>
        <v>1.6910228640361133</v>
      </c>
      <c r="J1648" s="171">
        <f t="shared" si="227"/>
        <v>20.445184450783387</v>
      </c>
      <c r="K1648" s="172">
        <f t="shared" si="228"/>
        <v>23.74318259526494</v>
      </c>
      <c r="L1648" s="172">
        <f t="shared" si="232"/>
        <v>1.5101437779549032</v>
      </c>
      <c r="M1648" s="171">
        <f t="shared" si="233"/>
        <v>0.136196228170536</v>
      </c>
      <c r="N1648" s="44"/>
    </row>
    <row r="1649" spans="1:14" x14ac:dyDescent="0.25">
      <c r="A1649" s="157">
        <v>45695.143055555556</v>
      </c>
      <c r="B1649" s="170">
        <v>0.30307360425932428</v>
      </c>
      <c r="C1649" s="170">
        <v>26.306506154999902</v>
      </c>
      <c r="D1649" s="170">
        <v>4.1522041000000003E-2</v>
      </c>
      <c r="E1649" s="171">
        <f t="shared" si="229"/>
        <v>0.29669092259639818</v>
      </c>
      <c r="F1649" s="171">
        <f t="shared" si="230"/>
        <v>6.5600347242277988E-4</v>
      </c>
      <c r="G1649" s="171">
        <f t="shared" si="231"/>
        <v>26185.559408005618</v>
      </c>
      <c r="H1649" s="171">
        <f t="shared" si="225"/>
        <v>2.3751818845877324E-2</v>
      </c>
      <c r="I1649" s="171">
        <f t="shared" si="226"/>
        <v>1.6910613137278723</v>
      </c>
      <c r="J1649" s="171">
        <f t="shared" si="227"/>
        <v>21.214441162811539</v>
      </c>
      <c r="K1649" s="172">
        <f t="shared" si="228"/>
        <v>24.637029066301789</v>
      </c>
      <c r="L1649" s="172">
        <f t="shared" si="232"/>
        <v>1.5746138825352478</v>
      </c>
      <c r="M1649" s="171">
        <f t="shared" si="233"/>
        <v>0.1420106315417792</v>
      </c>
      <c r="N1649" s="44"/>
    </row>
    <row r="1650" spans="1:14" x14ac:dyDescent="0.25">
      <c r="A1650" s="157">
        <v>45695.143750000003</v>
      </c>
      <c r="B1650" s="170">
        <v>0.30191536228289151</v>
      </c>
      <c r="C1650" s="170">
        <v>26.307364464999999</v>
      </c>
      <c r="D1650" s="170">
        <v>4.1570520166666597E-2</v>
      </c>
      <c r="E1650" s="171">
        <f t="shared" si="229"/>
        <v>0.29555622587994196</v>
      </c>
      <c r="F1650" s="171">
        <f t="shared" si="230"/>
        <v>6.5349645515777382E-4</v>
      </c>
      <c r="G1650" s="171">
        <f t="shared" si="231"/>
        <v>26085.487301241825</v>
      </c>
      <c r="H1650" s="171">
        <f t="shared" si="225"/>
        <v>2.3751210724150425E-2</v>
      </c>
      <c r="I1650" s="171">
        <f t="shared" si="226"/>
        <v>1.6910997642835737</v>
      </c>
      <c r="J1650" s="171">
        <f t="shared" si="227"/>
        <v>21.144698653702871</v>
      </c>
      <c r="K1650" s="172">
        <f t="shared" si="228"/>
        <v>24.556534664982077</v>
      </c>
      <c r="L1650" s="172">
        <f t="shared" si="232"/>
        <v>1.5707360578296965</v>
      </c>
      <c r="M1650" s="171">
        <f t="shared" si="233"/>
        <v>0.14166089987641561</v>
      </c>
      <c r="N1650" s="44"/>
    </row>
    <row r="1651" spans="1:14" x14ac:dyDescent="0.25">
      <c r="A1651" s="157">
        <v>45695.144444444442</v>
      </c>
      <c r="B1651" s="170">
        <v>0.2965102330415163</v>
      </c>
      <c r="C1651" s="170">
        <v>26.3082227716666</v>
      </c>
      <c r="D1651" s="170">
        <v>4.1731457166666597E-2</v>
      </c>
      <c r="E1651" s="171">
        <f t="shared" si="229"/>
        <v>0.29026411100555249</v>
      </c>
      <c r="F1651" s="171">
        <f t="shared" si="230"/>
        <v>6.4179704121540321E-4</v>
      </c>
      <c r="G1651" s="171">
        <f t="shared" si="231"/>
        <v>25618.48413478701</v>
      </c>
      <c r="H1651" s="171">
        <f t="shared" si="225"/>
        <v>2.375060262384094E-2</v>
      </c>
      <c r="I1651" s="171">
        <f t="shared" si="226"/>
        <v>1.6911382153298937</v>
      </c>
      <c r="J1651" s="171">
        <f t="shared" si="227"/>
        <v>20.81873552962503</v>
      </c>
      <c r="K1651" s="172">
        <f t="shared" si="228"/>
        <v>24.178467422982134</v>
      </c>
      <c r="L1651" s="172">
        <f t="shared" si="232"/>
        <v>1.5498938063586163</v>
      </c>
      <c r="M1651" s="171">
        <f t="shared" si="233"/>
        <v>0.13978118744215515</v>
      </c>
      <c r="N1651" s="44"/>
    </row>
    <row r="1652" spans="1:14" x14ac:dyDescent="0.25">
      <c r="A1652" s="157">
        <v>45695.145138888889</v>
      </c>
      <c r="B1652" s="170">
        <v>0.29071901397061711</v>
      </c>
      <c r="C1652" s="170">
        <v>26.308938025</v>
      </c>
      <c r="D1652" s="170">
        <v>4.1512898999999999E-2</v>
      </c>
      <c r="E1652" s="171">
        <f t="shared" si="229"/>
        <v>0.28459420683035869</v>
      </c>
      <c r="F1652" s="171">
        <f t="shared" si="230"/>
        <v>6.2926193500133579E-4</v>
      </c>
      <c r="G1652" s="171">
        <f t="shared" si="231"/>
        <v>25118.122807061318</v>
      </c>
      <c r="H1652" s="171">
        <f t="shared" si="225"/>
        <v>2.3750095889713146E-2</v>
      </c>
      <c r="I1652" s="171">
        <f t="shared" si="226"/>
        <v>1.6911702582577985</v>
      </c>
      <c r="J1652" s="171">
        <f t="shared" si="227"/>
        <v>20.468563937141059</v>
      </c>
      <c r="K1652" s="172">
        <f t="shared" si="228"/>
        <v>23.772188317605156</v>
      </c>
      <c r="L1652" s="172">
        <f t="shared" si="232"/>
        <v>1.5130428838656631</v>
      </c>
      <c r="M1652" s="171">
        <f t="shared" si="233"/>
        <v>0.13645769154632603</v>
      </c>
      <c r="N1652" s="44"/>
    </row>
    <row r="1653" spans="1:14" x14ac:dyDescent="0.25">
      <c r="A1653" s="157">
        <v>45695.145833333336</v>
      </c>
      <c r="B1653" s="173">
        <v>0.27682009737374635</v>
      </c>
      <c r="C1653" s="170">
        <v>26.309009549999999</v>
      </c>
      <c r="D1653" s="170">
        <v>4.1518463166666603E-2</v>
      </c>
      <c r="E1653" s="171">
        <f t="shared" si="229"/>
        <v>0.27098804496501333</v>
      </c>
      <c r="F1653" s="171">
        <f t="shared" si="230"/>
        <v>5.9917769994317395E-4</v>
      </c>
      <c r="G1653" s="171">
        <f t="shared" si="231"/>
        <v>23917.256413091683</v>
      </c>
      <c r="H1653" s="171">
        <f t="shared" si="225"/>
        <v>2.3750045217264291E-2</v>
      </c>
      <c r="I1653" s="171">
        <f t="shared" si="226"/>
        <v>1.691173462560098</v>
      </c>
      <c r="J1653" s="171">
        <f t="shared" si="227"/>
        <v>19.624119000538837</v>
      </c>
      <c r="K1653" s="172">
        <f t="shared" si="228"/>
        <v>22.791488705833579</v>
      </c>
      <c r="L1653" s="172">
        <f t="shared" si="232"/>
        <v>1.4440837731076359</v>
      </c>
      <c r="M1653" s="171">
        <f t="shared" si="233"/>
        <v>0.13023843552558043</v>
      </c>
      <c r="N1653" s="44"/>
    </row>
    <row r="1654" spans="1:14" x14ac:dyDescent="0.25">
      <c r="A1654" s="157">
        <v>45695.146527777775</v>
      </c>
      <c r="B1654" s="170">
        <v>0.28608604238938973</v>
      </c>
      <c r="C1654" s="170">
        <v>26.309009549999999</v>
      </c>
      <c r="D1654" s="170">
        <v>4.1634498166666603E-2</v>
      </c>
      <c r="E1654" s="171">
        <f t="shared" si="229"/>
        <v>0.28005877483023822</v>
      </c>
      <c r="F1654" s="171">
        <f t="shared" si="230"/>
        <v>6.19233857985692E-4</v>
      </c>
      <c r="G1654" s="171">
        <f t="shared" si="231"/>
        <v>24717.834062443271</v>
      </c>
      <c r="H1654" s="171">
        <f t="shared" si="225"/>
        <v>2.3750045217264291E-2</v>
      </c>
      <c r="I1654" s="171">
        <f t="shared" si="226"/>
        <v>1.691173462560098</v>
      </c>
      <c r="J1654" s="171">
        <f t="shared" si="227"/>
        <v>20.187723796386571</v>
      </c>
      <c r="K1654" s="172">
        <f t="shared" si="228"/>
        <v>23.446060375459336</v>
      </c>
      <c r="L1654" s="172">
        <f t="shared" si="232"/>
        <v>1.4943784666499169</v>
      </c>
      <c r="M1654" s="171">
        <f t="shared" si="233"/>
        <v>0.13477439273538211</v>
      </c>
      <c r="N1654" s="44"/>
    </row>
    <row r="1655" spans="1:14" x14ac:dyDescent="0.25">
      <c r="A1655" s="157">
        <v>45695.147222222222</v>
      </c>
      <c r="B1655" s="170">
        <v>0.30654833018862815</v>
      </c>
      <c r="C1655" s="170">
        <v>26.309009549999999</v>
      </c>
      <c r="D1655" s="170">
        <v>4.1817289000000001E-2</v>
      </c>
      <c r="E1655" s="171">
        <f t="shared" si="229"/>
        <v>0.30008996266245863</v>
      </c>
      <c r="F1655" s="171">
        <f t="shared" si="230"/>
        <v>6.6352452421780987E-4</v>
      </c>
      <c r="G1655" s="171">
        <f t="shared" si="231"/>
        <v>26485.775728297471</v>
      </c>
      <c r="H1655" s="171">
        <f t="shared" si="225"/>
        <v>2.3750045217264291E-2</v>
      </c>
      <c r="I1655" s="171">
        <f t="shared" si="226"/>
        <v>1.691173462560098</v>
      </c>
      <c r="J1655" s="171">
        <f t="shared" si="227"/>
        <v>21.423445509007436</v>
      </c>
      <c r="K1655" s="172">
        <f t="shared" si="228"/>
        <v>24.881229895985502</v>
      </c>
      <c r="L1655" s="172">
        <f t="shared" si="232"/>
        <v>1.6032606367532329</v>
      </c>
      <c r="M1655" s="171">
        <f t="shared" si="233"/>
        <v>0.14459421327139549</v>
      </c>
      <c r="N1655" s="44"/>
    </row>
    <row r="1656" spans="1:14" x14ac:dyDescent="0.25">
      <c r="A1656" s="157">
        <v>45695.147916666669</v>
      </c>
      <c r="B1656" s="170">
        <v>0.30307360425932428</v>
      </c>
      <c r="C1656" s="170">
        <v>26.309009549999999</v>
      </c>
      <c r="D1656" s="170">
        <v>4.1847485999999899E-2</v>
      </c>
      <c r="E1656" s="171">
        <f t="shared" si="229"/>
        <v>0.29668844234184411</v>
      </c>
      <c r="F1656" s="171">
        <f t="shared" si="230"/>
        <v>6.5600347242277988E-4</v>
      </c>
      <c r="G1656" s="171">
        <f t="shared" si="231"/>
        <v>26185.559408005618</v>
      </c>
      <c r="H1656" s="171">
        <f t="shared" si="225"/>
        <v>2.3750045217264291E-2</v>
      </c>
      <c r="I1656" s="171">
        <f t="shared" si="226"/>
        <v>1.691173462560098</v>
      </c>
      <c r="J1656" s="171">
        <f t="shared" si="227"/>
        <v>21.214441162811539</v>
      </c>
      <c r="K1656" s="172">
        <f t="shared" si="228"/>
        <v>24.638491855329352</v>
      </c>
      <c r="L1656" s="172">
        <f t="shared" si="232"/>
        <v>1.5870571837446186</v>
      </c>
      <c r="M1656" s="171">
        <f t="shared" si="233"/>
        <v>0.14313286289183066</v>
      </c>
      <c r="N1656" s="44"/>
    </row>
    <row r="1657" spans="1:14" x14ac:dyDescent="0.25">
      <c r="A1657" s="157">
        <v>45695.148611111108</v>
      </c>
      <c r="B1657" s="170">
        <v>0.31735859783694159</v>
      </c>
      <c r="C1657" s="170">
        <v>26.309009549999999</v>
      </c>
      <c r="D1657" s="170">
        <v>4.1865369999999999E-2</v>
      </c>
      <c r="E1657" s="171">
        <f t="shared" si="229"/>
        <v>0.31067247933432374</v>
      </c>
      <c r="F1657" s="171">
        <f t="shared" si="230"/>
        <v>6.8692337194143206E-4</v>
      </c>
      <c r="G1657" s="171">
        <f t="shared" si="231"/>
        <v>27419.782853111752</v>
      </c>
      <c r="H1657" s="171">
        <f t="shared" si="225"/>
        <v>2.3750045217264291E-2</v>
      </c>
      <c r="I1657" s="171">
        <f t="shared" si="226"/>
        <v>1.691173462560098</v>
      </c>
      <c r="J1657" s="171">
        <f t="shared" si="227"/>
        <v>22.071581309318677</v>
      </c>
      <c r="K1657" s="172">
        <f t="shared" si="228"/>
        <v>25.633976033136143</v>
      </c>
      <c r="L1657" s="172">
        <f t="shared" si="232"/>
        <v>1.6590721542769808</v>
      </c>
      <c r="M1657" s="171">
        <f t="shared" si="233"/>
        <v>0.14962771954157478</v>
      </c>
      <c r="N1657" s="44"/>
    </row>
    <row r="1658" spans="1:14" x14ac:dyDescent="0.25">
      <c r="A1658" s="157">
        <v>45695.149305555555</v>
      </c>
      <c r="B1658" s="170">
        <v>0.32006116612926161</v>
      </c>
      <c r="C1658" s="170">
        <v>26.309009549999999</v>
      </c>
      <c r="D1658" s="170">
        <v>4.1692911166666603E-2</v>
      </c>
      <c r="E1658" s="171">
        <f t="shared" si="229"/>
        <v>0.31331810985345271</v>
      </c>
      <c r="F1658" s="171">
        <f t="shared" si="230"/>
        <v>6.9277308685987361E-4</v>
      </c>
      <c r="G1658" s="171">
        <f t="shared" si="231"/>
        <v>27653.284753568201</v>
      </c>
      <c r="H1658" s="171">
        <f t="shared" si="225"/>
        <v>2.3750045217264291E-2</v>
      </c>
      <c r="I1658" s="171">
        <f t="shared" si="226"/>
        <v>1.691173462560098</v>
      </c>
      <c r="J1658" s="171">
        <f t="shared" si="227"/>
        <v>22.233128786417808</v>
      </c>
      <c r="K1658" s="172">
        <f t="shared" si="228"/>
        <v>25.821597576791664</v>
      </c>
      <c r="L1658" s="172">
        <f t="shared" si="232"/>
        <v>1.6656586137147393</v>
      </c>
      <c r="M1658" s="171">
        <f t="shared" si="233"/>
        <v>0.15022173644613451</v>
      </c>
      <c r="N1658" s="44"/>
    </row>
    <row r="1659" spans="1:14" x14ac:dyDescent="0.25">
      <c r="A1659" s="157">
        <v>45695.15</v>
      </c>
      <c r="B1659" s="170">
        <v>0.31465603322783736</v>
      </c>
      <c r="C1659" s="170">
        <v>26.308722489999901</v>
      </c>
      <c r="D1659" s="170">
        <v>4.18232495E-2</v>
      </c>
      <c r="E1659" s="171">
        <f t="shared" si="229"/>
        <v>0.30802714769418954</v>
      </c>
      <c r="F1659" s="171">
        <f t="shared" si="230"/>
        <v>6.8107366499531893E-4</v>
      </c>
      <c r="G1659" s="171">
        <f t="shared" si="231"/>
        <v>27186.281270885149</v>
      </c>
      <c r="H1659" s="171">
        <f t="shared" si="225"/>
        <v>2.3750248587979441E-2</v>
      </c>
      <c r="I1659" s="171">
        <f t="shared" si="226"/>
        <v>1.6911606023700079</v>
      </c>
      <c r="J1659" s="171">
        <f t="shared" si="227"/>
        <v>21.909841336166824</v>
      </c>
      <c r="K1659" s="172">
        <f t="shared" si="228"/>
        <v>25.44595768585059</v>
      </c>
      <c r="L1659" s="172">
        <f t="shared" si="232"/>
        <v>1.6439219373468208</v>
      </c>
      <c r="M1659" s="171">
        <f t="shared" si="233"/>
        <v>0.1482613579858244</v>
      </c>
      <c r="N1659" s="44"/>
    </row>
    <row r="1660" spans="1:14" x14ac:dyDescent="0.25">
      <c r="A1660" s="157">
        <v>45695.150694444441</v>
      </c>
      <c r="B1660" s="170">
        <v>0.32006116612926161</v>
      </c>
      <c r="C1660" s="170">
        <v>26.307143669999999</v>
      </c>
      <c r="D1660" s="170">
        <v>4.17556946666666E-2</v>
      </c>
      <c r="E1660" s="171">
        <f t="shared" si="229"/>
        <v>0.31332006209939894</v>
      </c>
      <c r="F1660" s="171">
        <f t="shared" si="230"/>
        <v>6.9277308685987361E-4</v>
      </c>
      <c r="G1660" s="171">
        <f t="shared" si="231"/>
        <v>27653.284753568201</v>
      </c>
      <c r="H1660" s="171">
        <f t="shared" si="225"/>
        <v>2.375136715792622E-2</v>
      </c>
      <c r="I1660" s="171">
        <f t="shared" si="226"/>
        <v>1.6910898730520614</v>
      </c>
      <c r="J1660" s="171">
        <f t="shared" si="227"/>
        <v>22.233128786417808</v>
      </c>
      <c r="K1660" s="172">
        <f t="shared" si="228"/>
        <v>25.820454939762552</v>
      </c>
      <c r="L1660" s="172">
        <f t="shared" si="232"/>
        <v>1.6680872394371078</v>
      </c>
      <c r="M1660" s="171">
        <f t="shared" si="233"/>
        <v>0.15044076834750253</v>
      </c>
      <c r="N1660" s="44"/>
    </row>
    <row r="1661" spans="1:14" x14ac:dyDescent="0.25">
      <c r="A1661" s="157">
        <v>45695.151388888888</v>
      </c>
      <c r="B1661" s="170">
        <v>0.29921279766606224</v>
      </c>
      <c r="C1661" s="170">
        <v>26.30542131</v>
      </c>
      <c r="D1661" s="170">
        <v>4.1783910333333299E-2</v>
      </c>
      <c r="E1661" s="171">
        <f t="shared" si="229"/>
        <v>0.29291248511077472</v>
      </c>
      <c r="F1661" s="171">
        <f t="shared" si="230"/>
        <v>6.4764674819493991E-4</v>
      </c>
      <c r="G1661" s="171">
        <f t="shared" si="231"/>
        <v>25851.985718347776</v>
      </c>
      <c r="H1661" s="171">
        <f t="shared" si="225"/>
        <v>2.3752587497315836E-2</v>
      </c>
      <c r="I1661" s="171">
        <f t="shared" si="226"/>
        <v>1.6910127157769801</v>
      </c>
      <c r="J1661" s="171">
        <f t="shared" si="227"/>
        <v>20.981820139690601</v>
      </c>
      <c r="K1661" s="172">
        <f t="shared" si="228"/>
        <v>24.366251691070662</v>
      </c>
      <c r="L1661" s="172">
        <f t="shared" si="232"/>
        <v>1.5652288470764826</v>
      </c>
      <c r="M1661" s="171">
        <f t="shared" si="233"/>
        <v>0.14116421780992811</v>
      </c>
      <c r="N1661" s="44"/>
    </row>
    <row r="1662" spans="1:14" x14ac:dyDescent="0.25">
      <c r="A1662" s="157">
        <v>45695.152083333334</v>
      </c>
      <c r="B1662" s="170">
        <v>0.30037103964249778</v>
      </c>
      <c r="C1662" s="170">
        <v>26.303698959999998</v>
      </c>
      <c r="D1662" s="170">
        <v>4.1671850833333302E-2</v>
      </c>
      <c r="E1662" s="171">
        <f t="shared" si="229"/>
        <v>0.29404803005275326</v>
      </c>
      <c r="F1662" s="171">
        <f t="shared" si="230"/>
        <v>6.5015376545995193E-4</v>
      </c>
      <c r="G1662" s="171">
        <f t="shared" si="231"/>
        <v>25952.05782511181</v>
      </c>
      <c r="H1662" s="171">
        <f t="shared" si="225"/>
        <v>2.375380790635925E-2</v>
      </c>
      <c r="I1662" s="171">
        <f t="shared" si="226"/>
        <v>1.6909355615267698</v>
      </c>
      <c r="J1662" s="171">
        <f t="shared" si="227"/>
        <v>21.051650329701523</v>
      </c>
      <c r="K1662" s="172">
        <f t="shared" si="228"/>
        <v>24.446347094923144</v>
      </c>
      <c r="L1662" s="172">
        <f t="shared" si="232"/>
        <v>1.5667294527887452</v>
      </c>
      <c r="M1662" s="171">
        <f t="shared" si="233"/>
        <v>0.14129955382293877</v>
      </c>
      <c r="N1662" s="44"/>
    </row>
    <row r="1663" spans="1:14" x14ac:dyDescent="0.25">
      <c r="A1663" s="157">
        <v>45695.152777777781</v>
      </c>
      <c r="B1663" s="170">
        <v>0.29805454649318031</v>
      </c>
      <c r="C1663" s="170">
        <v>26.3019766</v>
      </c>
      <c r="D1663" s="170">
        <v>4.1840733666666602E-2</v>
      </c>
      <c r="E1663" s="171">
        <f t="shared" si="229"/>
        <v>0.29178197885528939</v>
      </c>
      <c r="F1663" s="171">
        <f t="shared" si="230"/>
        <v>6.4513971102419978E-4</v>
      </c>
      <c r="G1663" s="171">
        <f t="shared" si="231"/>
        <v>25751.91281701078</v>
      </c>
      <c r="H1663" s="171">
        <f t="shared" si="225"/>
        <v>2.3755028399233661E-2</v>
      </c>
      <c r="I1663" s="171">
        <f t="shared" si="226"/>
        <v>1.6908584094054557</v>
      </c>
      <c r="J1663" s="171">
        <f t="shared" si="227"/>
        <v>20.911951540997489</v>
      </c>
      <c r="K1663" s="172">
        <f t="shared" si="228"/>
        <v>24.283129145345825</v>
      </c>
      <c r="L1663" s="172">
        <f t="shared" si="232"/>
        <v>1.5614277557720486</v>
      </c>
      <c r="M1663" s="171">
        <f t="shared" si="233"/>
        <v>0.1408214065450982</v>
      </c>
      <c r="N1663" s="44"/>
    </row>
    <row r="1664" spans="1:14" x14ac:dyDescent="0.25">
      <c r="A1664" s="157">
        <v>45695.15347222222</v>
      </c>
      <c r="B1664" s="170">
        <v>0.3181307646703746</v>
      </c>
      <c r="C1664" s="170">
        <v>26.3005604433333</v>
      </c>
      <c r="D1664" s="170">
        <v>4.1626946666666602E-2</v>
      </c>
      <c r="E1664" s="171">
        <f t="shared" si="229"/>
        <v>0.31143716520366449</v>
      </c>
      <c r="F1664" s="171">
        <f t="shared" si="230"/>
        <v>6.8859472872375457E-4</v>
      </c>
      <c r="G1664" s="171">
        <f t="shared" si="231"/>
        <v>27486.498067520366</v>
      </c>
      <c r="H1664" s="171">
        <f t="shared" si="225"/>
        <v>2.3756031968841712E-2</v>
      </c>
      <c r="I1664" s="171">
        <f t="shared" si="226"/>
        <v>1.6907949754159646</v>
      </c>
      <c r="J1664" s="171">
        <f t="shared" si="227"/>
        <v>22.117757581513111</v>
      </c>
      <c r="K1664" s="172">
        <f t="shared" si="228"/>
        <v>25.682458386877528</v>
      </c>
      <c r="L1664" s="172">
        <f t="shared" si="232"/>
        <v>1.6530955081948857</v>
      </c>
      <c r="M1664" s="171">
        <f t="shared" si="233"/>
        <v>0.14908870023402648</v>
      </c>
      <c r="N1664" s="44"/>
    </row>
    <row r="1665" spans="1:14" x14ac:dyDescent="0.25">
      <c r="A1665" s="157">
        <v>45695.154166666667</v>
      </c>
      <c r="B1665" s="170">
        <v>0.35365022761351544</v>
      </c>
      <c r="C1665" s="170">
        <v>26.300426479999999</v>
      </c>
      <c r="D1665" s="170">
        <v>4.1540481499999997E-2</v>
      </c>
      <c r="E1665" s="171">
        <f t="shared" si="229"/>
        <v>0.34620943921689901</v>
      </c>
      <c r="F1665" s="171">
        <f t="shared" si="230"/>
        <v>7.6547668314613728E-4</v>
      </c>
      <c r="G1665" s="171">
        <f t="shared" si="231"/>
        <v>30555.379665807734</v>
      </c>
      <c r="H1665" s="171">
        <f t="shared" si="225"/>
        <v>2.375612690560789E-2</v>
      </c>
      <c r="I1665" s="171">
        <f t="shared" si="226"/>
        <v>1.6907889748786251</v>
      </c>
      <c r="J1665" s="171">
        <f t="shared" si="227"/>
        <v>24.225559058345365</v>
      </c>
      <c r="K1665" s="172">
        <f t="shared" si="228"/>
        <v>28.129883121949817</v>
      </c>
      <c r="L1665" s="172">
        <f t="shared" si="232"/>
        <v>1.8248610054089895</v>
      </c>
      <c r="M1665" s="171">
        <f t="shared" si="233"/>
        <v>0.16457981650513975</v>
      </c>
      <c r="N1665" s="44"/>
    </row>
    <row r="1666" spans="1:14" x14ac:dyDescent="0.25">
      <c r="A1666" s="157">
        <v>45695.154861111114</v>
      </c>
      <c r="B1666" s="170">
        <v>0.33897914047683331</v>
      </c>
      <c r="C1666" s="170">
        <v>26.300426479999999</v>
      </c>
      <c r="D1666" s="170">
        <v>4.1520203499999998E-2</v>
      </c>
      <c r="E1666" s="171">
        <f t="shared" si="229"/>
        <v>0.33184703123947834</v>
      </c>
      <c r="F1666" s="171">
        <f t="shared" si="230"/>
        <v>7.3372108328318894E-4</v>
      </c>
      <c r="G1666" s="171">
        <f t="shared" si="231"/>
        <v>29287.797737198398</v>
      </c>
      <c r="H1666" s="171">
        <f t="shared" si="225"/>
        <v>2.375612690560789E-2</v>
      </c>
      <c r="I1666" s="171">
        <f t="shared" si="226"/>
        <v>1.6907889748786251</v>
      </c>
      <c r="J1666" s="171">
        <f t="shared" si="227"/>
        <v>23.358716504832405</v>
      </c>
      <c r="K1666" s="172">
        <f t="shared" si="228"/>
        <v>27.123335464712074</v>
      </c>
      <c r="L1666" s="172">
        <f t="shared" si="232"/>
        <v>1.7517611361372618</v>
      </c>
      <c r="M1666" s="171">
        <f t="shared" si="233"/>
        <v>0.15798711545249472</v>
      </c>
      <c r="N1666" s="44"/>
    </row>
    <row r="1667" spans="1:14" x14ac:dyDescent="0.25">
      <c r="A1667" s="157">
        <v>45695.155555555553</v>
      </c>
      <c r="B1667" s="170">
        <v>0.33164359508233027</v>
      </c>
      <c r="C1667" s="170">
        <v>26.300426479999999</v>
      </c>
      <c r="D1667" s="170">
        <v>4.1565752166666602E-2</v>
      </c>
      <c r="E1667" s="171">
        <f t="shared" si="229"/>
        <v>0.32466582546302847</v>
      </c>
      <c r="F1667" s="171">
        <f t="shared" si="230"/>
        <v>7.1784327939898324E-4</v>
      </c>
      <c r="G1667" s="171">
        <f t="shared" si="231"/>
        <v>28654.006615113336</v>
      </c>
      <c r="H1667" s="171">
        <f t="shared" ref="H1667:H1730" si="234">KHprocess*EXP(delta*(1/(C1667+273.15)-1/(Tnul+273.15)))</f>
        <v>2.375612690560789E-2</v>
      </c>
      <c r="I1667" s="171">
        <f t="shared" ref="I1667:I1730" si="235">1/(H1667*constR*(C1667+273.15)*10^3)</f>
        <v>1.6907889748786251</v>
      </c>
      <c r="J1667" s="171">
        <f t="shared" ref="J1667:J1730" si="236">(($R$2/0.815)^(-0.49))*34500*(F1667)^0.86</f>
        <v>22.923335275034887</v>
      </c>
      <c r="K1667" s="172">
        <f t="shared" ref="K1667:K1730" si="237">J1667*(1.024)^(C1667-20)</f>
        <v>26.617785806262564</v>
      </c>
      <c r="L1667" s="172">
        <f t="shared" si="232"/>
        <v>1.717474589425074</v>
      </c>
      <c r="M1667" s="171">
        <f t="shared" si="233"/>
        <v>0.1548948944286683</v>
      </c>
      <c r="N1667" s="44"/>
    </row>
    <row r="1668" spans="1:14" x14ac:dyDescent="0.25">
      <c r="A1668" s="157">
        <v>45695.15625</v>
      </c>
      <c r="B1668" s="170">
        <v>0.32508022389540564</v>
      </c>
      <c r="C1668" s="170">
        <v>26.300426479999999</v>
      </c>
      <c r="D1668" s="170">
        <v>4.1584296E-2</v>
      </c>
      <c r="E1668" s="171">
        <f t="shared" ref="E1668:E1731" si="238">B1668*((20+273.15)/(C1668+273.15))</f>
        <v>0.31824054737588753</v>
      </c>
      <c r="F1668" s="171">
        <f t="shared" ref="F1668:F1731" si="239">B1668/$R$1</f>
        <v>7.0363684825845382E-4</v>
      </c>
      <c r="G1668" s="171">
        <f t="shared" ref="G1668:G1731" si="240">B1668*(24*60*60)</f>
        <v>28086.931344563047</v>
      </c>
      <c r="H1668" s="171">
        <f t="shared" si="234"/>
        <v>2.375612690560789E-2</v>
      </c>
      <c r="I1668" s="171">
        <f t="shared" si="235"/>
        <v>1.6907889748786251</v>
      </c>
      <c r="J1668" s="171">
        <f t="shared" si="236"/>
        <v>22.532640681692737</v>
      </c>
      <c r="K1668" s="172">
        <f t="shared" si="237"/>
        <v>26.164124727869144</v>
      </c>
      <c r="L1668" s="172">
        <f t="shared" ref="L1668:L1731" si="241">I1668*D1668*(1-EXP((-(K1668/I1668)*($R$3/G1668))))*G1668/1000</f>
        <v>1.6857923511355821</v>
      </c>
      <c r="M1668" s="171">
        <f t="shared" ref="M1668:M1731" si="242">L1668*1000/24/$R$1</f>
        <v>0.15203754970559002</v>
      </c>
      <c r="N1668" s="44"/>
    </row>
    <row r="1669" spans="1:14" x14ac:dyDescent="0.25">
      <c r="A1669" s="157">
        <v>45695.156944444447</v>
      </c>
      <c r="B1669" s="170">
        <v>0.3119534722942211</v>
      </c>
      <c r="C1669" s="170">
        <v>26.300426479999999</v>
      </c>
      <c r="D1669" s="170">
        <v>4.1495020333333299E-2</v>
      </c>
      <c r="E1669" s="171">
        <f t="shared" si="238"/>
        <v>0.30538998216841312</v>
      </c>
      <c r="F1669" s="171">
        <f t="shared" si="239"/>
        <v>6.7522396600480758E-4</v>
      </c>
      <c r="G1669" s="171">
        <f t="shared" si="240"/>
        <v>26952.780006220702</v>
      </c>
      <c r="H1669" s="171">
        <f t="shared" si="234"/>
        <v>2.375612690560789E-2</v>
      </c>
      <c r="I1669" s="171">
        <f t="shared" si="235"/>
        <v>1.6907889748786251</v>
      </c>
      <c r="J1669" s="171">
        <f t="shared" si="236"/>
        <v>21.747906979148901</v>
      </c>
      <c r="K1669" s="172">
        <f t="shared" si="237"/>
        <v>25.252919034689953</v>
      </c>
      <c r="L1669" s="172">
        <f t="shared" si="241"/>
        <v>1.6173077497844381</v>
      </c>
      <c r="M1669" s="171">
        <f t="shared" si="242"/>
        <v>0.14586108854477256</v>
      </c>
      <c r="N1669" s="44"/>
    </row>
    <row r="1670" spans="1:14" x14ac:dyDescent="0.25">
      <c r="A1670" s="157">
        <v>45695.157638888886</v>
      </c>
      <c r="B1670" s="170">
        <v>0.30500400755595386</v>
      </c>
      <c r="C1670" s="170">
        <v>26.300426479999999</v>
      </c>
      <c r="D1670" s="170">
        <v>4.1438593333333301E-2</v>
      </c>
      <c r="E1670" s="171">
        <f t="shared" si="238"/>
        <v>0.29858673392472063</v>
      </c>
      <c r="F1670" s="171">
        <f t="shared" si="239"/>
        <v>6.6018183453669672E-4</v>
      </c>
      <c r="G1670" s="171">
        <f t="shared" si="240"/>
        <v>26352.346252834413</v>
      </c>
      <c r="H1670" s="171">
        <f t="shared" si="234"/>
        <v>2.375612690560789E-2</v>
      </c>
      <c r="I1670" s="171">
        <f t="shared" si="235"/>
        <v>1.6907889748786251</v>
      </c>
      <c r="J1670" s="171">
        <f t="shared" si="236"/>
        <v>21.330595859145557</v>
      </c>
      <c r="K1670" s="172">
        <f t="shared" si="237"/>
        <v>24.768351764109664</v>
      </c>
      <c r="L1670" s="172">
        <f t="shared" si="241"/>
        <v>1.5807549901316325</v>
      </c>
      <c r="M1670" s="171">
        <f t="shared" si="242"/>
        <v>0.14256448323697984</v>
      </c>
      <c r="N1670" s="44"/>
    </row>
    <row r="1671" spans="1:14" x14ac:dyDescent="0.25">
      <c r="A1671" s="157">
        <v>45695.158333333333</v>
      </c>
      <c r="B1671" s="170">
        <v>0.31426995254843471</v>
      </c>
      <c r="C1671" s="170">
        <v>26.300464663333301</v>
      </c>
      <c r="D1671" s="170">
        <v>4.1623767499999999E-2</v>
      </c>
      <c r="E1671" s="171">
        <f t="shared" si="238"/>
        <v>0.30765768452939868</v>
      </c>
      <c r="F1671" s="171">
        <f t="shared" si="239"/>
        <v>6.8023799252907942E-4</v>
      </c>
      <c r="G1671" s="171">
        <f t="shared" si="240"/>
        <v>27152.92390018476</v>
      </c>
      <c r="H1671" s="171">
        <f t="shared" si="234"/>
        <v>2.3756099845901098E-2</v>
      </c>
      <c r="I1671" s="171">
        <f t="shared" si="235"/>
        <v>1.6907906851996399</v>
      </c>
      <c r="J1671" s="171">
        <f t="shared" si="236"/>
        <v>21.8867197828732</v>
      </c>
      <c r="K1671" s="172">
        <f t="shared" si="237"/>
        <v>25.414126686171997</v>
      </c>
      <c r="L1671" s="172">
        <f t="shared" si="241"/>
        <v>1.633820369875612</v>
      </c>
      <c r="M1671" s="171">
        <f t="shared" si="242"/>
        <v>0.14735032195847872</v>
      </c>
      <c r="N1671" s="44"/>
    </row>
    <row r="1672" spans="1:14" x14ac:dyDescent="0.25">
      <c r="A1672" s="157">
        <v>45695.15902777778</v>
      </c>
      <c r="B1672" s="170">
        <v>0.30809266570096178</v>
      </c>
      <c r="C1672" s="170">
        <v>26.300662726666602</v>
      </c>
      <c r="D1672" s="170">
        <v>4.1707743666666602E-2</v>
      </c>
      <c r="E1672" s="171">
        <f t="shared" si="238"/>
        <v>0.30161016886002712</v>
      </c>
      <c r="F1672" s="171">
        <f t="shared" si="239"/>
        <v>6.6686724177697357E-4</v>
      </c>
      <c r="G1672" s="171">
        <f t="shared" si="240"/>
        <v>26619.206316563097</v>
      </c>
      <c r="H1672" s="171">
        <f t="shared" si="234"/>
        <v>2.3755959483283358E-2</v>
      </c>
      <c r="I1672" s="171">
        <f t="shared" si="235"/>
        <v>1.6907995569410068</v>
      </c>
      <c r="J1672" s="171">
        <f t="shared" si="236"/>
        <v>21.516230469371894</v>
      </c>
      <c r="K1672" s="172">
        <f t="shared" si="237"/>
        <v>24.984044250972094</v>
      </c>
      <c r="L1672" s="172">
        <f t="shared" si="241"/>
        <v>1.606404580412139</v>
      </c>
      <c r="M1672" s="171">
        <f t="shared" si="242"/>
        <v>0.14487775797367777</v>
      </c>
      <c r="N1672" s="44"/>
    </row>
    <row r="1673" spans="1:14" x14ac:dyDescent="0.25">
      <c r="A1673" s="157">
        <v>45695.159722222219</v>
      </c>
      <c r="B1673" s="173">
        <v>0.27643402039300036</v>
      </c>
      <c r="C1673" s="170">
        <v>26.300877494999899</v>
      </c>
      <c r="D1673" s="170">
        <v>4.1683636999999898E-2</v>
      </c>
      <c r="E1673" s="171">
        <f t="shared" si="238"/>
        <v>0.27061745070211446</v>
      </c>
      <c r="F1673" s="171">
        <f t="shared" si="239"/>
        <v>5.983420354826848E-4</v>
      </c>
      <c r="G1673" s="171">
        <f t="shared" si="240"/>
        <v>23883.899361955231</v>
      </c>
      <c r="H1673" s="171">
        <f t="shared" si="234"/>
        <v>2.3755807283389632E-2</v>
      </c>
      <c r="I1673" s="171">
        <f t="shared" si="235"/>
        <v>1.6908091769787064</v>
      </c>
      <c r="J1673" s="171">
        <f t="shared" si="236"/>
        <v>19.600578953253159</v>
      </c>
      <c r="K1673" s="172">
        <f t="shared" si="237"/>
        <v>22.759759286869581</v>
      </c>
      <c r="L1673" s="172">
        <f t="shared" si="241"/>
        <v>1.4475958955140702</v>
      </c>
      <c r="M1673" s="171">
        <f t="shared" si="242"/>
        <v>0.13055518538186059</v>
      </c>
      <c r="N1673" s="44"/>
    </row>
    <row r="1674" spans="1:14" x14ac:dyDescent="0.25">
      <c r="A1674" s="157">
        <v>45695.160416666666</v>
      </c>
      <c r="B1674" s="173">
        <v>0.26060469682400722</v>
      </c>
      <c r="C1674" s="170">
        <v>26.3010922616666</v>
      </c>
      <c r="D1674" s="170">
        <v>4.15564805E-2</v>
      </c>
      <c r="E1674" s="171">
        <f t="shared" si="238"/>
        <v>0.25512101591267888</v>
      </c>
      <c r="F1674" s="171">
        <f t="shared" si="239"/>
        <v>5.6407943035499404E-4</v>
      </c>
      <c r="G1674" s="171">
        <f t="shared" si="240"/>
        <v>22516.245805594222</v>
      </c>
      <c r="H1674" s="171">
        <f t="shared" si="234"/>
        <v>2.3755655085870346E-2</v>
      </c>
      <c r="I1674" s="171">
        <f t="shared" si="235"/>
        <v>1.6908187969818225</v>
      </c>
      <c r="J1674" s="171">
        <f t="shared" si="236"/>
        <v>18.6313765528832</v>
      </c>
      <c r="K1674" s="172">
        <f t="shared" si="237"/>
        <v>21.634453065299692</v>
      </c>
      <c r="L1674" s="172">
        <f t="shared" si="241"/>
        <v>1.3641283865227076</v>
      </c>
      <c r="M1674" s="171">
        <f t="shared" si="242"/>
        <v>0.12302745188696858</v>
      </c>
      <c r="N1674" s="44"/>
    </row>
    <row r="1675" spans="1:14" x14ac:dyDescent="0.25">
      <c r="A1675" s="157">
        <v>45695.161111111112</v>
      </c>
      <c r="B1675" s="173">
        <v>0.26099078116345753</v>
      </c>
      <c r="C1675" s="170">
        <v>26.30130703</v>
      </c>
      <c r="D1675" s="170">
        <v>4.1712514499999999E-2</v>
      </c>
      <c r="E1675" s="171">
        <f t="shared" si="238"/>
        <v>0.25549879296537054</v>
      </c>
      <c r="F1675" s="171">
        <f t="shared" si="239"/>
        <v>5.6491511074341458E-4</v>
      </c>
      <c r="G1675" s="171">
        <f t="shared" si="240"/>
        <v>22549.603492522732</v>
      </c>
      <c r="H1675" s="171">
        <f t="shared" si="234"/>
        <v>2.3755502888363419E-2</v>
      </c>
      <c r="I1675" s="171">
        <f t="shared" si="235"/>
        <v>1.6908284170996557</v>
      </c>
      <c r="J1675" s="171">
        <f t="shared" si="236"/>
        <v>18.655112049697593</v>
      </c>
      <c r="K1675" s="172">
        <f t="shared" si="237"/>
        <v>21.6621246772734</v>
      </c>
      <c r="L1675" s="172">
        <f t="shared" si="241"/>
        <v>1.3711963984298481</v>
      </c>
      <c r="M1675" s="171">
        <f t="shared" si="242"/>
        <v>0.12366489884829078</v>
      </c>
      <c r="N1675" s="44"/>
    </row>
    <row r="1676" spans="1:14" x14ac:dyDescent="0.25">
      <c r="A1676" s="157">
        <v>45695.161805555559</v>
      </c>
      <c r="B1676" s="173">
        <v>0.25211091312083822</v>
      </c>
      <c r="C1676" s="170">
        <v>26.3013691433333</v>
      </c>
      <c r="D1676" s="170">
        <v>4.1904841499999998E-2</v>
      </c>
      <c r="E1676" s="171">
        <f t="shared" si="238"/>
        <v>0.24680573140408063</v>
      </c>
      <c r="F1676" s="171">
        <f t="shared" si="239"/>
        <v>5.4569461714467152E-4</v>
      </c>
      <c r="G1676" s="171">
        <f t="shared" si="240"/>
        <v>21782.382893640421</v>
      </c>
      <c r="H1676" s="171">
        <f t="shared" si="234"/>
        <v>2.3755458871414767E-2</v>
      </c>
      <c r="I1676" s="171">
        <f t="shared" si="235"/>
        <v>1.6908311993496312</v>
      </c>
      <c r="J1676" s="171">
        <f t="shared" si="236"/>
        <v>18.107939428799149</v>
      </c>
      <c r="K1676" s="172">
        <f t="shared" si="237"/>
        <v>21.026784419653076</v>
      </c>
      <c r="L1676" s="172">
        <f t="shared" si="241"/>
        <v>1.3326906126454208</v>
      </c>
      <c r="M1676" s="171">
        <f t="shared" si="242"/>
        <v>0.12019215482011371</v>
      </c>
      <c r="N1676" s="44"/>
    </row>
    <row r="1677" spans="1:14" x14ac:dyDescent="0.25">
      <c r="A1677" s="157">
        <v>45695.162499999999</v>
      </c>
      <c r="B1677" s="173">
        <v>0.26639590669845559</v>
      </c>
      <c r="C1677" s="170">
        <v>26.300792009999999</v>
      </c>
      <c r="D1677" s="170">
        <v>4.16221781666666E-2</v>
      </c>
      <c r="E1677" s="171">
        <f t="shared" si="238"/>
        <v>0.26079062781722195</v>
      </c>
      <c r="F1677" s="171">
        <f t="shared" si="239"/>
        <v>5.7661451666332381E-4</v>
      </c>
      <c r="G1677" s="171">
        <f t="shared" si="240"/>
        <v>23016.606338746562</v>
      </c>
      <c r="H1677" s="171">
        <f t="shared" si="234"/>
        <v>2.3755867863909076E-2</v>
      </c>
      <c r="I1677" s="171">
        <f t="shared" si="235"/>
        <v>1.6908053478762501</v>
      </c>
      <c r="J1677" s="171">
        <f t="shared" si="236"/>
        <v>18.986893257892461</v>
      </c>
      <c r="K1677" s="172">
        <f t="shared" si="237"/>
        <v>22.047116315732261</v>
      </c>
      <c r="L1677" s="172">
        <f t="shared" si="241"/>
        <v>1.3952729421543846</v>
      </c>
      <c r="M1677" s="171">
        <f t="shared" si="242"/>
        <v>0.12583630430685286</v>
      </c>
      <c r="N1677" s="44"/>
    </row>
    <row r="1678" spans="1:14" x14ac:dyDescent="0.25">
      <c r="A1678" s="157">
        <v>45695.163194444445</v>
      </c>
      <c r="B1678" s="173">
        <v>0.27682009737374635</v>
      </c>
      <c r="C1678" s="170">
        <v>26.300148089999901</v>
      </c>
      <c r="D1678" s="170">
        <v>4.1549325833333303E-2</v>
      </c>
      <c r="E1678" s="171">
        <f t="shared" si="238"/>
        <v>0.27099606416198574</v>
      </c>
      <c r="F1678" s="171">
        <f t="shared" si="239"/>
        <v>5.9917769994317395E-4</v>
      </c>
      <c r="G1678" s="171">
        <f t="shared" si="240"/>
        <v>23917.256413091683</v>
      </c>
      <c r="H1678" s="171">
        <f t="shared" si="234"/>
        <v>2.3756324195751695E-2</v>
      </c>
      <c r="I1678" s="171">
        <f t="shared" si="235"/>
        <v>1.690776505176131</v>
      </c>
      <c r="J1678" s="171">
        <f t="shared" si="236"/>
        <v>19.624119000538837</v>
      </c>
      <c r="K1678" s="172">
        <f t="shared" si="237"/>
        <v>22.786699280306205</v>
      </c>
      <c r="L1678" s="172">
        <f t="shared" si="241"/>
        <v>1.444829393137455</v>
      </c>
      <c r="M1678" s="171">
        <f t="shared" si="242"/>
        <v>0.13030568119926542</v>
      </c>
      <c r="N1678" s="44"/>
    </row>
    <row r="1679" spans="1:14" x14ac:dyDescent="0.25">
      <c r="A1679" s="157">
        <v>45695.163888888892</v>
      </c>
      <c r="B1679" s="173">
        <v>0.262921184460088</v>
      </c>
      <c r="C1679" s="170">
        <v>26.299504169999999</v>
      </c>
      <c r="D1679" s="170">
        <v>4.1093146499999997E-2</v>
      </c>
      <c r="E1679" s="171">
        <f t="shared" si="238"/>
        <v>0.25739012471604722</v>
      </c>
      <c r="F1679" s="171">
        <f t="shared" si="239"/>
        <v>5.6909347285733337E-4</v>
      </c>
      <c r="G1679" s="171">
        <f t="shared" si="240"/>
        <v>22716.390337351604</v>
      </c>
      <c r="H1679" s="171">
        <f t="shared" si="234"/>
        <v>2.3756780538322569E-2</v>
      </c>
      <c r="I1679" s="171">
        <f t="shared" si="235"/>
        <v>1.6907476628361766</v>
      </c>
      <c r="J1679" s="171">
        <f t="shared" si="236"/>
        <v>18.7737148413993</v>
      </c>
      <c r="K1679" s="172">
        <f t="shared" si="237"/>
        <v>21.798912933291611</v>
      </c>
      <c r="L1679" s="172">
        <f t="shared" si="241"/>
        <v>1.3603197660203052</v>
      </c>
      <c r="M1679" s="171">
        <f t="shared" si="242"/>
        <v>0.12268396158191787</v>
      </c>
      <c r="N1679" s="44"/>
    </row>
    <row r="1680" spans="1:14" x14ac:dyDescent="0.25">
      <c r="A1680" s="157">
        <v>45695.164583333331</v>
      </c>
      <c r="B1680" s="173">
        <v>0.26639590669845559</v>
      </c>
      <c r="C1680" s="170">
        <v>26.298860241666599</v>
      </c>
      <c r="D1680" s="170">
        <v>4.1056059666666603E-2</v>
      </c>
      <c r="E1680" s="171">
        <f t="shared" si="238"/>
        <v>0.26079231019823373</v>
      </c>
      <c r="F1680" s="171">
        <f t="shared" si="239"/>
        <v>5.7661451666332381E-4</v>
      </c>
      <c r="G1680" s="171">
        <f t="shared" si="240"/>
        <v>23016.606338746562</v>
      </c>
      <c r="H1680" s="171">
        <f t="shared" si="234"/>
        <v>2.3757236897528181E-2</v>
      </c>
      <c r="I1680" s="171">
        <f t="shared" si="235"/>
        <v>1.6907188204831132</v>
      </c>
      <c r="J1680" s="171">
        <f t="shared" si="236"/>
        <v>18.986893257892461</v>
      </c>
      <c r="K1680" s="172">
        <f t="shared" si="237"/>
        <v>22.046106253871965</v>
      </c>
      <c r="L1680" s="172">
        <f t="shared" si="241"/>
        <v>1.3762272375988367</v>
      </c>
      <c r="M1680" s="171">
        <f t="shared" si="242"/>
        <v>0.12411861810956319</v>
      </c>
      <c r="N1680" s="44"/>
    </row>
    <row r="1681" spans="1:14" x14ac:dyDescent="0.25">
      <c r="A1681" s="157">
        <v>45695.165277777778</v>
      </c>
      <c r="B1681" s="173">
        <v>0.27295928158403515</v>
      </c>
      <c r="C1681" s="170">
        <v>26.298254248333301</v>
      </c>
      <c r="D1681" s="170">
        <v>3.2966393833333302E-2</v>
      </c>
      <c r="E1681" s="171">
        <f t="shared" si="238"/>
        <v>0.26721816628124578</v>
      </c>
      <c r="F1681" s="171">
        <f t="shared" si="239"/>
        <v>5.9082095580959991E-4</v>
      </c>
      <c r="G1681" s="171">
        <f t="shared" si="240"/>
        <v>23583.681928860638</v>
      </c>
      <c r="H1681" s="171">
        <f t="shared" si="234"/>
        <v>2.3757666381575067E-2</v>
      </c>
      <c r="I1681" s="171">
        <f t="shared" si="235"/>
        <v>1.6906916776149701</v>
      </c>
      <c r="J1681" s="171">
        <f t="shared" si="236"/>
        <v>19.388507689078786</v>
      </c>
      <c r="K1681" s="172">
        <f t="shared" si="237"/>
        <v>22.512106201262984</v>
      </c>
      <c r="L1681" s="172">
        <f t="shared" si="241"/>
        <v>1.1310356835278046</v>
      </c>
      <c r="M1681" s="171">
        <f t="shared" si="242"/>
        <v>0.10200538271354659</v>
      </c>
      <c r="N1681" s="44"/>
    </row>
    <row r="1682" spans="1:14" x14ac:dyDescent="0.25">
      <c r="A1682" s="157">
        <v>45695.165972222225</v>
      </c>
      <c r="B1682" s="173">
        <v>0.26909847131528264</v>
      </c>
      <c r="C1682" s="170">
        <v>26.297807070000001</v>
      </c>
      <c r="D1682" s="170">
        <v>1.47996796666666E-2</v>
      </c>
      <c r="E1682" s="171">
        <f t="shared" si="238"/>
        <v>0.26343895331193518</v>
      </c>
      <c r="F1682" s="171">
        <f t="shared" si="239"/>
        <v>5.8246422362615285E-4</v>
      </c>
      <c r="G1682" s="171">
        <f t="shared" si="240"/>
        <v>23250.107921640421</v>
      </c>
      <c r="H1682" s="171">
        <f t="shared" si="234"/>
        <v>2.3757983315181835E-2</v>
      </c>
      <c r="I1682" s="171">
        <f t="shared" si="235"/>
        <v>1.6906716483870483</v>
      </c>
      <c r="J1682" s="171">
        <f t="shared" si="236"/>
        <v>19.152429678896588</v>
      </c>
      <c r="K1682" s="172">
        <f t="shared" si="237"/>
        <v>22.237758841015552</v>
      </c>
      <c r="L1682" s="172">
        <f t="shared" si="241"/>
        <v>0.5008893998795696</v>
      </c>
      <c r="M1682" s="171">
        <f t="shared" si="242"/>
        <v>4.5174007925646617E-2</v>
      </c>
      <c r="N1682" s="44"/>
    </row>
    <row r="1683" spans="1:14" x14ac:dyDescent="0.25">
      <c r="A1683" s="157">
        <v>45695.166666666664</v>
      </c>
      <c r="B1683" s="170">
        <v>0.29805455201413872</v>
      </c>
      <c r="C1683" s="170">
        <v>26.29737648</v>
      </c>
      <c r="D1683" s="170">
        <v>1.41212365E-2</v>
      </c>
      <c r="E1683" s="171">
        <f t="shared" si="238"/>
        <v>0.29178646662406305</v>
      </c>
      <c r="F1683" s="171">
        <f t="shared" si="239"/>
        <v>6.4513972297432622E-4</v>
      </c>
      <c r="G1683" s="171">
        <f t="shared" si="240"/>
        <v>25751.913294021586</v>
      </c>
      <c r="H1683" s="171">
        <f t="shared" si="234"/>
        <v>2.3758288496847284E-2</v>
      </c>
      <c r="I1683" s="171">
        <f t="shared" si="235"/>
        <v>1.6906523623188185</v>
      </c>
      <c r="J1683" s="171">
        <f t="shared" si="236"/>
        <v>20.911951874125947</v>
      </c>
      <c r="K1683" s="172">
        <f t="shared" si="237"/>
        <v>24.280480414734075</v>
      </c>
      <c r="L1683" s="172">
        <f t="shared" si="241"/>
        <v>0.52691942734668529</v>
      </c>
      <c r="M1683" s="171">
        <f t="shared" si="242"/>
        <v>4.7521593375422555E-2</v>
      </c>
      <c r="N1683" s="44"/>
    </row>
    <row r="1684" spans="1:14" x14ac:dyDescent="0.25">
      <c r="A1684" s="157">
        <v>45695.167361111111</v>
      </c>
      <c r="B1684" s="170">
        <v>0.31967509465403038</v>
      </c>
      <c r="C1684" s="170">
        <v>26.29694589</v>
      </c>
      <c r="D1684" s="170">
        <v>1.4159914333333299E-2</v>
      </c>
      <c r="E1684" s="171">
        <f t="shared" si="238"/>
        <v>0.31295277939569904</v>
      </c>
      <c r="F1684" s="171">
        <f t="shared" si="239"/>
        <v>6.919374343160831E-4</v>
      </c>
      <c r="G1684" s="171">
        <f t="shared" si="240"/>
        <v>27619.928178108225</v>
      </c>
      <c r="H1684" s="171">
        <f t="shared" si="234"/>
        <v>2.3758593683310646E-2</v>
      </c>
      <c r="I1684" s="171">
        <f t="shared" si="235"/>
        <v>1.6906330764116309</v>
      </c>
      <c r="J1684" s="171">
        <f t="shared" si="236"/>
        <v>22.210062883884088</v>
      </c>
      <c r="K1684" s="172">
        <f t="shared" si="237"/>
        <v>25.78742974579006</v>
      </c>
      <c r="L1684" s="172">
        <f t="shared" si="241"/>
        <v>0.56487234352375781</v>
      </c>
      <c r="M1684" s="171">
        <f t="shared" si="242"/>
        <v>5.094447542602433E-2</v>
      </c>
      <c r="N1684" s="44"/>
    </row>
    <row r="1685" spans="1:14" x14ac:dyDescent="0.25">
      <c r="A1685" s="157">
        <v>45695.168055555558</v>
      </c>
      <c r="B1685" s="170">
        <v>0.30616225320788026</v>
      </c>
      <c r="C1685" s="170">
        <v>26.296515299999999</v>
      </c>
      <c r="D1685" s="170">
        <v>1.42005893333333E-2</v>
      </c>
      <c r="E1685" s="171">
        <f t="shared" si="238"/>
        <v>0.29972452488876933</v>
      </c>
      <c r="F1685" s="171">
        <f t="shared" si="239"/>
        <v>6.6268885975731659E-4</v>
      </c>
      <c r="G1685" s="171">
        <f t="shared" si="240"/>
        <v>26452.418677160855</v>
      </c>
      <c r="H1685" s="171">
        <f t="shared" si="234"/>
        <v>2.3758898874572002E-2</v>
      </c>
      <c r="I1685" s="171">
        <f t="shared" si="235"/>
        <v>1.6906137906654835</v>
      </c>
      <c r="J1685" s="171">
        <f t="shared" si="236"/>
        <v>21.400239469457663</v>
      </c>
      <c r="K1685" s="172">
        <f t="shared" si="237"/>
        <v>24.846914624035044</v>
      </c>
      <c r="L1685" s="172">
        <f t="shared" si="241"/>
        <v>0.54361753693978554</v>
      </c>
      <c r="M1685" s="171">
        <f t="shared" si="242"/>
        <v>4.9027555640312546E-2</v>
      </c>
      <c r="N1685" s="44"/>
    </row>
    <row r="1686" spans="1:14" x14ac:dyDescent="0.25">
      <c r="A1686" s="157">
        <v>45695.168749999997</v>
      </c>
      <c r="B1686" s="170">
        <v>0.27952266198284925</v>
      </c>
      <c r="C1686" s="170">
        <v>26.296287674999999</v>
      </c>
      <c r="D1686" s="170">
        <v>1.40571203333333E-2</v>
      </c>
      <c r="E1686" s="171">
        <f t="shared" si="238"/>
        <v>0.27364529711320712</v>
      </c>
      <c r="F1686" s="171">
        <f t="shared" si="239"/>
        <v>6.0502740688928405E-4</v>
      </c>
      <c r="G1686" s="171">
        <f t="shared" si="240"/>
        <v>24150.757995318174</v>
      </c>
      <c r="H1686" s="171">
        <f t="shared" si="234"/>
        <v>2.3759060211332315E-2</v>
      </c>
      <c r="I1686" s="171">
        <f t="shared" si="235"/>
        <v>1.6906035956076573</v>
      </c>
      <c r="J1686" s="171">
        <f t="shared" si="236"/>
        <v>19.788772621141209</v>
      </c>
      <c r="K1686" s="172">
        <f t="shared" si="237"/>
        <v>22.975784460976538</v>
      </c>
      <c r="L1686" s="172">
        <f t="shared" si="241"/>
        <v>0.49332840654056392</v>
      </c>
      <c r="M1686" s="171">
        <f t="shared" si="242"/>
        <v>4.4492100156977271E-2</v>
      </c>
      <c r="N1686" s="44"/>
    </row>
    <row r="1687" spans="1:14" x14ac:dyDescent="0.25">
      <c r="A1687" s="157">
        <v>45695.169444444444</v>
      </c>
      <c r="B1687" s="173">
        <v>0.27064280684306047</v>
      </c>
      <c r="C1687" s="170">
        <v>26.296853989999999</v>
      </c>
      <c r="D1687" s="170">
        <v>1.41940871666666E-2</v>
      </c>
      <c r="E1687" s="171">
        <f t="shared" si="238"/>
        <v>0.26495165258504499</v>
      </c>
      <c r="F1687" s="171">
        <f t="shared" si="239"/>
        <v>5.8580694121874565E-4</v>
      </c>
      <c r="G1687" s="171">
        <f t="shared" si="240"/>
        <v>23383.538511240426</v>
      </c>
      <c r="H1687" s="171">
        <f t="shared" si="234"/>
        <v>2.3758658819295019E-2</v>
      </c>
      <c r="I1687" s="171">
        <f t="shared" si="235"/>
        <v>1.6906289602782048</v>
      </c>
      <c r="J1687" s="171">
        <f t="shared" si="236"/>
        <v>19.246918109842003</v>
      </c>
      <c r="K1687" s="172">
        <f t="shared" si="237"/>
        <v>22.346963599529253</v>
      </c>
      <c r="L1687" s="172">
        <f t="shared" si="241"/>
        <v>0.48301515396428196</v>
      </c>
      <c r="M1687" s="171">
        <f t="shared" si="242"/>
        <v>4.3561972760126438E-2</v>
      </c>
      <c r="N1687" s="44"/>
    </row>
    <row r="1688" spans="1:14" x14ac:dyDescent="0.25">
      <c r="A1688" s="157">
        <v>45695.170138888891</v>
      </c>
      <c r="B1688" s="173">
        <v>0.2714149681555354</v>
      </c>
      <c r="C1688" s="170">
        <v>26.2974979116666</v>
      </c>
      <c r="D1688" s="170">
        <v>1.4103884666666599E-2</v>
      </c>
      <c r="E1688" s="171">
        <f t="shared" si="238"/>
        <v>0.26570700530036157</v>
      </c>
      <c r="F1688" s="171">
        <f t="shared" si="239"/>
        <v>5.8747828605094238E-4</v>
      </c>
      <c r="G1688" s="171">
        <f t="shared" si="240"/>
        <v>23450.253248638259</v>
      </c>
      <c r="H1688" s="171">
        <f t="shared" si="234"/>
        <v>2.3758202431385024E-2</v>
      </c>
      <c r="I1688" s="171">
        <f t="shared" si="235"/>
        <v>1.69065780121054</v>
      </c>
      <c r="J1688" s="171">
        <f t="shared" si="236"/>
        <v>19.294133605115857</v>
      </c>
      <c r="K1688" s="172">
        <f t="shared" si="237"/>
        <v>22.402126071574685</v>
      </c>
      <c r="L1688" s="172">
        <f t="shared" si="241"/>
        <v>0.48126164378281799</v>
      </c>
      <c r="M1688" s="171">
        <f t="shared" si="242"/>
        <v>4.3403827902490803E-2</v>
      </c>
      <c r="N1688" s="44"/>
    </row>
    <row r="1689" spans="1:14" x14ac:dyDescent="0.25">
      <c r="A1689" s="157">
        <v>45695.17083333333</v>
      </c>
      <c r="B1689" s="173">
        <v>0.27643401671750906</v>
      </c>
      <c r="C1689" s="170">
        <v>26.29814184</v>
      </c>
      <c r="D1689" s="170">
        <v>1.42405793333333E-2</v>
      </c>
      <c r="E1689" s="171">
        <f t="shared" si="238"/>
        <v>0.27061991937167196</v>
      </c>
      <c r="F1689" s="171">
        <f t="shared" si="239"/>
        <v>5.9834202752707586E-4</v>
      </c>
      <c r="G1689" s="171">
        <f t="shared" si="240"/>
        <v>23883.899044392783</v>
      </c>
      <c r="H1689" s="171">
        <f t="shared" si="234"/>
        <v>2.3757746049479663E-2</v>
      </c>
      <c r="I1689" s="171">
        <f t="shared" si="235"/>
        <v>1.6906866428016312</v>
      </c>
      <c r="J1689" s="171">
        <f t="shared" si="236"/>
        <v>19.600578729127669</v>
      </c>
      <c r="K1689" s="172">
        <f t="shared" si="237"/>
        <v>22.758282416016389</v>
      </c>
      <c r="L1689" s="172">
        <f t="shared" si="241"/>
        <v>0.49451443209733947</v>
      </c>
      <c r="M1689" s="171">
        <f t="shared" si="242"/>
        <v>4.4599064943843747E-2</v>
      </c>
      <c r="N1689" s="44"/>
    </row>
    <row r="1690" spans="1:14" x14ac:dyDescent="0.25">
      <c r="A1690" s="157">
        <v>45695.171527777777</v>
      </c>
      <c r="B1690" s="170">
        <v>0.28917468765473264</v>
      </c>
      <c r="C1690" s="170">
        <v>26.298785760000001</v>
      </c>
      <c r="D1690" s="170">
        <v>1.42605803333333E-2</v>
      </c>
      <c r="E1690" s="171">
        <f t="shared" si="238"/>
        <v>0.28309201345009616</v>
      </c>
      <c r="F1690" s="171">
        <f t="shared" si="239"/>
        <v>6.2591923734790615E-4</v>
      </c>
      <c r="G1690" s="171">
        <f t="shared" si="240"/>
        <v>24984.693013368902</v>
      </c>
      <c r="H1690" s="171">
        <f t="shared" si="234"/>
        <v>2.3757289684209901E-2</v>
      </c>
      <c r="I1690" s="171">
        <f t="shared" si="235"/>
        <v>1.6907154843796228</v>
      </c>
      <c r="J1690" s="171">
        <f t="shared" si="236"/>
        <v>20.375020516294853</v>
      </c>
      <c r="K1690" s="172">
        <f t="shared" si="237"/>
        <v>23.657850057760399</v>
      </c>
      <c r="L1690" s="172">
        <f t="shared" si="241"/>
        <v>0.51699211397163514</v>
      </c>
      <c r="M1690" s="171">
        <f t="shared" si="242"/>
        <v>4.662627290508975E-2</v>
      </c>
      <c r="N1690" s="44"/>
    </row>
    <row r="1691" spans="1:14" x14ac:dyDescent="0.25">
      <c r="A1691" s="157">
        <v>45695.172222222223</v>
      </c>
      <c r="B1691" s="170">
        <v>0.28994685265814252</v>
      </c>
      <c r="C1691" s="170">
        <v>26.299064861666601</v>
      </c>
      <c r="D1691" s="170">
        <v>1.41842856666666E-2</v>
      </c>
      <c r="E1691" s="171">
        <f t="shared" si="238"/>
        <v>0.28384767171004555</v>
      </c>
      <c r="F1691" s="171">
        <f t="shared" si="239"/>
        <v>6.2759059016913961E-4</v>
      </c>
      <c r="G1691" s="171">
        <f t="shared" si="240"/>
        <v>25051.408069663514</v>
      </c>
      <c r="H1691" s="171">
        <f t="shared" si="234"/>
        <v>2.3757091879884635E-2</v>
      </c>
      <c r="I1691" s="171">
        <f t="shared" si="235"/>
        <v>1.6907279856290429</v>
      </c>
      <c r="J1691" s="171">
        <f t="shared" si="236"/>
        <v>20.421801057619387</v>
      </c>
      <c r="K1691" s="172">
        <f t="shared" si="237"/>
        <v>23.712324853217147</v>
      </c>
      <c r="L1691" s="172">
        <f t="shared" si="241"/>
        <v>0.51554084492910845</v>
      </c>
      <c r="M1691" s="171">
        <f t="shared" si="242"/>
        <v>4.6495386447430412E-2</v>
      </c>
      <c r="N1691" s="44"/>
    </row>
    <row r="1692" spans="1:14" x14ac:dyDescent="0.25">
      <c r="A1692" s="157">
        <v>45695.17291666667</v>
      </c>
      <c r="B1692" s="170">
        <v>0.27952266198284925</v>
      </c>
      <c r="C1692" s="170">
        <v>26.297916888333301</v>
      </c>
      <c r="D1692" s="170">
        <v>1.40430871666666E-2</v>
      </c>
      <c r="E1692" s="171">
        <f t="shared" si="238"/>
        <v>0.27364380828479484</v>
      </c>
      <c r="F1692" s="171">
        <f t="shared" si="239"/>
        <v>6.0502740688928405E-4</v>
      </c>
      <c r="G1692" s="171">
        <f t="shared" si="240"/>
        <v>24150.757995318174</v>
      </c>
      <c r="H1692" s="171">
        <f t="shared" si="234"/>
        <v>2.3757905481950146E-2</v>
      </c>
      <c r="I1692" s="171">
        <f t="shared" si="235"/>
        <v>1.6906765671612132</v>
      </c>
      <c r="J1692" s="171">
        <f t="shared" si="236"/>
        <v>19.788772621141209</v>
      </c>
      <c r="K1692" s="172">
        <f t="shared" si="237"/>
        <v>22.976672245928931</v>
      </c>
      <c r="L1692" s="172">
        <f t="shared" si="241"/>
        <v>0.49285647608071648</v>
      </c>
      <c r="M1692" s="171">
        <f t="shared" si="242"/>
        <v>4.4449537886067508E-2</v>
      </c>
      <c r="N1692" s="44"/>
    </row>
    <row r="1693" spans="1:14" x14ac:dyDescent="0.25">
      <c r="A1693" s="157">
        <v>45695.173611111109</v>
      </c>
      <c r="B1693" s="173">
        <v>0.27450361342087831</v>
      </c>
      <c r="C1693" s="170">
        <v>26.296629428333301</v>
      </c>
      <c r="D1693" s="170">
        <v>1.39152661666666E-2</v>
      </c>
      <c r="E1693" s="171">
        <f t="shared" si="238"/>
        <v>0.26873147454675084</v>
      </c>
      <c r="F1693" s="171">
        <f t="shared" si="239"/>
        <v>5.9416366541315652E-4</v>
      </c>
      <c r="G1693" s="171">
        <f t="shared" si="240"/>
        <v>23717.112199563886</v>
      </c>
      <c r="H1693" s="171">
        <f t="shared" si="234"/>
        <v>2.3758817982839225E-2</v>
      </c>
      <c r="I1693" s="171">
        <f t="shared" si="235"/>
        <v>1.690618902357139</v>
      </c>
      <c r="J1693" s="171">
        <f t="shared" si="236"/>
        <v>19.482808174590513</v>
      </c>
      <c r="K1693" s="172">
        <f t="shared" si="237"/>
        <v>22.620727321142972</v>
      </c>
      <c r="L1693" s="172">
        <f t="shared" si="241"/>
        <v>0.47997531289546969</v>
      </c>
      <c r="M1693" s="171">
        <f t="shared" si="242"/>
        <v>4.3287816819576996E-2</v>
      </c>
      <c r="N1693" s="44"/>
    </row>
    <row r="1694" spans="1:14" x14ac:dyDescent="0.25">
      <c r="A1694" s="157">
        <v>45695.174305555556</v>
      </c>
      <c r="B1694" s="170">
        <v>0.28261130727135891</v>
      </c>
      <c r="C1694" s="170">
        <v>26.2953419683333</v>
      </c>
      <c r="D1694" s="170">
        <v>1.40017608333333E-2</v>
      </c>
      <c r="E1694" s="171">
        <f t="shared" si="238"/>
        <v>0.27666987297922335</v>
      </c>
      <c r="F1694" s="171">
        <f t="shared" si="239"/>
        <v>6.1171278630164265E-4</v>
      </c>
      <c r="G1694" s="171">
        <f t="shared" si="240"/>
        <v>24417.61694824541</v>
      </c>
      <c r="H1694" s="171">
        <f t="shared" si="234"/>
        <v>2.3759730526622905E-2</v>
      </c>
      <c r="I1694" s="171">
        <f t="shared" si="235"/>
        <v>1.6905612389927875</v>
      </c>
      <c r="J1694" s="171">
        <f t="shared" si="236"/>
        <v>19.976675604903399</v>
      </c>
      <c r="K1694" s="172">
        <f t="shared" si="237"/>
        <v>23.193429296809558</v>
      </c>
      <c r="L1694" s="172">
        <f t="shared" si="241"/>
        <v>0.49655789500249953</v>
      </c>
      <c r="M1694" s="171">
        <f t="shared" si="242"/>
        <v>4.4783359938897864E-2</v>
      </c>
      <c r="N1694" s="44"/>
    </row>
    <row r="1695" spans="1:14" x14ac:dyDescent="0.25">
      <c r="A1695" s="157">
        <v>45695.175000000003</v>
      </c>
      <c r="B1695" s="170">
        <v>0.28647212306107006</v>
      </c>
      <c r="C1695" s="170">
        <v>26.2940545083333</v>
      </c>
      <c r="D1695" s="170">
        <v>1.4284688166666599E-2</v>
      </c>
      <c r="E1695" s="171">
        <f t="shared" si="238"/>
        <v>0.28045072730945009</v>
      </c>
      <c r="F1695" s="171">
        <f t="shared" si="239"/>
        <v>6.2006953043521659E-4</v>
      </c>
      <c r="G1695" s="171">
        <f t="shared" si="240"/>
        <v>24751.191432476455</v>
      </c>
      <c r="H1695" s="171">
        <f t="shared" si="234"/>
        <v>2.3760643113303552E-2</v>
      </c>
      <c r="I1695" s="171">
        <f t="shared" si="235"/>
        <v>1.6905035770681378</v>
      </c>
      <c r="J1695" s="171">
        <f t="shared" si="236"/>
        <v>20.211151309428494</v>
      </c>
      <c r="K1695" s="172">
        <f t="shared" si="237"/>
        <v>23.464945071759022</v>
      </c>
      <c r="L1695" s="172">
        <f t="shared" si="241"/>
        <v>0.51318157913089169</v>
      </c>
      <c r="M1695" s="171">
        <f t="shared" si="242"/>
        <v>4.6282609950477248E-2</v>
      </c>
      <c r="N1695" s="44"/>
    </row>
    <row r="1696" spans="1:14" x14ac:dyDescent="0.25">
      <c r="A1696" s="157">
        <v>45695.175694444442</v>
      </c>
      <c r="B1696" s="170">
        <v>0.29187726516666579</v>
      </c>
      <c r="C1696" s="170">
        <v>26.292929173333299</v>
      </c>
      <c r="D1696" s="170">
        <v>1.42309095E-2</v>
      </c>
      <c r="E1696" s="171">
        <f t="shared" si="238"/>
        <v>0.28574333185900425</v>
      </c>
      <c r="F1696" s="171">
        <f t="shared" si="239"/>
        <v>6.3176897222222037E-4</v>
      </c>
      <c r="G1696" s="171">
        <f t="shared" si="240"/>
        <v>25218.195710399923</v>
      </c>
      <c r="H1696" s="171">
        <f t="shared" si="234"/>
        <v>2.3761440816508862E-2</v>
      </c>
      <c r="I1696" s="171">
        <f t="shared" si="235"/>
        <v>1.6904531774721407</v>
      </c>
      <c r="J1696" s="171">
        <f t="shared" si="236"/>
        <v>20.538676233690989</v>
      </c>
      <c r="K1696" s="172">
        <f t="shared" si="237"/>
        <v>23.844561844995024</v>
      </c>
      <c r="L1696" s="172">
        <f t="shared" si="241"/>
        <v>0.52044110707615476</v>
      </c>
      <c r="M1696" s="171">
        <f t="shared" si="242"/>
        <v>4.6937329281759983E-2</v>
      </c>
      <c r="N1696" s="44"/>
    </row>
    <row r="1697" spans="1:14" x14ac:dyDescent="0.25">
      <c r="A1697" s="157">
        <v>45695.176388888889</v>
      </c>
      <c r="B1697" s="173">
        <v>0.27450361710409127</v>
      </c>
      <c r="C1697" s="170">
        <v>26.29243803</v>
      </c>
      <c r="D1697" s="170">
        <v>1.4259520833333299E-2</v>
      </c>
      <c r="E1697" s="171">
        <f t="shared" si="238"/>
        <v>0.2687352396790274</v>
      </c>
      <c r="F1697" s="171">
        <f t="shared" si="239"/>
        <v>5.9416367338547898E-4</v>
      </c>
      <c r="G1697" s="171">
        <f t="shared" si="240"/>
        <v>23717.112517793485</v>
      </c>
      <c r="H1697" s="171">
        <f t="shared" si="234"/>
        <v>2.3761788977876945E-2</v>
      </c>
      <c r="I1697" s="171">
        <f t="shared" si="235"/>
        <v>1.6904311813220336</v>
      </c>
      <c r="J1697" s="171">
        <f t="shared" si="236"/>
        <v>19.482808399407325</v>
      </c>
      <c r="K1697" s="172">
        <f t="shared" si="237"/>
        <v>22.618479071225046</v>
      </c>
      <c r="L1697" s="172">
        <f t="shared" si="241"/>
        <v>0.49179681370090633</v>
      </c>
      <c r="M1697" s="171">
        <f t="shared" si="242"/>
        <v>4.4353969489619983E-2</v>
      </c>
      <c r="N1697" s="44"/>
    </row>
    <row r="1698" spans="1:14" x14ac:dyDescent="0.25">
      <c r="A1698" s="157">
        <v>45695.177083333336</v>
      </c>
      <c r="B1698" s="173">
        <v>0.25597171971409943</v>
      </c>
      <c r="C1698" s="170">
        <v>26.2920088766666</v>
      </c>
      <c r="D1698" s="170">
        <v>1.4261640833333301E-2</v>
      </c>
      <c r="E1698" s="171">
        <f t="shared" si="238"/>
        <v>0.25059312791711447</v>
      </c>
      <c r="F1698" s="171">
        <f t="shared" si="239"/>
        <v>5.5405134137250964E-4</v>
      </c>
      <c r="G1698" s="171">
        <f t="shared" si="240"/>
        <v>22115.95658329819</v>
      </c>
      <c r="H1698" s="171">
        <f t="shared" si="234"/>
        <v>2.3762093200925226E-2</v>
      </c>
      <c r="I1698" s="171">
        <f t="shared" si="235"/>
        <v>1.6904119616029374</v>
      </c>
      <c r="J1698" s="171">
        <f t="shared" si="236"/>
        <v>18.346166314307407</v>
      </c>
      <c r="K1698" s="172">
        <f t="shared" si="237"/>
        <v>21.298682758355479</v>
      </c>
      <c r="L1698" s="172">
        <f t="shared" si="241"/>
        <v>0.46008654844700353</v>
      </c>
      <c r="M1698" s="171">
        <f t="shared" si="242"/>
        <v>4.1494097082161209E-2</v>
      </c>
      <c r="N1698" s="44"/>
    </row>
    <row r="1699" spans="1:14" x14ac:dyDescent="0.25">
      <c r="A1699" s="157">
        <v>45695.177777777775</v>
      </c>
      <c r="B1699" s="173">
        <v>0.27180103592438826</v>
      </c>
      <c r="C1699" s="170">
        <v>26.2915797233333</v>
      </c>
      <c r="D1699" s="170">
        <v>1.41373958333333E-2</v>
      </c>
      <c r="E1699" s="171">
        <f t="shared" si="238"/>
        <v>0.26609021283835305</v>
      </c>
      <c r="F1699" s="171">
        <f t="shared" si="239"/>
        <v>5.883139305722689E-4</v>
      </c>
      <c r="G1699" s="171">
        <f t="shared" si="240"/>
        <v>23483.609503867145</v>
      </c>
      <c r="H1699" s="171">
        <f t="shared" si="234"/>
        <v>2.3762397428740444E-2</v>
      </c>
      <c r="I1699" s="171">
        <f t="shared" si="235"/>
        <v>1.6903927420438072</v>
      </c>
      <c r="J1699" s="171">
        <f t="shared" si="236"/>
        <v>19.317733510530925</v>
      </c>
      <c r="K1699" s="172">
        <f t="shared" si="237"/>
        <v>22.426379601787058</v>
      </c>
      <c r="L1699" s="172">
        <f t="shared" si="241"/>
        <v>0.48298744281370776</v>
      </c>
      <c r="M1699" s="171">
        <f t="shared" si="242"/>
        <v>4.3559473558234821E-2</v>
      </c>
      <c r="N1699" s="44"/>
    </row>
    <row r="1700" spans="1:14" x14ac:dyDescent="0.25">
      <c r="A1700" s="157">
        <v>45695.178472222222</v>
      </c>
      <c r="B1700" s="170">
        <v>0.28068090396700701</v>
      </c>
      <c r="C1700" s="170">
        <v>26.291150569999999</v>
      </c>
      <c r="D1700" s="170">
        <v>1.4164151999999999E-2</v>
      </c>
      <c r="E1700" s="171">
        <f t="shared" si="238"/>
        <v>0.2747838994116249</v>
      </c>
      <c r="F1700" s="171">
        <f t="shared" si="239"/>
        <v>6.0753442417101088E-4</v>
      </c>
      <c r="G1700" s="171">
        <f t="shared" si="240"/>
        <v>24250.830102749405</v>
      </c>
      <c r="H1700" s="171">
        <f t="shared" si="234"/>
        <v>2.3762701661322768E-2</v>
      </c>
      <c r="I1700" s="171">
        <f t="shared" si="235"/>
        <v>1.6903735226446366</v>
      </c>
      <c r="J1700" s="171">
        <f t="shared" si="236"/>
        <v>19.859270134695727</v>
      </c>
      <c r="K1700" s="172">
        <f t="shared" si="237"/>
        <v>23.054826666501999</v>
      </c>
      <c r="L1700" s="172">
        <f t="shared" si="241"/>
        <v>0.49898603596308949</v>
      </c>
      <c r="M1700" s="171">
        <f t="shared" si="242"/>
        <v>4.5002348120769253E-2</v>
      </c>
      <c r="N1700" s="44"/>
    </row>
    <row r="1701" spans="1:14" x14ac:dyDescent="0.25">
      <c r="A1701" s="157">
        <v>45695.179166666669</v>
      </c>
      <c r="B1701" s="173">
        <v>0.26832631367829901</v>
      </c>
      <c r="C1701" s="170">
        <v>26.2907153949999</v>
      </c>
      <c r="D1701" s="170">
        <v>1.41662713333333E-2</v>
      </c>
      <c r="E1701" s="171">
        <f t="shared" si="238"/>
        <v>0.26268925637260493</v>
      </c>
      <c r="F1701" s="171">
        <f t="shared" si="239"/>
        <v>5.8079288674956495E-4</v>
      </c>
      <c r="G1701" s="171">
        <f t="shared" si="240"/>
        <v>23183.393501805036</v>
      </c>
      <c r="H1701" s="171">
        <f t="shared" si="234"/>
        <v>2.3763010167613847E-2</v>
      </c>
      <c r="I1701" s="171">
        <f t="shared" si="235"/>
        <v>1.6903540337317269</v>
      </c>
      <c r="J1701" s="171">
        <f t="shared" si="236"/>
        <v>19.105157634272519</v>
      </c>
      <c r="K1701" s="172">
        <f t="shared" si="237"/>
        <v>22.179140962909827</v>
      </c>
      <c r="L1701" s="172">
        <f t="shared" si="241"/>
        <v>0.47805061935484761</v>
      </c>
      <c r="M1701" s="171">
        <f t="shared" si="242"/>
        <v>4.3114233347298664E-2</v>
      </c>
      <c r="N1701" s="44"/>
    </row>
    <row r="1702" spans="1:14" x14ac:dyDescent="0.25">
      <c r="A1702" s="157">
        <v>45695.179861111108</v>
      </c>
      <c r="B1702" s="173">
        <v>0.26639590669845559</v>
      </c>
      <c r="C1702" s="170">
        <v>26.290256654999901</v>
      </c>
      <c r="D1702" s="170">
        <v>1.405726E-2</v>
      </c>
      <c r="E1702" s="171">
        <f t="shared" si="238"/>
        <v>0.26079980334316977</v>
      </c>
      <c r="F1702" s="171">
        <f t="shared" si="239"/>
        <v>5.7661451666332381E-4</v>
      </c>
      <c r="G1702" s="171">
        <f t="shared" si="240"/>
        <v>23016.606338746562</v>
      </c>
      <c r="H1702" s="171">
        <f t="shared" si="234"/>
        <v>2.3763335385021907E-2</v>
      </c>
      <c r="I1702" s="171">
        <f t="shared" si="235"/>
        <v>1.69033348966001</v>
      </c>
      <c r="J1702" s="171">
        <f t="shared" si="236"/>
        <v>18.986893257892461</v>
      </c>
      <c r="K1702" s="172">
        <f t="shared" si="237"/>
        <v>22.041608266708682</v>
      </c>
      <c r="L1702" s="172">
        <f t="shared" si="241"/>
        <v>0.47110516788178197</v>
      </c>
      <c r="M1702" s="171">
        <f t="shared" si="242"/>
        <v>4.2487839816178034E-2</v>
      </c>
      <c r="N1702" s="44"/>
    </row>
    <row r="1703" spans="1:14" x14ac:dyDescent="0.25">
      <c r="A1703" s="157">
        <v>45695.180555555555</v>
      </c>
      <c r="B1703" s="170">
        <v>0.28068090396700701</v>
      </c>
      <c r="C1703" s="170">
        <v>26.289795609999999</v>
      </c>
      <c r="D1703" s="170">
        <v>1.4085075833333301E-2</v>
      </c>
      <c r="E1703" s="171">
        <f t="shared" si="238"/>
        <v>0.27478514280411248</v>
      </c>
      <c r="F1703" s="171">
        <f t="shared" si="239"/>
        <v>6.0753442417101088E-4</v>
      </c>
      <c r="G1703" s="171">
        <f t="shared" si="240"/>
        <v>24250.830102749405</v>
      </c>
      <c r="H1703" s="171">
        <f t="shared" si="234"/>
        <v>2.3763662242016426E-2</v>
      </c>
      <c r="I1703" s="171">
        <f t="shared" si="235"/>
        <v>1.6903128425460356</v>
      </c>
      <c r="J1703" s="171">
        <f t="shared" si="236"/>
        <v>19.859270134695727</v>
      </c>
      <c r="K1703" s="172">
        <f t="shared" si="237"/>
        <v>23.054085812820972</v>
      </c>
      <c r="L1703" s="172">
        <f t="shared" si="241"/>
        <v>0.49618306475120988</v>
      </c>
      <c r="M1703" s="171">
        <f t="shared" si="242"/>
        <v>4.4749554901804642E-2</v>
      </c>
      <c r="N1703" s="44"/>
    </row>
    <row r="1704" spans="1:14" x14ac:dyDescent="0.25">
      <c r="A1704" s="157">
        <v>45695.181250000001</v>
      </c>
      <c r="B1704" s="173">
        <v>0.2741175327569193</v>
      </c>
      <c r="C1704" s="170">
        <v>26.289334569999902</v>
      </c>
      <c r="D1704" s="170">
        <v>1.4055021500000001E-2</v>
      </c>
      <c r="E1704" s="171">
        <f t="shared" si="238"/>
        <v>0.26836004976796302</v>
      </c>
      <c r="F1704" s="171">
        <f t="shared" si="239"/>
        <v>5.9332799298034481E-4</v>
      </c>
      <c r="G1704" s="171">
        <f t="shared" si="240"/>
        <v>23683.754830197828</v>
      </c>
      <c r="H1704" s="171">
        <f t="shared" si="234"/>
        <v>2.3763989100968604E-2</v>
      </c>
      <c r="I1704" s="171">
        <f t="shared" si="235"/>
        <v>1.6902921958405808</v>
      </c>
      <c r="J1704" s="171">
        <f t="shared" si="236"/>
        <v>19.459240172401429</v>
      </c>
      <c r="K1704" s="172">
        <f t="shared" si="237"/>
        <v>22.589454924307109</v>
      </c>
      <c r="L1704" s="172">
        <f t="shared" si="241"/>
        <v>0.48405407274557283</v>
      </c>
      <c r="M1704" s="171">
        <f t="shared" si="242"/>
        <v>4.3655670341411698E-2</v>
      </c>
      <c r="N1704" s="44"/>
    </row>
    <row r="1705" spans="1:14" x14ac:dyDescent="0.25">
      <c r="A1705" s="157">
        <v>45695.181944444441</v>
      </c>
      <c r="B1705" s="173">
        <v>0.26099078116345753</v>
      </c>
      <c r="C1705" s="170">
        <v>26.28887353</v>
      </c>
      <c r="D1705" s="170">
        <v>1.40240395E-2</v>
      </c>
      <c r="E1705" s="171">
        <f t="shared" si="238"/>
        <v>0.25550940195613009</v>
      </c>
      <c r="F1705" s="171">
        <f t="shared" si="239"/>
        <v>5.6491511074341458E-4</v>
      </c>
      <c r="G1705" s="171">
        <f t="shared" si="240"/>
        <v>22549.603492522732</v>
      </c>
      <c r="H1705" s="171">
        <f t="shared" si="234"/>
        <v>2.3764315965422993E-2</v>
      </c>
      <c r="I1705" s="171">
        <f t="shared" si="235"/>
        <v>1.6902715493197433</v>
      </c>
      <c r="J1705" s="171">
        <f t="shared" si="236"/>
        <v>18.655112049697593</v>
      </c>
      <c r="K1705" s="172">
        <f t="shared" si="237"/>
        <v>21.655737903926237</v>
      </c>
      <c r="L1705" s="172">
        <f t="shared" si="241"/>
        <v>0.46085904152164597</v>
      </c>
      <c r="M1705" s="171">
        <f t="shared" si="242"/>
        <v>4.1563766370999816E-2</v>
      </c>
      <c r="N1705" s="44"/>
    </row>
    <row r="1706" spans="1:14" x14ac:dyDescent="0.25">
      <c r="A1706" s="157">
        <v>45695.182638888888</v>
      </c>
      <c r="B1706" s="173">
        <v>0.25983253550381064</v>
      </c>
      <c r="C1706" s="170">
        <v>26.288412489999999</v>
      </c>
      <c r="D1706" s="170">
        <v>1.4068519E-2</v>
      </c>
      <c r="E1706" s="171">
        <f t="shared" si="238"/>
        <v>0.25437587365477315</v>
      </c>
      <c r="F1706" s="171">
        <f t="shared" si="239"/>
        <v>5.6240808550608358E-4</v>
      </c>
      <c r="G1706" s="171">
        <f t="shared" si="240"/>
        <v>22449.531067529238</v>
      </c>
      <c r="H1706" s="171">
        <f t="shared" si="234"/>
        <v>2.3764642835379882E-2</v>
      </c>
      <c r="I1706" s="171">
        <f t="shared" si="235"/>
        <v>1.6902509029835111</v>
      </c>
      <c r="J1706" s="171">
        <f t="shared" si="236"/>
        <v>18.583891233137951</v>
      </c>
      <c r="K1706" s="172">
        <f t="shared" si="237"/>
        <v>21.57282552145093</v>
      </c>
      <c r="L1706" s="172">
        <f t="shared" si="241"/>
        <v>0.46035433452941715</v>
      </c>
      <c r="M1706" s="171">
        <f t="shared" si="242"/>
        <v>4.1518248063619874E-2</v>
      </c>
      <c r="N1706" s="44"/>
    </row>
    <row r="1707" spans="1:14" x14ac:dyDescent="0.25">
      <c r="A1707" s="157">
        <v>45695.183333333334</v>
      </c>
      <c r="B1707" s="173">
        <v>0.2714149681555354</v>
      </c>
      <c r="C1707" s="170">
        <v>26.287951449999898</v>
      </c>
      <c r="D1707" s="170">
        <v>1.40867978333333E-2</v>
      </c>
      <c r="E1707" s="171">
        <f t="shared" si="238"/>
        <v>0.2657154763766843</v>
      </c>
      <c r="F1707" s="171">
        <f t="shared" si="239"/>
        <v>5.8747828605094238E-4</v>
      </c>
      <c r="G1707" s="171">
        <f t="shared" si="240"/>
        <v>23450.253248638259</v>
      </c>
      <c r="H1707" s="171">
        <f t="shared" si="234"/>
        <v>2.3764969710839381E-2</v>
      </c>
      <c r="I1707" s="171">
        <f t="shared" si="235"/>
        <v>1.6902302568318834</v>
      </c>
      <c r="J1707" s="171">
        <f t="shared" si="236"/>
        <v>19.294133605115857</v>
      </c>
      <c r="K1707" s="172">
        <f t="shared" si="237"/>
        <v>22.39705460471373</v>
      </c>
      <c r="L1707" s="172">
        <f t="shared" si="241"/>
        <v>0.48056110347906833</v>
      </c>
      <c r="M1707" s="171">
        <f t="shared" si="242"/>
        <v>4.3340647860666333E-2</v>
      </c>
      <c r="N1707" s="44"/>
    </row>
    <row r="1708" spans="1:14" x14ac:dyDescent="0.25">
      <c r="A1708" s="157">
        <v>45695.184027777781</v>
      </c>
      <c r="B1708" s="173">
        <v>0.26485158776444018</v>
      </c>
      <c r="C1708" s="170">
        <v>26.287582616666601</v>
      </c>
      <c r="D1708" s="170">
        <v>1.4099513500000001E-2</v>
      </c>
      <c r="E1708" s="171">
        <f t="shared" si="238"/>
        <v>0.25929024097332581</v>
      </c>
      <c r="F1708" s="171">
        <f t="shared" si="239"/>
        <v>5.7327183498796579E-4</v>
      </c>
      <c r="G1708" s="171">
        <f t="shared" si="240"/>
        <v>22883.17718284763</v>
      </c>
      <c r="H1708" s="171">
        <f t="shared" si="234"/>
        <v>2.376523121611419E-2</v>
      </c>
      <c r="I1708" s="171">
        <f t="shared" si="235"/>
        <v>1.6902137399837927</v>
      </c>
      <c r="J1708" s="171">
        <f t="shared" si="236"/>
        <v>18.89219578333034</v>
      </c>
      <c r="K1708" s="172">
        <f t="shared" si="237"/>
        <v>21.930284506973905</v>
      </c>
      <c r="L1708" s="172">
        <f t="shared" si="241"/>
        <v>0.46987133391266289</v>
      </c>
      <c r="M1708" s="171">
        <f t="shared" si="242"/>
        <v>4.2376563303811586E-2</v>
      </c>
      <c r="N1708" s="44"/>
    </row>
    <row r="1709" spans="1:14" x14ac:dyDescent="0.25">
      <c r="A1709" s="157">
        <v>45695.18472222222</v>
      </c>
      <c r="B1709" s="173">
        <v>0.2613768489323105</v>
      </c>
      <c r="C1709" s="170">
        <v>26.287551879999999</v>
      </c>
      <c r="D1709" s="170">
        <v>1.3962817833333301E-2</v>
      </c>
      <c r="E1709" s="171">
        <f t="shared" si="238"/>
        <v>0.25588849088378013</v>
      </c>
      <c r="F1709" s="171">
        <f t="shared" si="239"/>
        <v>5.6575075526474133E-4</v>
      </c>
      <c r="G1709" s="171">
        <f t="shared" si="240"/>
        <v>22582.959747751629</v>
      </c>
      <c r="H1709" s="171">
        <f t="shared" si="234"/>
        <v>2.3765253008773236E-2</v>
      </c>
      <c r="I1709" s="171">
        <f t="shared" si="235"/>
        <v>1.6902123635602435</v>
      </c>
      <c r="J1709" s="171">
        <f t="shared" si="236"/>
        <v>18.678841612939099</v>
      </c>
      <c r="K1709" s="172">
        <f t="shared" si="237"/>
        <v>21.682604654435309</v>
      </c>
      <c r="L1709" s="172">
        <f t="shared" si="241"/>
        <v>0.45948023233852608</v>
      </c>
      <c r="M1709" s="171">
        <f t="shared" si="242"/>
        <v>4.1439414893445714E-2</v>
      </c>
      <c r="N1709" s="44"/>
    </row>
    <row r="1710" spans="1:14" x14ac:dyDescent="0.25">
      <c r="A1710" s="157">
        <v>45695.185416666667</v>
      </c>
      <c r="B1710" s="173">
        <v>0.26794022932340539</v>
      </c>
      <c r="C1710" s="170">
        <v>26.287551879999999</v>
      </c>
      <c r="D1710" s="170">
        <v>1.3973943833333301E-2</v>
      </c>
      <c r="E1710" s="171">
        <f t="shared" si="238"/>
        <v>0.26231405424271559</v>
      </c>
      <c r="F1710" s="171">
        <f t="shared" si="239"/>
        <v>5.7995720632771726E-4</v>
      </c>
      <c r="G1710" s="171">
        <f t="shared" si="240"/>
        <v>23150.035813542225</v>
      </c>
      <c r="H1710" s="171">
        <f t="shared" si="234"/>
        <v>2.3765253008773236E-2</v>
      </c>
      <c r="I1710" s="171">
        <f t="shared" si="235"/>
        <v>1.6902123635602435</v>
      </c>
      <c r="J1710" s="171">
        <f t="shared" si="236"/>
        <v>19.081514133561853</v>
      </c>
      <c r="K1710" s="172">
        <f t="shared" si="237"/>
        <v>22.150031342384739</v>
      </c>
      <c r="L1710" s="172">
        <f t="shared" si="241"/>
        <v>0.47087395356528755</v>
      </c>
      <c r="M1710" s="171">
        <f t="shared" si="242"/>
        <v>4.2466987154156526E-2</v>
      </c>
      <c r="N1710" s="44"/>
    </row>
    <row r="1711" spans="1:14" x14ac:dyDescent="0.25">
      <c r="A1711" s="157">
        <v>45695.186111111114</v>
      </c>
      <c r="B1711" s="173">
        <v>0.2694845556392898</v>
      </c>
      <c r="C1711" s="170">
        <v>26.287551879999999</v>
      </c>
      <c r="D1711" s="170">
        <v>1.39755338333333E-2</v>
      </c>
      <c r="E1711" s="171">
        <f t="shared" si="238"/>
        <v>0.26382595298974698</v>
      </c>
      <c r="F1711" s="171">
        <f t="shared" si="239"/>
        <v>5.8329990398114679E-4</v>
      </c>
      <c r="G1711" s="171">
        <f t="shared" si="240"/>
        <v>23283.465607234641</v>
      </c>
      <c r="H1711" s="171">
        <f t="shared" si="234"/>
        <v>2.3765253008773236E-2</v>
      </c>
      <c r="I1711" s="171">
        <f t="shared" si="235"/>
        <v>1.6902123635602435</v>
      </c>
      <c r="J1711" s="171">
        <f t="shared" si="236"/>
        <v>19.176058914379805</v>
      </c>
      <c r="K1711" s="172">
        <f t="shared" si="237"/>
        <v>22.25977996315552</v>
      </c>
      <c r="L1711" s="172">
        <f t="shared" si="241"/>
        <v>0.47352046526000213</v>
      </c>
      <c r="M1711" s="171">
        <f t="shared" si="242"/>
        <v>4.2705669666306109E-2</v>
      </c>
      <c r="N1711" s="44"/>
    </row>
    <row r="1712" spans="1:14" x14ac:dyDescent="0.25">
      <c r="A1712" s="157">
        <v>45695.186805555553</v>
      </c>
      <c r="B1712" s="173">
        <v>0.26600982604221796</v>
      </c>
      <c r="C1712" s="170">
        <v>26.287551879999999</v>
      </c>
      <c r="D1712" s="170">
        <v>1.4036729499999999E-2</v>
      </c>
      <c r="E1712" s="171">
        <f t="shared" si="238"/>
        <v>0.26042418532571721</v>
      </c>
      <c r="F1712" s="171">
        <f t="shared" si="239"/>
        <v>5.7577884424722496E-4</v>
      </c>
      <c r="G1712" s="171">
        <f t="shared" si="240"/>
        <v>22983.248970047633</v>
      </c>
      <c r="H1712" s="171">
        <f t="shared" si="234"/>
        <v>2.3765253008773236E-2</v>
      </c>
      <c r="I1712" s="171">
        <f t="shared" si="235"/>
        <v>1.6902123635602435</v>
      </c>
      <c r="J1712" s="171">
        <f t="shared" si="236"/>
        <v>18.963226054868084</v>
      </c>
      <c r="K1712" s="172">
        <f t="shared" si="237"/>
        <v>22.012721240463161</v>
      </c>
      <c r="L1712" s="172">
        <f t="shared" si="241"/>
        <v>0.46973314335492472</v>
      </c>
      <c r="M1712" s="171">
        <f t="shared" si="242"/>
        <v>4.2364100230422509E-2</v>
      </c>
      <c r="N1712" s="44"/>
    </row>
    <row r="1713" spans="1:14" x14ac:dyDescent="0.25">
      <c r="A1713" s="157">
        <v>45695.1875</v>
      </c>
      <c r="B1713" s="173">
        <v>0.26871240355415138</v>
      </c>
      <c r="C1713" s="170">
        <v>26.287551879999999</v>
      </c>
      <c r="D1713" s="170">
        <v>1.4038319E-2</v>
      </c>
      <c r="E1713" s="171">
        <f t="shared" si="238"/>
        <v>0.26307001445652972</v>
      </c>
      <c r="F1713" s="171">
        <f t="shared" si="239"/>
        <v>5.8162857912153984E-4</v>
      </c>
      <c r="G1713" s="171">
        <f t="shared" si="240"/>
        <v>23216.751667078679</v>
      </c>
      <c r="H1713" s="171">
        <f t="shared" si="234"/>
        <v>2.3765253008773236E-2</v>
      </c>
      <c r="I1713" s="171">
        <f t="shared" si="235"/>
        <v>1.6902123635602435</v>
      </c>
      <c r="J1713" s="171">
        <f t="shared" si="236"/>
        <v>19.128796710697518</v>
      </c>
      <c r="K1713" s="172">
        <f t="shared" si="237"/>
        <v>22.204917477634439</v>
      </c>
      <c r="L1713" s="172">
        <f t="shared" si="241"/>
        <v>0.47434558512621361</v>
      </c>
      <c r="M1713" s="171">
        <f t="shared" si="242"/>
        <v>4.2780085238655632E-2</v>
      </c>
      <c r="N1713" s="44"/>
    </row>
    <row r="1714" spans="1:14" x14ac:dyDescent="0.25">
      <c r="A1714" s="157">
        <v>45695.188194444447</v>
      </c>
      <c r="B1714" s="173">
        <v>0.25712996537374633</v>
      </c>
      <c r="C1714" s="170">
        <v>26.287551879999999</v>
      </c>
      <c r="D1714" s="170">
        <v>1.4054213833333299E-2</v>
      </c>
      <c r="E1714" s="171">
        <f t="shared" si="238"/>
        <v>0.25173078284957867</v>
      </c>
      <c r="F1714" s="171">
        <f t="shared" si="239"/>
        <v>5.5655836660984054E-4</v>
      </c>
      <c r="G1714" s="171">
        <f t="shared" si="240"/>
        <v>22216.029008291684</v>
      </c>
      <c r="H1714" s="171">
        <f t="shared" si="234"/>
        <v>2.3765253008773236E-2</v>
      </c>
      <c r="I1714" s="171">
        <f t="shared" si="235"/>
        <v>1.6902123635602435</v>
      </c>
      <c r="J1714" s="171">
        <f t="shared" si="236"/>
        <v>18.417536220721374</v>
      </c>
      <c r="K1714" s="172">
        <f t="shared" si="237"/>
        <v>21.379278482987701</v>
      </c>
      <c r="L1714" s="172">
        <f t="shared" si="241"/>
        <v>0.45530354422304309</v>
      </c>
      <c r="M1714" s="171">
        <f t="shared" si="242"/>
        <v>4.1062729457345161E-2</v>
      </c>
      <c r="N1714" s="44"/>
    </row>
    <row r="1715" spans="1:14" x14ac:dyDescent="0.25">
      <c r="A1715" s="157">
        <v>45695.188888888886</v>
      </c>
      <c r="B1715" s="173">
        <v>0.24863617431187307</v>
      </c>
      <c r="C1715" s="170">
        <v>26.287508783333301</v>
      </c>
      <c r="D1715" s="170">
        <v>1.40057345E-2</v>
      </c>
      <c r="E1715" s="171">
        <f t="shared" si="238"/>
        <v>0.24341537837287314</v>
      </c>
      <c r="F1715" s="171">
        <f t="shared" si="239"/>
        <v>5.3817353747158674E-4</v>
      </c>
      <c r="G1715" s="171">
        <f t="shared" si="240"/>
        <v>21482.165460545832</v>
      </c>
      <c r="H1715" s="171">
        <f t="shared" si="234"/>
        <v>2.3765283564859307E-2</v>
      </c>
      <c r="I1715" s="171">
        <f t="shared" si="235"/>
        <v>1.6902104336429462</v>
      </c>
      <c r="J1715" s="171">
        <f t="shared" si="236"/>
        <v>17.893097516488535</v>
      </c>
      <c r="K1715" s="172">
        <f t="shared" si="237"/>
        <v>20.770483041111014</v>
      </c>
      <c r="L1715" s="172">
        <f t="shared" si="241"/>
        <v>0.43939466111663156</v>
      </c>
      <c r="M1715" s="171">
        <f t="shared" si="242"/>
        <v>3.9627945627401837E-2</v>
      </c>
      <c r="N1715" s="44"/>
    </row>
    <row r="1716" spans="1:14" x14ac:dyDescent="0.25">
      <c r="A1716" s="157">
        <v>45695.189583333333</v>
      </c>
      <c r="B1716" s="173">
        <v>0.24593361338598069</v>
      </c>
      <c r="C1716" s="170">
        <v>26.287307663333301</v>
      </c>
      <c r="D1716" s="170">
        <v>1.38356598333333E-2</v>
      </c>
      <c r="E1716" s="171">
        <f t="shared" si="238"/>
        <v>0.24076972681426653</v>
      </c>
      <c r="F1716" s="171">
        <f t="shared" si="239"/>
        <v>5.3232383849779368E-4</v>
      </c>
      <c r="G1716" s="171">
        <f t="shared" si="240"/>
        <v>21248.664196548732</v>
      </c>
      <c r="H1716" s="171">
        <f t="shared" si="234"/>
        <v>2.3765426162138809E-2</v>
      </c>
      <c r="I1716" s="171">
        <f t="shared" si="235"/>
        <v>1.6902014272840533</v>
      </c>
      <c r="J1716" s="171">
        <f t="shared" si="236"/>
        <v>17.725708543228741</v>
      </c>
      <c r="K1716" s="172">
        <f t="shared" si="237"/>
        <v>20.576078134274749</v>
      </c>
      <c r="L1716" s="172">
        <f t="shared" si="241"/>
        <v>0.42954487329589991</v>
      </c>
      <c r="M1716" s="171">
        <f t="shared" si="242"/>
        <v>3.8739616999990976E-2</v>
      </c>
      <c r="N1716" s="44"/>
    </row>
    <row r="1717" spans="1:14" x14ac:dyDescent="0.25">
      <c r="A1717" s="157">
        <v>45695.19027777778</v>
      </c>
      <c r="B1717" s="173">
        <v>0.22894605150832328</v>
      </c>
      <c r="C1717" s="170">
        <v>26.287092176666601</v>
      </c>
      <c r="D1717" s="170">
        <v>1.38642701666666E-2</v>
      </c>
      <c r="E1717" s="171">
        <f t="shared" si="238"/>
        <v>0.22413901534973193</v>
      </c>
      <c r="F1717" s="171">
        <f t="shared" si="239"/>
        <v>4.9555422404398979E-4</v>
      </c>
      <c r="G1717" s="171">
        <f t="shared" si="240"/>
        <v>19780.938850319133</v>
      </c>
      <c r="H1717" s="171">
        <f t="shared" si="234"/>
        <v>2.3765578946775629E-2</v>
      </c>
      <c r="I1717" s="171">
        <f t="shared" si="235"/>
        <v>1.6901917776101425</v>
      </c>
      <c r="J1717" s="171">
        <f t="shared" si="236"/>
        <v>16.667510365673053</v>
      </c>
      <c r="K1717" s="172">
        <f t="shared" si="237"/>
        <v>19.347618295042096</v>
      </c>
      <c r="L1717" s="172">
        <f t="shared" si="241"/>
        <v>0.40195117972897898</v>
      </c>
      <c r="M1717" s="171">
        <f t="shared" si="242"/>
        <v>3.6251008272815563E-2</v>
      </c>
      <c r="N1717" s="44"/>
    </row>
    <row r="1718" spans="1:14" x14ac:dyDescent="0.25">
      <c r="A1718" s="157">
        <v>45695.190972222219</v>
      </c>
      <c r="B1718" s="173">
        <v>0.23164861612515034</v>
      </c>
      <c r="C1718" s="170">
        <v>26.286876691666599</v>
      </c>
      <c r="D1718" s="170">
        <v>1.4035138833333301E-2</v>
      </c>
      <c r="E1718" s="171">
        <f t="shared" si="238"/>
        <v>0.22678499912024266</v>
      </c>
      <c r="F1718" s="171">
        <f t="shared" si="239"/>
        <v>5.0140393100681893E-4</v>
      </c>
      <c r="G1718" s="171">
        <f t="shared" si="240"/>
        <v>20014.440433212989</v>
      </c>
      <c r="H1718" s="171">
        <f t="shared" si="234"/>
        <v>2.3765731731432829E-2</v>
      </c>
      <c r="I1718" s="171">
        <f t="shared" si="235"/>
        <v>1.6901821280511964</v>
      </c>
      <c r="J1718" s="171">
        <f t="shared" si="236"/>
        <v>16.836575753903819</v>
      </c>
      <c r="K1718" s="172">
        <f t="shared" si="237"/>
        <v>19.543769236571002</v>
      </c>
      <c r="L1718" s="172">
        <f t="shared" si="241"/>
        <v>0.41149661462460324</v>
      </c>
      <c r="M1718" s="171">
        <f t="shared" si="242"/>
        <v>3.7111888043344449E-2</v>
      </c>
      <c r="N1718" s="44"/>
    </row>
    <row r="1719" spans="1:14" x14ac:dyDescent="0.25">
      <c r="A1719" s="157">
        <v>45695.191666666666</v>
      </c>
      <c r="B1719" s="173">
        <v>0.22392699374217792</v>
      </c>
      <c r="C1719" s="170">
        <v>26.286661205000001</v>
      </c>
      <c r="D1719" s="170">
        <v>1.4099513500000001E-2</v>
      </c>
      <c r="E1719" s="171">
        <f t="shared" si="238"/>
        <v>0.21922565510633382</v>
      </c>
      <c r="F1719" s="171">
        <f t="shared" si="239"/>
        <v>4.8469046264540676E-4</v>
      </c>
      <c r="G1719" s="171">
        <f t="shared" si="240"/>
        <v>19347.292259324171</v>
      </c>
      <c r="H1719" s="171">
        <f t="shared" si="234"/>
        <v>2.3765884518473838E-2</v>
      </c>
      <c r="I1719" s="171">
        <f t="shared" si="235"/>
        <v>1.6901724784579466</v>
      </c>
      <c r="J1719" s="171">
        <f t="shared" si="236"/>
        <v>16.352786428424881</v>
      </c>
      <c r="K1719" s="172">
        <f t="shared" si="237"/>
        <v>18.982093252602894</v>
      </c>
      <c r="L1719" s="172">
        <f t="shared" si="241"/>
        <v>0.40018871969254211</v>
      </c>
      <c r="M1719" s="171">
        <f t="shared" si="242"/>
        <v>3.6092056249327396E-2</v>
      </c>
      <c r="N1719" s="44"/>
    </row>
    <row r="1720" spans="1:14" x14ac:dyDescent="0.25">
      <c r="A1720" s="157">
        <v>45695.192361111112</v>
      </c>
      <c r="B1720" s="173">
        <v>0.22083834479362197</v>
      </c>
      <c r="C1720" s="170">
        <v>26.286394113333301</v>
      </c>
      <c r="D1720" s="170">
        <v>1.39922238333333E-2</v>
      </c>
      <c r="E1720" s="171">
        <f t="shared" si="238"/>
        <v>0.21620204507187391</v>
      </c>
      <c r="F1720" s="171">
        <f t="shared" si="239"/>
        <v>4.7800507531087005E-4</v>
      </c>
      <c r="G1720" s="171">
        <f t="shared" si="240"/>
        <v>19080.432990168938</v>
      </c>
      <c r="H1720" s="171">
        <f t="shared" si="234"/>
        <v>2.3766073896803359E-2</v>
      </c>
      <c r="I1720" s="171">
        <f t="shared" si="235"/>
        <v>1.6901605180247417</v>
      </c>
      <c r="J1720" s="171">
        <f t="shared" si="236"/>
        <v>16.158620222323506</v>
      </c>
      <c r="K1720" s="172">
        <f t="shared" si="237"/>
        <v>18.756588933657426</v>
      </c>
      <c r="L1720" s="172">
        <f t="shared" si="241"/>
        <v>0.39189728756277953</v>
      </c>
      <c r="M1720" s="171">
        <f t="shared" si="242"/>
        <v>3.5344271966340143E-2</v>
      </c>
      <c r="N1720" s="44"/>
    </row>
    <row r="1721" spans="1:14" x14ac:dyDescent="0.25">
      <c r="A1721" s="157">
        <v>45695.193055555559</v>
      </c>
      <c r="B1721" s="173">
        <v>0.24130064179703156</v>
      </c>
      <c r="C1721" s="170">
        <v>26.2859491066666</v>
      </c>
      <c r="D1721" s="170">
        <v>1.3913813333333301E-2</v>
      </c>
      <c r="E1721" s="171">
        <f t="shared" si="238"/>
        <v>0.23623510588436866</v>
      </c>
      <c r="F1721" s="171">
        <f t="shared" si="239"/>
        <v>5.2229576146543626E-4</v>
      </c>
      <c r="G1721" s="171">
        <f t="shared" si="240"/>
        <v>20848.375451263528</v>
      </c>
      <c r="H1721" s="171">
        <f t="shared" si="234"/>
        <v>2.3766389427856274E-2</v>
      </c>
      <c r="I1721" s="171">
        <f t="shared" si="235"/>
        <v>1.6901405906498943</v>
      </c>
      <c r="J1721" s="171">
        <f t="shared" si="236"/>
        <v>17.438153985022893</v>
      </c>
      <c r="K1721" s="172">
        <f t="shared" si="237"/>
        <v>20.241631374926026</v>
      </c>
      <c r="L1721" s="172">
        <f t="shared" si="241"/>
        <v>0.42417202238883112</v>
      </c>
      <c r="M1721" s="171">
        <f t="shared" si="242"/>
        <v>3.8255052524245228E-2</v>
      </c>
      <c r="N1721" s="44"/>
    </row>
    <row r="1722" spans="1:14" x14ac:dyDescent="0.25">
      <c r="A1722" s="157">
        <v>45695.193749999999</v>
      </c>
      <c r="B1722" s="173">
        <v>0.23937023298716412</v>
      </c>
      <c r="C1722" s="170">
        <v>26.285489165000001</v>
      </c>
      <c r="D1722" s="170">
        <v>1.39422754999999E-2</v>
      </c>
      <c r="E1722" s="171">
        <f t="shared" si="238"/>
        <v>0.23434558140007292</v>
      </c>
      <c r="F1722" s="171">
        <f t="shared" si="239"/>
        <v>5.1811738741810412E-4</v>
      </c>
      <c r="G1722" s="171">
        <f t="shared" si="240"/>
        <v>20681.588130090979</v>
      </c>
      <c r="H1722" s="171">
        <f t="shared" si="234"/>
        <v>2.3766715553927807E-2</v>
      </c>
      <c r="I1722" s="171">
        <f t="shared" si="235"/>
        <v>1.690119994667292</v>
      </c>
      <c r="J1722" s="171">
        <f t="shared" si="236"/>
        <v>17.318111866074638</v>
      </c>
      <c r="K1722" s="172">
        <f t="shared" si="237"/>
        <v>20.1020711815687</v>
      </c>
      <c r="L1722" s="172">
        <f t="shared" si="241"/>
        <v>0.42178238939801915</v>
      </c>
      <c r="M1722" s="171">
        <f t="shared" si="242"/>
        <v>3.8039537283371137E-2</v>
      </c>
      <c r="N1722" s="44"/>
    </row>
    <row r="1723" spans="1:14" x14ac:dyDescent="0.25">
      <c r="A1723" s="157">
        <v>45695.194444444445</v>
      </c>
      <c r="B1723" s="173">
        <v>0.22933212848906931</v>
      </c>
      <c r="C1723" s="170">
        <v>26.285029219999998</v>
      </c>
      <c r="D1723" s="170">
        <v>1.3942949E-2</v>
      </c>
      <c r="E1723" s="171">
        <f t="shared" si="238"/>
        <v>0.22451853292413756</v>
      </c>
      <c r="F1723" s="171">
        <f t="shared" si="239"/>
        <v>4.9638988850447905E-4</v>
      </c>
      <c r="G1723" s="171">
        <f t="shared" si="240"/>
        <v>19814.295901455589</v>
      </c>
      <c r="H1723" s="171">
        <f t="shared" si="234"/>
        <v>2.3767041687840079E-2</v>
      </c>
      <c r="I1723" s="171">
        <f t="shared" si="235"/>
        <v>1.6900993987191437</v>
      </c>
      <c r="J1723" s="171">
        <f t="shared" si="236"/>
        <v>16.691679366691432</v>
      </c>
      <c r="K1723" s="172">
        <f t="shared" si="237"/>
        <v>19.374725676955293</v>
      </c>
      <c r="L1723" s="172">
        <f t="shared" si="241"/>
        <v>0.40486294017622032</v>
      </c>
      <c r="M1723" s="171">
        <f t="shared" si="242"/>
        <v>3.65136129307558E-2</v>
      </c>
      <c r="N1723" s="44"/>
    </row>
    <row r="1724" spans="1:14" x14ac:dyDescent="0.25">
      <c r="A1724" s="157">
        <v>45695.195138888892</v>
      </c>
      <c r="B1724" s="173">
        <v>0.22624349058243065</v>
      </c>
      <c r="C1724" s="170">
        <v>26.284569276666598</v>
      </c>
      <c r="D1724" s="170">
        <v>1.3959506166666601E-2</v>
      </c>
      <c r="E1724" s="171">
        <f t="shared" si="238"/>
        <v>0.2214950645960963</v>
      </c>
      <c r="F1724" s="171">
        <f t="shared" si="239"/>
        <v>4.8970452507019618E-4</v>
      </c>
      <c r="G1724" s="171">
        <f t="shared" si="240"/>
        <v>19547.437586322008</v>
      </c>
      <c r="H1724" s="171">
        <f t="shared" si="234"/>
        <v>2.3767367826047801E-2</v>
      </c>
      <c r="I1724" s="171">
        <f t="shared" si="235"/>
        <v>1.6900788030293494</v>
      </c>
      <c r="J1724" s="171">
        <f t="shared" si="236"/>
        <v>16.498165571431024</v>
      </c>
      <c r="K1724" s="172">
        <f t="shared" si="237"/>
        <v>19.149897282329785</v>
      </c>
      <c r="L1724" s="172">
        <f t="shared" si="241"/>
        <v>0.40011443655919393</v>
      </c>
      <c r="M1724" s="171">
        <f t="shared" si="242"/>
        <v>3.6085356832539134E-2</v>
      </c>
      <c r="N1724" s="44"/>
    </row>
    <row r="1725" spans="1:14" x14ac:dyDescent="0.25">
      <c r="A1725" s="157">
        <v>45695.195833333331</v>
      </c>
      <c r="B1725" s="173">
        <v>0.19342659962254288</v>
      </c>
      <c r="C1725" s="170">
        <v>26.284109333333301</v>
      </c>
      <c r="D1725" s="170">
        <v>1.3840957333333299E-2</v>
      </c>
      <c r="E1725" s="171">
        <f t="shared" si="238"/>
        <v>0.18936722942350581</v>
      </c>
      <c r="F1725" s="171">
        <f t="shared" si="239"/>
        <v>4.1867229355528764E-4</v>
      </c>
      <c r="G1725" s="171">
        <f t="shared" si="240"/>
        <v>16712.058207387705</v>
      </c>
      <c r="H1725" s="171">
        <f t="shared" si="234"/>
        <v>2.37676939697328E-2</v>
      </c>
      <c r="I1725" s="171">
        <f t="shared" si="235"/>
        <v>1.6900582075232804</v>
      </c>
      <c r="J1725" s="171">
        <f t="shared" si="236"/>
        <v>14.417970998314056</v>
      </c>
      <c r="K1725" s="172">
        <f t="shared" si="237"/>
        <v>16.735172808101971</v>
      </c>
      <c r="L1725" s="172">
        <f t="shared" si="241"/>
        <v>0.34143851423235444</v>
      </c>
      <c r="M1725" s="171">
        <f t="shared" si="242"/>
        <v>3.0793516795847263E-2</v>
      </c>
      <c r="N1725" s="44"/>
    </row>
    <row r="1726" spans="1:14" x14ac:dyDescent="0.25">
      <c r="A1726" s="157">
        <v>45695.196527777778</v>
      </c>
      <c r="B1726" s="173">
        <v>0.19111011198646208</v>
      </c>
      <c r="C1726" s="170">
        <v>26.283649389999901</v>
      </c>
      <c r="D1726" s="170">
        <v>1.3550877500000001E-2</v>
      </c>
      <c r="E1726" s="171">
        <f t="shared" si="238"/>
        <v>0.18709964442193508</v>
      </c>
      <c r="F1726" s="171">
        <f t="shared" si="239"/>
        <v>4.1365825105294819E-4</v>
      </c>
      <c r="G1726" s="171">
        <f t="shared" si="240"/>
        <v>16511.913675630323</v>
      </c>
      <c r="H1726" s="171">
        <f t="shared" si="234"/>
        <v>2.3768020118895231E-2</v>
      </c>
      <c r="I1726" s="171">
        <f t="shared" si="235"/>
        <v>1.6900376122009317</v>
      </c>
      <c r="J1726" s="171">
        <f t="shared" si="236"/>
        <v>14.269349381564549</v>
      </c>
      <c r="K1726" s="172">
        <f t="shared" si="237"/>
        <v>16.562484617940314</v>
      </c>
      <c r="L1726" s="172">
        <f t="shared" si="241"/>
        <v>0.33044207270919229</v>
      </c>
      <c r="M1726" s="171">
        <f t="shared" si="242"/>
        <v>2.9801774234234517E-2</v>
      </c>
      <c r="N1726" s="44"/>
    </row>
    <row r="1727" spans="1:14" x14ac:dyDescent="0.25">
      <c r="A1727" s="157">
        <v>45695.197222222225</v>
      </c>
      <c r="B1727" s="173">
        <v>0.20500902858333317</v>
      </c>
      <c r="C1727" s="170">
        <v>26.283331886666598</v>
      </c>
      <c r="D1727" s="170">
        <v>1.34813373333333E-2</v>
      </c>
      <c r="E1727" s="171">
        <f t="shared" si="238"/>
        <v>0.20070710348289128</v>
      </c>
      <c r="F1727" s="171">
        <f t="shared" si="239"/>
        <v>4.4374248611111074E-4</v>
      </c>
      <c r="G1727" s="171">
        <f t="shared" si="240"/>
        <v>17712.780069599987</v>
      </c>
      <c r="H1727" s="171">
        <f t="shared" si="234"/>
        <v>2.3768245266013465E-2</v>
      </c>
      <c r="I1727" s="171">
        <f t="shared" si="235"/>
        <v>1.6900233951578261</v>
      </c>
      <c r="J1727" s="171">
        <f t="shared" si="236"/>
        <v>15.15740962856861</v>
      </c>
      <c r="K1727" s="172">
        <f t="shared" si="237"/>
        <v>17.593126829541333</v>
      </c>
      <c r="L1727" s="172">
        <f t="shared" si="241"/>
        <v>0.35161090085113983</v>
      </c>
      <c r="M1727" s="171">
        <f t="shared" si="242"/>
        <v>3.1710939831452005E-2</v>
      </c>
      <c r="N1727" s="44"/>
    </row>
    <row r="1728" spans="1:14" x14ac:dyDescent="0.25">
      <c r="A1728" s="157">
        <v>45695.197916666664</v>
      </c>
      <c r="B1728" s="173">
        <v>0.2131167224338146</v>
      </c>
      <c r="C1728" s="170">
        <v>26.283505420000001</v>
      </c>
      <c r="D1728" s="170">
        <v>1.3519087333333299E-2</v>
      </c>
      <c r="E1728" s="171">
        <f t="shared" si="238"/>
        <v>0.20864454394922188</v>
      </c>
      <c r="F1728" s="171">
        <f t="shared" si="239"/>
        <v>4.6129160699959871E-4</v>
      </c>
      <c r="G1728" s="171">
        <f t="shared" si="240"/>
        <v>18413.284818281583</v>
      </c>
      <c r="H1728" s="171">
        <f t="shared" si="234"/>
        <v>2.3768122210194729E-2</v>
      </c>
      <c r="I1728" s="171">
        <f t="shared" si="235"/>
        <v>1.690031165556364</v>
      </c>
      <c r="J1728" s="171">
        <f t="shared" si="236"/>
        <v>15.671526180191162</v>
      </c>
      <c r="K1728" s="172">
        <f t="shared" si="237"/>
        <v>18.189934109997115</v>
      </c>
      <c r="L1728" s="172">
        <f t="shared" si="241"/>
        <v>0.3659369501518715</v>
      </c>
      <c r="M1728" s="171">
        <f t="shared" si="242"/>
        <v>3.3002971694793604E-2</v>
      </c>
      <c r="N1728" s="44"/>
    </row>
    <row r="1729" spans="1:14" x14ac:dyDescent="0.25">
      <c r="A1729" s="157">
        <v>45695.198611111111</v>
      </c>
      <c r="B1729" s="173">
        <v>0.2150471257072803</v>
      </c>
      <c r="C1729" s="170">
        <v>26.283720188333302</v>
      </c>
      <c r="D1729" s="170">
        <v>1.35184255E-2</v>
      </c>
      <c r="E1729" s="171">
        <f t="shared" si="238"/>
        <v>0.21053428739234378</v>
      </c>
      <c r="F1729" s="171">
        <f t="shared" si="239"/>
        <v>4.6546996906337727E-4</v>
      </c>
      <c r="G1729" s="171">
        <f t="shared" si="240"/>
        <v>18580.071661109017</v>
      </c>
      <c r="H1729" s="171">
        <f t="shared" si="234"/>
        <v>2.3767969914925503E-2</v>
      </c>
      <c r="I1729" s="171">
        <f t="shared" si="235"/>
        <v>1.6900407823936257</v>
      </c>
      <c r="J1729" s="171">
        <f t="shared" si="236"/>
        <v>15.793527842917525</v>
      </c>
      <c r="K1729" s="172">
        <f t="shared" si="237"/>
        <v>18.331634763689131</v>
      </c>
      <c r="L1729" s="172">
        <f t="shared" si="241"/>
        <v>0.3690932291196275</v>
      </c>
      <c r="M1729" s="171">
        <f t="shared" si="242"/>
        <v>3.3287628888855295E-2</v>
      </c>
      <c r="N1729" s="44"/>
    </row>
    <row r="1730" spans="1:14" x14ac:dyDescent="0.25">
      <c r="A1730" s="157">
        <v>45695.199305555558</v>
      </c>
      <c r="B1730" s="173">
        <v>0.20809766465222618</v>
      </c>
      <c r="C1730" s="170">
        <v>26.283934954999999</v>
      </c>
      <c r="D1730" s="170">
        <v>1.31376125E-2</v>
      </c>
      <c r="E1730" s="171">
        <f t="shared" si="238"/>
        <v>0.20373051705701953</v>
      </c>
      <c r="F1730" s="171">
        <f t="shared" si="239"/>
        <v>4.5042784556758913E-4</v>
      </c>
      <c r="G1730" s="171">
        <f t="shared" si="240"/>
        <v>17979.638225952342</v>
      </c>
      <c r="H1730" s="171">
        <f t="shared" si="234"/>
        <v>2.3767817622032325E-2</v>
      </c>
      <c r="I1730" s="171">
        <f t="shared" si="235"/>
        <v>1.6900503991963221</v>
      </c>
      <c r="J1730" s="171">
        <f t="shared" si="236"/>
        <v>15.353592705120604</v>
      </c>
      <c r="K1730" s="172">
        <f t="shared" si="237"/>
        <v>17.821090397765662</v>
      </c>
      <c r="L1730" s="172">
        <f t="shared" si="241"/>
        <v>0.34759294613807762</v>
      </c>
      <c r="M1730" s="171">
        <f t="shared" si="242"/>
        <v>3.1348570178398052E-2</v>
      </c>
      <c r="N1730" s="44"/>
    </row>
    <row r="1731" spans="1:14" x14ac:dyDescent="0.25">
      <c r="A1731" s="157">
        <v>45695.199999999997</v>
      </c>
      <c r="B1731" s="173">
        <v>0.18686321093070599</v>
      </c>
      <c r="C1731" s="170">
        <v>26.2841497233333</v>
      </c>
      <c r="D1731" s="170">
        <v>1.29230321666666E-2</v>
      </c>
      <c r="E1731" s="171">
        <f t="shared" si="238"/>
        <v>0.18294155938776621</v>
      </c>
      <c r="F1731" s="171">
        <f t="shared" si="239"/>
        <v>4.0446582452533761E-4</v>
      </c>
      <c r="G1731" s="171">
        <f t="shared" si="240"/>
        <v>16144.981424412998</v>
      </c>
      <c r="H1731" s="171">
        <f t="shared" ref="H1731:H1794" si="243">KHprocess*EXP(delta*(1/(C1731+273.15)-1/(Tnul+273.15)))</f>
        <v>2.3767665329151654E-2</v>
      </c>
      <c r="I1731" s="171">
        <f t="shared" ref="I1731:I1794" si="244">1/(H1731*constR*(C1731+273.15)*10^3)</f>
        <v>1.690060016113702</v>
      </c>
      <c r="J1731" s="171">
        <f t="shared" ref="J1731:J1794" si="245">(($R$2/0.815)^(-0.49))*34500*(F1731)^0.86</f>
        <v>13.996217806404545</v>
      </c>
      <c r="K1731" s="172">
        <f t="shared" ref="K1731:K1794" si="246">J1731*(1.024)^(C1731-20)</f>
        <v>16.245652598971798</v>
      </c>
      <c r="L1731" s="172">
        <f t="shared" si="241"/>
        <v>0.30842215117618366</v>
      </c>
      <c r="M1731" s="171">
        <f t="shared" si="242"/>
        <v>2.7815850575052641E-2</v>
      </c>
      <c r="N1731" s="44"/>
    </row>
    <row r="1732" spans="1:14" x14ac:dyDescent="0.25">
      <c r="A1732" s="157">
        <v>45695.200694444444</v>
      </c>
      <c r="B1732" s="173">
        <v>0.17991375723435613</v>
      </c>
      <c r="C1732" s="170">
        <v>26.2843191533333</v>
      </c>
      <c r="D1732" s="170">
        <v>1.2625005E-2</v>
      </c>
      <c r="E1732" s="171">
        <f t="shared" ref="E1732:E1795" si="247">B1732*((20+273.15)/(C1732+273.15))</f>
        <v>0.17613785247590041</v>
      </c>
      <c r="F1732" s="171">
        <f t="shared" ref="F1732:F1795" si="248">B1732/$R$1</f>
        <v>3.8942371695748081E-4</v>
      </c>
      <c r="G1732" s="171">
        <f t="shared" ref="G1732:G1795" si="249">B1732*(24*60*60)</f>
        <v>15544.54862504837</v>
      </c>
      <c r="H1732" s="171">
        <f t="shared" si="243"/>
        <v>2.3767545186664275E-2</v>
      </c>
      <c r="I1732" s="171">
        <f t="shared" si="244"/>
        <v>1.6900676028950339</v>
      </c>
      <c r="J1732" s="171">
        <f t="shared" si="245"/>
        <v>13.547388306043141</v>
      </c>
      <c r="K1732" s="172">
        <f t="shared" si="246"/>
        <v>15.724751605015186</v>
      </c>
      <c r="L1732" s="172">
        <f t="shared" ref="L1732:L1795" si="250">I1732*D1732*(1-EXP((-(K1732/I1732)*($R$3/G1732))))*G1732/1000</f>
        <v>0.29056171851683771</v>
      </c>
      <c r="M1732" s="171">
        <f t="shared" ref="M1732:M1795" si="251">L1732*1000/24/$R$1</f>
        <v>2.6205061193798493E-2</v>
      </c>
      <c r="N1732" s="44"/>
    </row>
    <row r="1733" spans="1:14" x14ac:dyDescent="0.25">
      <c r="A1733" s="157">
        <v>45695.201388888891</v>
      </c>
      <c r="B1733" s="173">
        <v>0.20269254095497377</v>
      </c>
      <c r="C1733" s="170">
        <v>26.284332280000001</v>
      </c>
      <c r="D1733" s="170">
        <v>1.2319029166666599E-2</v>
      </c>
      <c r="E1733" s="171">
        <f t="shared" si="247"/>
        <v>0.19843856223336395</v>
      </c>
      <c r="F1733" s="171">
        <f t="shared" si="248"/>
        <v>4.3872844362548437E-4</v>
      </c>
      <c r="G1733" s="171">
        <f t="shared" si="249"/>
        <v>17512.635538509734</v>
      </c>
      <c r="H1733" s="171">
        <f t="shared" si="243"/>
        <v>2.3767535878601139E-2</v>
      </c>
      <c r="I1733" s="171">
        <f t="shared" si="244"/>
        <v>1.690068190685428</v>
      </c>
      <c r="J1733" s="171">
        <f t="shared" si="245"/>
        <v>15.010000189665833</v>
      </c>
      <c r="K1733" s="172">
        <f t="shared" si="246"/>
        <v>17.422442814944734</v>
      </c>
      <c r="L1733" s="172">
        <f t="shared" si="250"/>
        <v>0.31782702518302408</v>
      </c>
      <c r="M1733" s="171">
        <f t="shared" si="251"/>
        <v>2.8664053497747484E-2</v>
      </c>
      <c r="N1733" s="44"/>
    </row>
    <row r="1734" spans="1:14" x14ac:dyDescent="0.25">
      <c r="A1734" s="157">
        <v>45695.20208333333</v>
      </c>
      <c r="B1734" s="173">
        <v>0.22315483241425996</v>
      </c>
      <c r="C1734" s="170">
        <v>26.284332280000001</v>
      </c>
      <c r="D1734" s="170">
        <v>1.2041531499999999E-2</v>
      </c>
      <c r="E1734" s="171">
        <f t="shared" si="247"/>
        <v>0.21847140447832253</v>
      </c>
      <c r="F1734" s="171">
        <f t="shared" si="248"/>
        <v>4.8301911777978344E-4</v>
      </c>
      <c r="G1734" s="171">
        <f t="shared" si="249"/>
        <v>19280.577520592062</v>
      </c>
      <c r="H1734" s="171">
        <f t="shared" si="243"/>
        <v>2.3767535878601139E-2</v>
      </c>
      <c r="I1734" s="171">
        <f t="shared" si="244"/>
        <v>1.690068190685428</v>
      </c>
      <c r="J1734" s="171">
        <f t="shared" si="245"/>
        <v>16.304280282605372</v>
      </c>
      <c r="K1734" s="172">
        <f t="shared" si="246"/>
        <v>18.924742656438774</v>
      </c>
      <c r="L1734" s="172">
        <f t="shared" si="250"/>
        <v>0.34062852559684575</v>
      </c>
      <c r="M1734" s="171">
        <f t="shared" si="251"/>
        <v>3.0720465872731396E-2</v>
      </c>
      <c r="N1734" s="44"/>
    </row>
    <row r="1735" spans="1:14" x14ac:dyDescent="0.25">
      <c r="A1735" s="157">
        <v>45695.202777777777</v>
      </c>
      <c r="B1735" s="173">
        <v>0.21002807714530689</v>
      </c>
      <c r="C1735" s="170">
        <v>26.284332280000001</v>
      </c>
      <c r="D1735" s="170">
        <v>1.18865575E-2</v>
      </c>
      <c r="E1735" s="171">
        <f t="shared" si="247"/>
        <v>0.20562014497914377</v>
      </c>
      <c r="F1735" s="171">
        <f t="shared" si="248"/>
        <v>4.5460622758724433E-4</v>
      </c>
      <c r="G1735" s="171">
        <f t="shared" si="249"/>
        <v>18146.425865354515</v>
      </c>
      <c r="H1735" s="171">
        <f t="shared" si="243"/>
        <v>2.3767535878601139E-2</v>
      </c>
      <c r="I1735" s="171">
        <f t="shared" si="244"/>
        <v>1.690068190685428</v>
      </c>
      <c r="J1735" s="171">
        <f t="shared" si="245"/>
        <v>15.476000836343452</v>
      </c>
      <c r="K1735" s="172">
        <f t="shared" si="246"/>
        <v>17.963340184423636</v>
      </c>
      <c r="L1735" s="172">
        <f t="shared" si="250"/>
        <v>0.31728861704368122</v>
      </c>
      <c r="M1735" s="171">
        <f t="shared" si="251"/>
        <v>2.8615495765122765E-2</v>
      </c>
      <c r="N1735" s="44"/>
    </row>
    <row r="1736" spans="1:14" x14ac:dyDescent="0.25">
      <c r="A1736" s="157">
        <v>45695.203472222223</v>
      </c>
      <c r="B1736" s="173">
        <v>0.19535700292689531</v>
      </c>
      <c r="C1736" s="170">
        <v>26.284332280000001</v>
      </c>
      <c r="D1736" s="170">
        <v>1.1678600666666599E-2</v>
      </c>
      <c r="E1736" s="171">
        <f t="shared" si="247"/>
        <v>0.19125697768840819</v>
      </c>
      <c r="F1736" s="171">
        <f t="shared" si="248"/>
        <v>4.228506556859206E-4</v>
      </c>
      <c r="G1736" s="171">
        <f t="shared" si="249"/>
        <v>16878.845052883757</v>
      </c>
      <c r="H1736" s="171">
        <f t="shared" si="243"/>
        <v>2.3767535878601139E-2</v>
      </c>
      <c r="I1736" s="171">
        <f t="shared" si="244"/>
        <v>1.690068190685428</v>
      </c>
      <c r="J1736" s="171">
        <f t="shared" si="245"/>
        <v>14.541631810417433</v>
      </c>
      <c r="K1736" s="172">
        <f t="shared" si="246"/>
        <v>16.878797165332969</v>
      </c>
      <c r="L1736" s="172">
        <f t="shared" si="250"/>
        <v>0.29085156837619019</v>
      </c>
      <c r="M1736" s="171">
        <f t="shared" si="251"/>
        <v>2.6231202054129706E-2</v>
      </c>
      <c r="N1736" s="44"/>
    </row>
    <row r="1737" spans="1:14" x14ac:dyDescent="0.25">
      <c r="A1737" s="157">
        <v>45695.20416666667</v>
      </c>
      <c r="B1737" s="173">
        <v>0.19188226409476536</v>
      </c>
      <c r="C1737" s="170">
        <v>26.284332280000001</v>
      </c>
      <c r="D1737" s="170">
        <v>1.17613854999999E-2</v>
      </c>
      <c r="E1737" s="171">
        <f t="shared" si="247"/>
        <v>0.18785516440640154</v>
      </c>
      <c r="F1737" s="171">
        <f t="shared" si="248"/>
        <v>4.1532957596269559E-4</v>
      </c>
      <c r="G1737" s="171">
        <f t="shared" si="249"/>
        <v>16578.627617787726</v>
      </c>
      <c r="H1737" s="171">
        <f t="shared" si="243"/>
        <v>2.3767535878601139E-2</v>
      </c>
      <c r="I1737" s="171">
        <f t="shared" si="244"/>
        <v>1.690068190685428</v>
      </c>
      <c r="J1737" s="171">
        <f t="shared" si="245"/>
        <v>14.318917126261962</v>
      </c>
      <c r="K1737" s="172">
        <f t="shared" si="246"/>
        <v>16.620287251960772</v>
      </c>
      <c r="L1737" s="172">
        <f t="shared" si="250"/>
        <v>0.28792003060054377</v>
      </c>
      <c r="M1737" s="171">
        <f t="shared" si="251"/>
        <v>2.5966813726600268E-2</v>
      </c>
      <c r="N1737" s="44"/>
    </row>
    <row r="1738" spans="1:14" x14ac:dyDescent="0.25">
      <c r="A1738" s="157">
        <v>45695.204861111109</v>
      </c>
      <c r="B1738" s="173">
        <v>0.19458482869614904</v>
      </c>
      <c r="C1738" s="170">
        <v>26.284332280000001</v>
      </c>
      <c r="D1738" s="170">
        <v>1.17527766666666E-2</v>
      </c>
      <c r="E1738" s="171">
        <f t="shared" si="247"/>
        <v>0.19050100934630237</v>
      </c>
      <c r="F1738" s="171">
        <f t="shared" si="248"/>
        <v>4.2117928289209748E-4</v>
      </c>
      <c r="G1738" s="171">
        <f t="shared" si="249"/>
        <v>16812.129199347277</v>
      </c>
      <c r="H1738" s="171">
        <f t="shared" si="243"/>
        <v>2.3767535878601139E-2</v>
      </c>
      <c r="I1738" s="171">
        <f t="shared" si="244"/>
        <v>1.690068190685428</v>
      </c>
      <c r="J1738" s="171">
        <f t="shared" si="245"/>
        <v>14.492187281637197</v>
      </c>
      <c r="K1738" s="172">
        <f t="shared" si="246"/>
        <v>16.821405795292968</v>
      </c>
      <c r="L1738" s="172">
        <f t="shared" si="250"/>
        <v>0.29159046835000352</v>
      </c>
      <c r="M1738" s="171">
        <f t="shared" si="251"/>
        <v>2.6297841662157602E-2</v>
      </c>
      <c r="N1738" s="44"/>
    </row>
    <row r="1739" spans="1:14" x14ac:dyDescent="0.25">
      <c r="A1739" s="157">
        <v>45695.205555555556</v>
      </c>
      <c r="B1739" s="173">
        <v>0.19458482869614904</v>
      </c>
      <c r="C1739" s="170">
        <v>26.2845230966666</v>
      </c>
      <c r="D1739" s="170">
        <v>1.1760062166666601E-2</v>
      </c>
      <c r="E1739" s="171">
        <f t="shared" si="247"/>
        <v>0.19050088794825112</v>
      </c>
      <c r="F1739" s="171">
        <f t="shared" si="248"/>
        <v>4.2117928289209748E-4</v>
      </c>
      <c r="G1739" s="171">
        <f t="shared" si="249"/>
        <v>16812.129199347277</v>
      </c>
      <c r="H1739" s="171">
        <f t="shared" si="243"/>
        <v>2.3767400571824328E-2</v>
      </c>
      <c r="I1739" s="171">
        <f t="shared" si="244"/>
        <v>1.6900767351565966</v>
      </c>
      <c r="J1739" s="171">
        <f t="shared" si="245"/>
        <v>14.492187281637197</v>
      </c>
      <c r="K1739" s="172">
        <f t="shared" si="246"/>
        <v>16.821481920881016</v>
      </c>
      <c r="L1739" s="172">
        <f t="shared" si="250"/>
        <v>0.29177265284704096</v>
      </c>
      <c r="M1739" s="171">
        <f t="shared" si="251"/>
        <v>2.6314272442914947E-2</v>
      </c>
      <c r="N1739" s="44"/>
    </row>
    <row r="1740" spans="1:14" x14ac:dyDescent="0.25">
      <c r="A1740" s="157">
        <v>45695.206250000003</v>
      </c>
      <c r="B1740" s="173">
        <v>0.19072402212605286</v>
      </c>
      <c r="C1740" s="170">
        <v>26.285334079999998</v>
      </c>
      <c r="D1740" s="170">
        <v>1.1626561333333301E-2</v>
      </c>
      <c r="E1740" s="171">
        <f t="shared" si="247"/>
        <v>0.18672060616371597</v>
      </c>
      <c r="F1740" s="171">
        <f t="shared" si="248"/>
        <v>4.1282255871440013E-4</v>
      </c>
      <c r="G1740" s="171">
        <f t="shared" si="249"/>
        <v>16478.555511690967</v>
      </c>
      <c r="H1740" s="171">
        <f t="shared" si="243"/>
        <v>2.3766825519676515E-2</v>
      </c>
      <c r="I1740" s="171">
        <f t="shared" si="244"/>
        <v>1.6901130500716071</v>
      </c>
      <c r="J1740" s="171">
        <f t="shared" si="245"/>
        <v>14.244554113274935</v>
      </c>
      <c r="K1740" s="172">
        <f t="shared" si="246"/>
        <v>16.534365279067799</v>
      </c>
      <c r="L1740" s="172">
        <f t="shared" si="250"/>
        <v>0.28298046450250225</v>
      </c>
      <c r="M1740" s="171">
        <f t="shared" si="251"/>
        <v>2.5521326163645584E-2</v>
      </c>
      <c r="N1740" s="44"/>
    </row>
    <row r="1741" spans="1:14" x14ac:dyDescent="0.25">
      <c r="A1741" s="157">
        <v>45695.206944444442</v>
      </c>
      <c r="B1741" s="173">
        <v>0.18338848960348969</v>
      </c>
      <c r="C1741" s="170">
        <v>26.286192764999999</v>
      </c>
      <c r="D1741" s="170">
        <v>1.1670777E-2</v>
      </c>
      <c r="E1741" s="171">
        <f t="shared" si="247"/>
        <v>0.17953853617640189</v>
      </c>
      <c r="F1741" s="171">
        <f t="shared" si="248"/>
        <v>3.9694478269153614E-4</v>
      </c>
      <c r="G1741" s="171">
        <f t="shared" si="249"/>
        <v>15844.765501741509</v>
      </c>
      <c r="H1741" s="171">
        <f t="shared" si="243"/>
        <v>2.3766216661785876E-2</v>
      </c>
      <c r="I1741" s="171">
        <f t="shared" si="244"/>
        <v>1.6901515016357904</v>
      </c>
      <c r="J1741" s="171">
        <f t="shared" si="245"/>
        <v>13.772101076302423</v>
      </c>
      <c r="K1741" s="172">
        <f t="shared" si="246"/>
        <v>15.986291004426537</v>
      </c>
      <c r="L1741" s="172">
        <f t="shared" si="250"/>
        <v>0.27358416780142636</v>
      </c>
      <c r="M1741" s="171">
        <f t="shared" si="251"/>
        <v>2.4673896807487949E-2</v>
      </c>
      <c r="N1741" s="44"/>
    </row>
    <row r="1742" spans="1:14" x14ac:dyDescent="0.25">
      <c r="A1742" s="157">
        <v>45695.207638888889</v>
      </c>
      <c r="B1742" s="173">
        <v>0.1884075473696348</v>
      </c>
      <c r="C1742" s="170">
        <v>26.287051455</v>
      </c>
      <c r="D1742" s="170">
        <v>1.1752908833333299E-2</v>
      </c>
      <c r="E1742" s="171">
        <f t="shared" si="247"/>
        <v>0.18445169775427331</v>
      </c>
      <c r="F1742" s="171">
        <f t="shared" si="248"/>
        <v>4.0780854409011862E-4</v>
      </c>
      <c r="G1742" s="171">
        <f t="shared" si="249"/>
        <v>16278.412092736447</v>
      </c>
      <c r="H1742" s="171">
        <f t="shared" si="243"/>
        <v>2.3765607819439726E-2</v>
      </c>
      <c r="I1742" s="171">
        <f t="shared" si="244"/>
        <v>1.6901899540642424</v>
      </c>
      <c r="J1742" s="171">
        <f t="shared" si="245"/>
        <v>14.095638484686091</v>
      </c>
      <c r="K1742" s="172">
        <f t="shared" si="246"/>
        <v>16.362177893388566</v>
      </c>
      <c r="L1742" s="172">
        <f t="shared" si="250"/>
        <v>0.2827380753856753</v>
      </c>
      <c r="M1742" s="171">
        <f t="shared" si="251"/>
        <v>2.5499465673311263E-2</v>
      </c>
      <c r="N1742" s="44"/>
    </row>
    <row r="1743" spans="1:14" x14ac:dyDescent="0.25">
      <c r="A1743" s="157">
        <v>45695.208333333336</v>
      </c>
      <c r="B1743" s="173">
        <v>0.19535700292689531</v>
      </c>
      <c r="C1743" s="170">
        <v>26.287910144999898</v>
      </c>
      <c r="D1743" s="170">
        <v>1.1894902833333301E-2</v>
      </c>
      <c r="E1743" s="171">
        <f t="shared" si="247"/>
        <v>0.19125469243452659</v>
      </c>
      <c r="F1743" s="171">
        <f t="shared" si="248"/>
        <v>4.228506556859206E-4</v>
      </c>
      <c r="G1743" s="171">
        <f t="shared" si="249"/>
        <v>16878.845052883757</v>
      </c>
      <c r="H1743" s="171">
        <f t="shared" si="243"/>
        <v>2.3764998996182698E-2</v>
      </c>
      <c r="I1743" s="171">
        <f t="shared" si="244"/>
        <v>1.690228407133074</v>
      </c>
      <c r="J1743" s="171">
        <f t="shared" si="245"/>
        <v>14.541631810417433</v>
      </c>
      <c r="K1743" s="172">
        <f t="shared" si="246"/>
        <v>16.880229468509739</v>
      </c>
      <c r="L1743" s="172">
        <f t="shared" si="250"/>
        <v>0.29626569929905294</v>
      </c>
      <c r="M1743" s="171">
        <f t="shared" si="251"/>
        <v>2.6719489475022808E-2</v>
      </c>
      <c r="N1743" s="44"/>
    </row>
    <row r="1744" spans="1:14" x14ac:dyDescent="0.25">
      <c r="A1744" s="157">
        <v>45695.209027777775</v>
      </c>
      <c r="B1744" s="173">
        <v>0.17836943183734433</v>
      </c>
      <c r="C1744" s="170">
        <v>26.288578014999999</v>
      </c>
      <c r="D1744" s="170">
        <v>1.1882981500000001E-2</v>
      </c>
      <c r="E1744" s="171">
        <f t="shared" si="247"/>
        <v>0.17462345463214876</v>
      </c>
      <c r="F1744" s="171">
        <f t="shared" si="248"/>
        <v>3.8608102129295311E-4</v>
      </c>
      <c r="G1744" s="171">
        <f t="shared" si="249"/>
        <v>15411.118910746551</v>
      </c>
      <c r="H1744" s="171">
        <f t="shared" si="243"/>
        <v>2.3764525480179651E-2</v>
      </c>
      <c r="I1744" s="171">
        <f t="shared" si="244"/>
        <v>1.6902583155182405</v>
      </c>
      <c r="J1744" s="171">
        <f t="shared" si="245"/>
        <v>13.447321463472584</v>
      </c>
      <c r="K1744" s="172">
        <f t="shared" si="246"/>
        <v>15.610178452488586</v>
      </c>
      <c r="L1744" s="172">
        <f t="shared" si="250"/>
        <v>0.27126297412513345</v>
      </c>
      <c r="M1744" s="171">
        <f t="shared" si="251"/>
        <v>2.4464553943464414E-2</v>
      </c>
      <c r="N1744" s="44"/>
    </row>
    <row r="1745" spans="1:14" x14ac:dyDescent="0.25">
      <c r="A1745" s="157">
        <v>45695.209722222222</v>
      </c>
      <c r="B1745" s="173">
        <v>0.16022362799097473</v>
      </c>
      <c r="C1745" s="170">
        <v>26.288625719999999</v>
      </c>
      <c r="D1745" s="170">
        <v>1.18082758333333E-2</v>
      </c>
      <c r="E1745" s="171">
        <f t="shared" si="247"/>
        <v>0.15685870996975076</v>
      </c>
      <c r="F1745" s="171">
        <f t="shared" si="248"/>
        <v>3.468043895908544E-4</v>
      </c>
      <c r="G1745" s="171">
        <f t="shared" si="249"/>
        <v>13843.321458420216</v>
      </c>
      <c r="H1745" s="171">
        <f t="shared" si="243"/>
        <v>2.3764491658049825E-2</v>
      </c>
      <c r="I1745" s="171">
        <f t="shared" si="244"/>
        <v>1.6902604518462929</v>
      </c>
      <c r="J1745" s="171">
        <f t="shared" si="245"/>
        <v>12.262105852716868</v>
      </c>
      <c r="K1745" s="172">
        <f t="shared" si="246"/>
        <v>14.234349766167499</v>
      </c>
      <c r="L1745" s="172">
        <f t="shared" si="250"/>
        <v>0.24319920326685665</v>
      </c>
      <c r="M1745" s="171">
        <f t="shared" si="251"/>
        <v>2.1933550078179712E-2</v>
      </c>
      <c r="N1745" s="44"/>
    </row>
    <row r="1746" spans="1:14" x14ac:dyDescent="0.25">
      <c r="A1746" s="157">
        <v>45695.210416666669</v>
      </c>
      <c r="B1746" s="173">
        <v>0.17103389563928983</v>
      </c>
      <c r="C1746" s="170">
        <v>26.288625719999999</v>
      </c>
      <c r="D1746" s="170">
        <v>1.1950269833333299E-2</v>
      </c>
      <c r="E1746" s="171">
        <f t="shared" si="247"/>
        <v>0.16744194703037929</v>
      </c>
      <c r="F1746" s="171">
        <f t="shared" si="248"/>
        <v>3.7020323731448018E-4</v>
      </c>
      <c r="G1746" s="171">
        <f t="shared" si="249"/>
        <v>14777.328583234641</v>
      </c>
      <c r="H1746" s="171">
        <f t="shared" si="243"/>
        <v>2.3764491658049825E-2</v>
      </c>
      <c r="I1746" s="171">
        <f t="shared" si="244"/>
        <v>1.6902604518462929</v>
      </c>
      <c r="J1746" s="171">
        <f t="shared" si="245"/>
        <v>12.970326228414164</v>
      </c>
      <c r="K1746" s="172">
        <f t="shared" si="246"/>
        <v>15.05648070030621</v>
      </c>
      <c r="L1746" s="172">
        <f t="shared" si="250"/>
        <v>0.26203246623165427</v>
      </c>
      <c r="M1746" s="171">
        <f t="shared" si="251"/>
        <v>2.3632076680343998E-2</v>
      </c>
      <c r="N1746" s="44"/>
    </row>
    <row r="1747" spans="1:14" x14ac:dyDescent="0.25">
      <c r="A1747" s="157">
        <v>45695.211111111108</v>
      </c>
      <c r="B1747" s="173">
        <v>0.19574307989219794</v>
      </c>
      <c r="C1747" s="170">
        <v>26.288625719999999</v>
      </c>
      <c r="D1747" s="170">
        <v>1.1893578666666601E-2</v>
      </c>
      <c r="E1747" s="171">
        <f t="shared" si="247"/>
        <v>0.19163220420352461</v>
      </c>
      <c r="F1747" s="171">
        <f t="shared" si="248"/>
        <v>4.2368632011298256E-4</v>
      </c>
      <c r="G1747" s="171">
        <f t="shared" si="249"/>
        <v>16912.202102685904</v>
      </c>
      <c r="H1747" s="171">
        <f t="shared" si="243"/>
        <v>2.3764491658049825E-2</v>
      </c>
      <c r="I1747" s="171">
        <f t="shared" si="244"/>
        <v>1.6902604518462929</v>
      </c>
      <c r="J1747" s="171">
        <f t="shared" si="245"/>
        <v>14.566343159953608</v>
      </c>
      <c r="K1747" s="172">
        <f t="shared" si="246"/>
        <v>16.90920188124629</v>
      </c>
      <c r="L1747" s="172">
        <f t="shared" si="250"/>
        <v>0.29679897432090036</v>
      </c>
      <c r="M1747" s="171">
        <f t="shared" si="251"/>
        <v>2.6767584264150462E-2</v>
      </c>
      <c r="N1747" s="44"/>
    </row>
    <row r="1748" spans="1:14" x14ac:dyDescent="0.25">
      <c r="A1748" s="157">
        <v>45695.211805555555</v>
      </c>
      <c r="B1748" s="173">
        <v>0.19998997080174472</v>
      </c>
      <c r="C1748" s="170">
        <v>26.288625719999999</v>
      </c>
      <c r="D1748" s="170">
        <v>1.18408606666666E-2</v>
      </c>
      <c r="E1748" s="171">
        <f t="shared" si="247"/>
        <v>0.19578990452404971</v>
      </c>
      <c r="F1748" s="171">
        <f t="shared" si="248"/>
        <v>4.3287872467910111E-4</v>
      </c>
      <c r="G1748" s="171">
        <f t="shared" si="249"/>
        <v>17279.133477270745</v>
      </c>
      <c r="H1748" s="171">
        <f t="shared" si="243"/>
        <v>2.3764491658049825E-2</v>
      </c>
      <c r="I1748" s="171">
        <f t="shared" si="244"/>
        <v>1.6902604518462929</v>
      </c>
      <c r="J1748" s="171">
        <f t="shared" si="245"/>
        <v>14.837723873081064</v>
      </c>
      <c r="K1748" s="172">
        <f t="shared" si="246"/>
        <v>17.224231618947687</v>
      </c>
      <c r="L1748" s="172">
        <f t="shared" si="250"/>
        <v>0.30162147874119538</v>
      </c>
      <c r="M1748" s="171">
        <f t="shared" si="251"/>
        <v>2.7202514316485876E-2</v>
      </c>
      <c r="N1748" s="44"/>
    </row>
    <row r="1749" spans="1:14" x14ac:dyDescent="0.25">
      <c r="A1749" s="157">
        <v>45695.212500000001</v>
      </c>
      <c r="B1749" s="173">
        <v>0.19265442540724029</v>
      </c>
      <c r="C1749" s="170">
        <v>26.288625719999999</v>
      </c>
      <c r="D1749" s="170">
        <v>1.18715903333333E-2</v>
      </c>
      <c r="E1749" s="171">
        <f t="shared" si="247"/>
        <v>0.18860841573906648</v>
      </c>
      <c r="F1749" s="171">
        <f t="shared" si="248"/>
        <v>4.1700092079489237E-4</v>
      </c>
      <c r="G1749" s="171">
        <f t="shared" si="249"/>
        <v>16645.342355185559</v>
      </c>
      <c r="H1749" s="171">
        <f t="shared" si="243"/>
        <v>2.3764491658049825E-2</v>
      </c>
      <c r="I1749" s="171">
        <f t="shared" si="244"/>
        <v>1.6902604518462929</v>
      </c>
      <c r="J1749" s="171">
        <f t="shared" si="245"/>
        <v>14.368457543968683</v>
      </c>
      <c r="K1749" s="172">
        <f t="shared" si="246"/>
        <v>16.679488232917375</v>
      </c>
      <c r="L1749" s="172">
        <f t="shared" si="250"/>
        <v>0.29177040500779861</v>
      </c>
      <c r="M1749" s="171">
        <f t="shared" si="251"/>
        <v>2.6314069715710556E-2</v>
      </c>
      <c r="N1749" s="44"/>
    </row>
    <row r="1750" spans="1:14" x14ac:dyDescent="0.25">
      <c r="A1750" s="157">
        <v>45695.213194444441</v>
      </c>
      <c r="B1750" s="173">
        <v>0.20732550885298823</v>
      </c>
      <c r="C1750" s="170">
        <v>26.288625719999999</v>
      </c>
      <c r="D1750" s="170">
        <v>1.20278895E-2</v>
      </c>
      <c r="E1750" s="171">
        <f t="shared" si="247"/>
        <v>0.20297138611999069</v>
      </c>
      <c r="F1750" s="171">
        <f t="shared" si="248"/>
        <v>4.4875651266880571E-4</v>
      </c>
      <c r="G1750" s="171">
        <f t="shared" si="249"/>
        <v>17912.923964898182</v>
      </c>
      <c r="H1750" s="171">
        <f t="shared" si="243"/>
        <v>2.3764491658049825E-2</v>
      </c>
      <c r="I1750" s="171">
        <f t="shared" si="244"/>
        <v>1.6902604518462929</v>
      </c>
      <c r="J1750" s="171">
        <f t="shared" si="245"/>
        <v>15.304585589137112</v>
      </c>
      <c r="K1750" s="172">
        <f t="shared" si="246"/>
        <v>17.76618363262261</v>
      </c>
      <c r="L1750" s="172">
        <f t="shared" si="250"/>
        <v>0.31713951618182434</v>
      </c>
      <c r="M1750" s="171">
        <f t="shared" si="251"/>
        <v>2.8602048717696997E-2</v>
      </c>
      <c r="N1750" s="44"/>
    </row>
    <row r="1751" spans="1:14" x14ac:dyDescent="0.25">
      <c r="A1751" s="157">
        <v>45695.213888888888</v>
      </c>
      <c r="B1751" s="173">
        <v>0.21427496807029672</v>
      </c>
      <c r="C1751" s="170">
        <v>26.288523203333298</v>
      </c>
      <c r="D1751" s="170">
        <v>1.20451085E-2</v>
      </c>
      <c r="E1751" s="171">
        <f t="shared" si="247"/>
        <v>0.20977496889120459</v>
      </c>
      <c r="F1751" s="171">
        <f t="shared" si="248"/>
        <v>4.6379863218678943E-4</v>
      </c>
      <c r="G1751" s="171">
        <f t="shared" si="249"/>
        <v>18513.357241273636</v>
      </c>
      <c r="H1751" s="171">
        <f t="shared" si="243"/>
        <v>2.3764564340902312E-2</v>
      </c>
      <c r="I1751" s="171">
        <f t="shared" si="244"/>
        <v>1.6902558609414751</v>
      </c>
      <c r="J1751" s="171">
        <f t="shared" si="245"/>
        <v>15.744745885379761</v>
      </c>
      <c r="K1751" s="172">
        <f t="shared" si="246"/>
        <v>18.277095117423489</v>
      </c>
      <c r="L1751" s="172">
        <f t="shared" si="250"/>
        <v>0.3277772446023543</v>
      </c>
      <c r="M1751" s="171">
        <f t="shared" si="251"/>
        <v>2.9561439809014635E-2</v>
      </c>
      <c r="N1751" s="44"/>
    </row>
    <row r="1752" spans="1:14" x14ac:dyDescent="0.25">
      <c r="A1752" s="157">
        <v>45695.214583333334</v>
      </c>
      <c r="B1752" s="173">
        <v>0.19574307989219794</v>
      </c>
      <c r="C1752" s="170">
        <v>26.2880875166666</v>
      </c>
      <c r="D1752" s="170">
        <v>1.21714726666666E-2</v>
      </c>
      <c r="E1752" s="171">
        <f t="shared" si="247"/>
        <v>0.19163254863897017</v>
      </c>
      <c r="F1752" s="171">
        <f t="shared" si="248"/>
        <v>4.2368632011298256E-4</v>
      </c>
      <c r="G1752" s="171">
        <f t="shared" si="249"/>
        <v>16912.202102685904</v>
      </c>
      <c r="H1752" s="171">
        <f t="shared" si="243"/>
        <v>2.3764873239561262E-2</v>
      </c>
      <c r="I1752" s="171">
        <f t="shared" si="244"/>
        <v>1.6902363501083422</v>
      </c>
      <c r="J1752" s="171">
        <f t="shared" si="245"/>
        <v>14.566343159953608</v>
      </c>
      <c r="K1752" s="172">
        <f t="shared" si="246"/>
        <v>16.908986048266843</v>
      </c>
      <c r="L1752" s="172">
        <f t="shared" si="250"/>
        <v>0.30372950103385615</v>
      </c>
      <c r="M1752" s="171">
        <f t="shared" si="251"/>
        <v>2.7392631767122668E-2</v>
      </c>
      <c r="N1752" s="44"/>
    </row>
    <row r="1753" spans="1:14" x14ac:dyDescent="0.25">
      <c r="A1753" s="157">
        <v>45695.215277777781</v>
      </c>
      <c r="B1753" s="173">
        <v>0.20771159319243881</v>
      </c>
      <c r="C1753" s="170">
        <v>26.2876262033333</v>
      </c>
      <c r="D1753" s="170">
        <v>1.2033187666666599E-2</v>
      </c>
      <c r="E1753" s="171">
        <f t="shared" si="247"/>
        <v>0.20335004092977818</v>
      </c>
      <c r="F1753" s="171">
        <f t="shared" si="248"/>
        <v>4.4959219305722685E-4</v>
      </c>
      <c r="G1753" s="171">
        <f t="shared" si="249"/>
        <v>17946.281651826714</v>
      </c>
      <c r="H1753" s="171">
        <f t="shared" si="243"/>
        <v>2.3765200312695502E-2</v>
      </c>
      <c r="I1753" s="171">
        <f t="shared" si="244"/>
        <v>1.690215691846644</v>
      </c>
      <c r="J1753" s="171">
        <f t="shared" si="245"/>
        <v>15.329092744022967</v>
      </c>
      <c r="K1753" s="172">
        <f t="shared" si="246"/>
        <v>17.794210714010219</v>
      </c>
      <c r="L1753" s="172">
        <f t="shared" si="250"/>
        <v>0.31783676969613206</v>
      </c>
      <c r="M1753" s="171">
        <f t="shared" si="251"/>
        <v>2.8664932331902242E-2</v>
      </c>
      <c r="N1753" s="44"/>
    </row>
    <row r="1754" spans="1:14" x14ac:dyDescent="0.25">
      <c r="A1754" s="157">
        <v>45695.21597222222</v>
      </c>
      <c r="B1754" s="173">
        <v>0.20346469674649004</v>
      </c>
      <c r="C1754" s="170">
        <v>26.287164888333301</v>
      </c>
      <c r="D1754" s="170">
        <v>1.21656441666666E-2</v>
      </c>
      <c r="E1754" s="171">
        <f t="shared" si="247"/>
        <v>0.19919262818787623</v>
      </c>
      <c r="F1754" s="171">
        <f t="shared" si="248"/>
        <v>4.4039977650755418E-4</v>
      </c>
      <c r="G1754" s="171">
        <f t="shared" si="249"/>
        <v>17579.349798896739</v>
      </c>
      <c r="H1754" s="171">
        <f t="shared" si="243"/>
        <v>2.3765527392520733E-2</v>
      </c>
      <c r="I1754" s="171">
        <f t="shared" si="244"/>
        <v>1.6901950336951346</v>
      </c>
      <c r="J1754" s="171">
        <f t="shared" si="245"/>
        <v>15.05916231573147</v>
      </c>
      <c r="K1754" s="172">
        <f t="shared" si="246"/>
        <v>17.480680700072632</v>
      </c>
      <c r="L1754" s="172">
        <f t="shared" si="250"/>
        <v>0.31503761221847515</v>
      </c>
      <c r="M1754" s="171">
        <f t="shared" si="251"/>
        <v>2.8412483064436792E-2</v>
      </c>
      <c r="N1754" s="44"/>
    </row>
    <row r="1755" spans="1:14" x14ac:dyDescent="0.25">
      <c r="A1755" s="157">
        <v>45695.216666666667</v>
      </c>
      <c r="B1755" s="173">
        <v>0.19381267661101056</v>
      </c>
      <c r="C1755" s="170">
        <v>26.286703575000001</v>
      </c>
      <c r="D1755" s="170">
        <v>1.25015545E-2</v>
      </c>
      <c r="E1755" s="171">
        <f t="shared" si="247"/>
        <v>0.18974356005855167</v>
      </c>
      <c r="F1755" s="171">
        <f t="shared" si="248"/>
        <v>4.1950795803249042E-4</v>
      </c>
      <c r="G1755" s="171">
        <f t="shared" si="249"/>
        <v>16745.415259191312</v>
      </c>
      <c r="H1755" s="171">
        <f t="shared" si="243"/>
        <v>2.3765854476673613E-2</v>
      </c>
      <c r="I1755" s="171">
        <f t="shared" si="244"/>
        <v>1.6901743758030869</v>
      </c>
      <c r="J1755" s="171">
        <f t="shared" si="245"/>
        <v>14.442716694760648</v>
      </c>
      <c r="K1755" s="172">
        <f t="shared" si="246"/>
        <v>16.764926993260211</v>
      </c>
      <c r="L1755" s="172">
        <f t="shared" si="250"/>
        <v>0.30900746101876259</v>
      </c>
      <c r="M1755" s="171">
        <f t="shared" si="251"/>
        <v>2.7868638259267907E-2</v>
      </c>
      <c r="N1755" s="44"/>
    </row>
    <row r="1756" spans="1:14" x14ac:dyDescent="0.25">
      <c r="A1756" s="157">
        <v>45695.217361111114</v>
      </c>
      <c r="B1756" s="173">
        <v>0.19535700292689531</v>
      </c>
      <c r="C1756" s="170">
        <v>26.286242259999899</v>
      </c>
      <c r="D1756" s="170">
        <v>1.24530756666666E-2</v>
      </c>
      <c r="E1756" s="171">
        <f t="shared" si="247"/>
        <v>0.19125575773921477</v>
      </c>
      <c r="F1756" s="171">
        <f t="shared" si="248"/>
        <v>4.228506556859206E-4</v>
      </c>
      <c r="G1756" s="171">
        <f t="shared" si="249"/>
        <v>16878.845052883757</v>
      </c>
      <c r="H1756" s="171">
        <f t="shared" si="243"/>
        <v>2.3766181567517832E-2</v>
      </c>
      <c r="I1756" s="171">
        <f t="shared" si="244"/>
        <v>1.6901537180212225</v>
      </c>
      <c r="J1756" s="171">
        <f t="shared" si="245"/>
        <v>14.541631810417433</v>
      </c>
      <c r="K1756" s="172">
        <f t="shared" si="246"/>
        <v>16.879561759948682</v>
      </c>
      <c r="L1756" s="172">
        <f t="shared" si="250"/>
        <v>0.31015480513402971</v>
      </c>
      <c r="M1756" s="171">
        <f t="shared" si="251"/>
        <v>2.7972114460139762E-2</v>
      </c>
      <c r="N1756" s="44"/>
    </row>
    <row r="1757" spans="1:14" x14ac:dyDescent="0.25">
      <c r="A1757" s="157">
        <v>45695.218055555553</v>
      </c>
      <c r="B1757" s="173">
        <v>0.19188226409476536</v>
      </c>
      <c r="C1757" s="170">
        <v>26.285780944999999</v>
      </c>
      <c r="D1757" s="170">
        <v>1.27390026666666E-2</v>
      </c>
      <c r="E1757" s="171">
        <f t="shared" si="247"/>
        <v>0.1878542555664463</v>
      </c>
      <c r="F1757" s="171">
        <f t="shared" si="248"/>
        <v>4.1532957596269559E-4</v>
      </c>
      <c r="G1757" s="171">
        <f t="shared" si="249"/>
        <v>16578.627617787726</v>
      </c>
      <c r="H1757" s="171">
        <f t="shared" si="243"/>
        <v>2.3766508663871505E-2</v>
      </c>
      <c r="I1757" s="171">
        <f t="shared" si="244"/>
        <v>1.6901330604241929</v>
      </c>
      <c r="J1757" s="171">
        <f t="shared" si="245"/>
        <v>14.318917126261962</v>
      </c>
      <c r="K1757" s="172">
        <f t="shared" si="246"/>
        <v>16.620858289999354</v>
      </c>
      <c r="L1757" s="172">
        <f t="shared" si="250"/>
        <v>0.31186380237421774</v>
      </c>
      <c r="M1757" s="171">
        <f t="shared" si="251"/>
        <v>2.8126244802869568E-2</v>
      </c>
      <c r="N1757" s="44"/>
    </row>
    <row r="1758" spans="1:14" x14ac:dyDescent="0.25">
      <c r="A1758" s="157">
        <v>45695.21875</v>
      </c>
      <c r="B1758" s="173">
        <v>0.19651524120467312</v>
      </c>
      <c r="C1758" s="170">
        <v>26.2852269983333</v>
      </c>
      <c r="D1758" s="170">
        <v>1.3037651333333299E-2</v>
      </c>
      <c r="E1758" s="171">
        <f t="shared" si="247"/>
        <v>0.19239033274956183</v>
      </c>
      <c r="F1758" s="171">
        <f t="shared" si="248"/>
        <v>4.2535766494517993E-4</v>
      </c>
      <c r="G1758" s="171">
        <f t="shared" si="249"/>
        <v>16978.916840083759</v>
      </c>
      <c r="H1758" s="171">
        <f t="shared" si="243"/>
        <v>2.3766901448180264E-2</v>
      </c>
      <c r="I1758" s="171">
        <f t="shared" si="244"/>
        <v>1.690108255043143</v>
      </c>
      <c r="J1758" s="171">
        <f t="shared" si="245"/>
        <v>14.615745878581471</v>
      </c>
      <c r="K1758" s="172">
        <f t="shared" si="246"/>
        <v>16.965183012066749</v>
      </c>
      <c r="L1758" s="172">
        <f t="shared" si="250"/>
        <v>0.32654967399808121</v>
      </c>
      <c r="M1758" s="171">
        <f t="shared" si="251"/>
        <v>2.9450728174430126E-2</v>
      </c>
      <c r="N1758" s="44"/>
    </row>
    <row r="1759" spans="1:14" x14ac:dyDescent="0.25">
      <c r="A1759" s="157">
        <v>45695.219444444447</v>
      </c>
      <c r="B1759" s="173">
        <v>0.19535700292689531</v>
      </c>
      <c r="C1759" s="170">
        <v>26.2843885433333</v>
      </c>
      <c r="D1759" s="170">
        <v>1.2931641833333301E-2</v>
      </c>
      <c r="E1759" s="171">
        <f t="shared" si="247"/>
        <v>0.19125694175147009</v>
      </c>
      <c r="F1759" s="171">
        <f t="shared" si="248"/>
        <v>4.228506556859206E-4</v>
      </c>
      <c r="G1759" s="171">
        <f t="shared" si="249"/>
        <v>16878.845052883757</v>
      </c>
      <c r="H1759" s="171">
        <f t="shared" si="243"/>
        <v>2.3767495982563138E-2</v>
      </c>
      <c r="I1759" s="171">
        <f t="shared" si="244"/>
        <v>1.690070710065996</v>
      </c>
      <c r="J1759" s="171">
        <f t="shared" si="245"/>
        <v>14.541631810417433</v>
      </c>
      <c r="K1759" s="172">
        <f t="shared" si="246"/>
        <v>16.878819687922778</v>
      </c>
      <c r="L1759" s="172">
        <f t="shared" si="250"/>
        <v>0.32205859645168444</v>
      </c>
      <c r="M1759" s="171">
        <f t="shared" si="251"/>
        <v>2.9045688713175002E-2</v>
      </c>
      <c r="N1759" s="44"/>
    </row>
    <row r="1760" spans="1:14" x14ac:dyDescent="0.25">
      <c r="A1760" s="157">
        <v>45695.220138888886</v>
      </c>
      <c r="B1760" s="173">
        <v>0.18416064632160031</v>
      </c>
      <c r="C1760" s="170">
        <v>26.283530235000001</v>
      </c>
      <c r="D1760" s="170">
        <v>1.30242295E-2</v>
      </c>
      <c r="E1760" s="171">
        <f t="shared" si="247"/>
        <v>0.18029608583516865</v>
      </c>
      <c r="F1760" s="171">
        <f t="shared" si="248"/>
        <v>3.9861611757922144E-4</v>
      </c>
      <c r="G1760" s="171">
        <f t="shared" si="249"/>
        <v>15911.479842186267</v>
      </c>
      <c r="H1760" s="171">
        <f t="shared" si="243"/>
        <v>2.3768104613465488E-2</v>
      </c>
      <c r="I1760" s="171">
        <f t="shared" si="244"/>
        <v>1.6900322767135505</v>
      </c>
      <c r="J1760" s="171">
        <f t="shared" si="245"/>
        <v>13.821955559336855</v>
      </c>
      <c r="K1760" s="172">
        <f t="shared" si="246"/>
        <v>16.043147678932829</v>
      </c>
      <c r="L1760" s="172">
        <f t="shared" si="250"/>
        <v>0.30652261595614078</v>
      </c>
      <c r="M1760" s="171">
        <f t="shared" si="251"/>
        <v>2.7644536071080517E-2</v>
      </c>
      <c r="N1760" s="44"/>
    </row>
    <row r="1761" spans="1:14" x14ac:dyDescent="0.25">
      <c r="A1761" s="157">
        <v>45695.220833333333</v>
      </c>
      <c r="B1761" s="173">
        <v>0.16833132826584418</v>
      </c>
      <c r="C1761" s="170">
        <v>26.282671928333301</v>
      </c>
      <c r="D1761" s="170">
        <v>1.3065953E-2</v>
      </c>
      <c r="E1761" s="171">
        <f t="shared" si="247"/>
        <v>0.16479941404972287</v>
      </c>
      <c r="F1761" s="171">
        <f t="shared" si="248"/>
        <v>3.6435352438494414E-4</v>
      </c>
      <c r="G1761" s="171">
        <f t="shared" si="249"/>
        <v>14543.826762168937</v>
      </c>
      <c r="H1761" s="171">
        <f t="shared" si="243"/>
        <v>2.3768713262260981E-2</v>
      </c>
      <c r="I1761" s="171">
        <f t="shared" si="244"/>
        <v>1.6899938440755178</v>
      </c>
      <c r="J1761" s="171">
        <f t="shared" si="245"/>
        <v>12.793874180272093</v>
      </c>
      <c r="K1761" s="172">
        <f t="shared" si="246"/>
        <v>14.849551053730803</v>
      </c>
      <c r="L1761" s="172">
        <f t="shared" si="250"/>
        <v>0.28210948390008245</v>
      </c>
      <c r="M1761" s="171">
        <f t="shared" si="251"/>
        <v>2.5442774522013208E-2</v>
      </c>
      <c r="N1761" s="44"/>
    </row>
    <row r="1762" spans="1:14" x14ac:dyDescent="0.25">
      <c r="A1762" s="157">
        <v>45695.22152777778</v>
      </c>
      <c r="B1762" s="173">
        <v>0.17296429893592058</v>
      </c>
      <c r="C1762" s="170">
        <v>26.281813621666601</v>
      </c>
      <c r="D1762" s="170">
        <v>1.30552239999999E-2</v>
      </c>
      <c r="E1762" s="171">
        <f t="shared" si="247"/>
        <v>0.16933566149764717</v>
      </c>
      <c r="F1762" s="171">
        <f t="shared" si="248"/>
        <v>3.7438159942839951E-4</v>
      </c>
      <c r="G1762" s="171">
        <f t="shared" si="249"/>
        <v>14944.115428063538</v>
      </c>
      <c r="H1762" s="171">
        <f t="shared" si="243"/>
        <v>2.376932193013204E-2</v>
      </c>
      <c r="I1762" s="171">
        <f t="shared" si="244"/>
        <v>1.6899554120772671</v>
      </c>
      <c r="J1762" s="171">
        <f t="shared" si="245"/>
        <v>13.096124136790756</v>
      </c>
      <c r="K1762" s="172">
        <f t="shared" si="246"/>
        <v>15.20005610513053</v>
      </c>
      <c r="L1762" s="172">
        <f t="shared" si="250"/>
        <v>0.28930782918301168</v>
      </c>
      <c r="M1762" s="171">
        <f t="shared" si="251"/>
        <v>2.6091975936418804E-2</v>
      </c>
      <c r="N1762" s="44"/>
    </row>
    <row r="1763" spans="1:14" x14ac:dyDescent="0.25">
      <c r="A1763" s="157">
        <v>45695.222222222219</v>
      </c>
      <c r="B1763" s="173">
        <v>0.18107199645417166</v>
      </c>
      <c r="C1763" s="170">
        <v>26.281155584999901</v>
      </c>
      <c r="D1763" s="170">
        <v>1.3066350333333299E-2</v>
      </c>
      <c r="E1763" s="171">
        <f t="shared" si="247"/>
        <v>0.17727365629951014</v>
      </c>
      <c r="F1763" s="171">
        <f t="shared" si="248"/>
        <v>3.919307282557828E-4</v>
      </c>
      <c r="G1763" s="171">
        <f t="shared" si="249"/>
        <v>15644.620493640432</v>
      </c>
      <c r="H1763" s="171">
        <f t="shared" si="243"/>
        <v>2.376978858952191E-2</v>
      </c>
      <c r="I1763" s="171">
        <f t="shared" si="244"/>
        <v>1.6899259479088917</v>
      </c>
      <c r="J1763" s="171">
        <f t="shared" si="245"/>
        <v>13.622359192433793</v>
      </c>
      <c r="K1763" s="172">
        <f t="shared" si="246"/>
        <v>15.810585667358955</v>
      </c>
      <c r="L1763" s="172">
        <f t="shared" si="250"/>
        <v>0.30255019886057072</v>
      </c>
      <c r="M1763" s="171">
        <f t="shared" si="251"/>
        <v>2.728627334601107E-2</v>
      </c>
      <c r="N1763" s="44"/>
    </row>
    <row r="1764" spans="1:14" x14ac:dyDescent="0.25">
      <c r="A1764" s="157">
        <v>45695.222916666666</v>
      </c>
      <c r="B1764" s="173">
        <v>0.14864119442809851</v>
      </c>
      <c r="C1764" s="170">
        <v>26.281112669999999</v>
      </c>
      <c r="D1764" s="170">
        <v>1.2983697000000001E-2</v>
      </c>
      <c r="E1764" s="171">
        <f t="shared" si="247"/>
        <v>0.14552317478985469</v>
      </c>
      <c r="F1764" s="171">
        <f t="shared" si="248"/>
        <v>3.2173418707380627E-4</v>
      </c>
      <c r="G1764" s="171">
        <f t="shared" si="249"/>
        <v>12842.599198587712</v>
      </c>
      <c r="H1764" s="171">
        <f t="shared" si="243"/>
        <v>2.3769819023911062E-2</v>
      </c>
      <c r="I1764" s="171">
        <f t="shared" si="244"/>
        <v>1.6899240263652247</v>
      </c>
      <c r="J1764" s="171">
        <f t="shared" si="245"/>
        <v>11.495819031586123</v>
      </c>
      <c r="K1764" s="172">
        <f t="shared" si="246"/>
        <v>13.342435334289839</v>
      </c>
      <c r="L1764" s="172">
        <f t="shared" si="250"/>
        <v>0.24877722859139106</v>
      </c>
      <c r="M1764" s="171">
        <f t="shared" si="251"/>
        <v>2.2436618740204823E-2</v>
      </c>
      <c r="N1764" s="44"/>
    </row>
    <row r="1765" spans="1:14" x14ac:dyDescent="0.25">
      <c r="A1765" s="157">
        <v>45695.223611111112</v>
      </c>
      <c r="B1765" s="173">
        <v>0.13744484519695147</v>
      </c>
      <c r="C1765" s="170">
        <v>26.281112669999999</v>
      </c>
      <c r="D1765" s="170">
        <v>1.2841439E-2</v>
      </c>
      <c r="E1765" s="171">
        <f t="shared" si="247"/>
        <v>0.13456168936556598</v>
      </c>
      <c r="F1765" s="171">
        <f t="shared" si="248"/>
        <v>2.9749966492846635E-4</v>
      </c>
      <c r="G1765" s="171">
        <f t="shared" si="249"/>
        <v>11875.234625016607</v>
      </c>
      <c r="H1765" s="171">
        <f t="shared" si="243"/>
        <v>2.3769819023911062E-2</v>
      </c>
      <c r="I1765" s="171">
        <f t="shared" si="244"/>
        <v>1.6899240263652247</v>
      </c>
      <c r="J1765" s="171">
        <f t="shared" si="245"/>
        <v>10.747085170066089</v>
      </c>
      <c r="K1765" s="172">
        <f t="shared" si="246"/>
        <v>12.473429559018355</v>
      </c>
      <c r="L1765" s="172">
        <f t="shared" si="250"/>
        <v>0.22822297470438122</v>
      </c>
      <c r="M1765" s="171">
        <f t="shared" si="251"/>
        <v>2.0582880114031494E-2</v>
      </c>
      <c r="N1765" s="44"/>
    </row>
    <row r="1766" spans="1:14" x14ac:dyDescent="0.25">
      <c r="A1766" s="157">
        <v>45695.224305555559</v>
      </c>
      <c r="B1766" s="173">
        <v>0.14246390205194523</v>
      </c>
      <c r="C1766" s="170">
        <v>26.281112669999999</v>
      </c>
      <c r="D1766" s="170">
        <v>1.2680504E-2</v>
      </c>
      <c r="E1766" s="171">
        <f t="shared" si="247"/>
        <v>0.13947546236637959</v>
      </c>
      <c r="F1766" s="171">
        <f t="shared" si="248"/>
        <v>3.0836342435485982E-4</v>
      </c>
      <c r="G1766" s="171">
        <f t="shared" si="249"/>
        <v>12308.881137288068</v>
      </c>
      <c r="H1766" s="171">
        <f t="shared" si="243"/>
        <v>2.3769819023911062E-2</v>
      </c>
      <c r="I1766" s="171">
        <f t="shared" si="244"/>
        <v>1.6899240263652247</v>
      </c>
      <c r="J1766" s="171">
        <f t="shared" si="245"/>
        <v>11.083741196290354</v>
      </c>
      <c r="K1766" s="172">
        <f t="shared" si="246"/>
        <v>12.864163898820891</v>
      </c>
      <c r="L1766" s="172">
        <f t="shared" si="250"/>
        <v>0.23326286028354329</v>
      </c>
      <c r="M1766" s="171">
        <f t="shared" si="251"/>
        <v>2.1037415249237308E-2</v>
      </c>
      <c r="N1766" s="44"/>
    </row>
    <row r="1767" spans="1:14" x14ac:dyDescent="0.25">
      <c r="A1767" s="157">
        <v>45695.224999999999</v>
      </c>
      <c r="B1767" s="173">
        <v>0.14400822744123534</v>
      </c>
      <c r="C1767" s="170">
        <v>26.281112669999999</v>
      </c>
      <c r="D1767" s="170">
        <v>1.25974531666666E-2</v>
      </c>
      <c r="E1767" s="171">
        <f t="shared" si="247"/>
        <v>0.14098739271935307</v>
      </c>
      <c r="F1767" s="171">
        <f t="shared" si="248"/>
        <v>3.117061200026739E-4</v>
      </c>
      <c r="G1767" s="171">
        <f t="shared" si="249"/>
        <v>12442.310850922733</v>
      </c>
      <c r="H1767" s="171">
        <f t="shared" si="243"/>
        <v>2.3769819023911062E-2</v>
      </c>
      <c r="I1767" s="171">
        <f t="shared" si="244"/>
        <v>1.6899240263652247</v>
      </c>
      <c r="J1767" s="171">
        <f t="shared" si="245"/>
        <v>11.186991296827701</v>
      </c>
      <c r="K1767" s="172">
        <f t="shared" si="246"/>
        <v>12.983999448240496</v>
      </c>
      <c r="L1767" s="172">
        <f t="shared" si="250"/>
        <v>0.23414730761193811</v>
      </c>
      <c r="M1767" s="171">
        <f t="shared" si="251"/>
        <v>2.1117181422433091E-2</v>
      </c>
      <c r="N1767" s="44"/>
    </row>
    <row r="1768" spans="1:14" x14ac:dyDescent="0.25">
      <c r="A1768" s="157">
        <v>45695.225694444445</v>
      </c>
      <c r="B1768" s="173">
        <v>0.16717308905375031</v>
      </c>
      <c r="C1768" s="170">
        <v>26.281112669999999</v>
      </c>
      <c r="D1768" s="170">
        <v>1.2779846833333299E-2</v>
      </c>
      <c r="E1768" s="171">
        <f t="shared" si="247"/>
        <v>0.16366632919043653</v>
      </c>
      <c r="F1768" s="171">
        <f t="shared" si="248"/>
        <v>3.6184651310335563E-4</v>
      </c>
      <c r="G1768" s="171">
        <f t="shared" si="249"/>
        <v>14443.754894244026</v>
      </c>
      <c r="H1768" s="171">
        <f t="shared" si="243"/>
        <v>2.3769819023911062E-2</v>
      </c>
      <c r="I1768" s="171">
        <f t="shared" si="244"/>
        <v>1.6899240263652247</v>
      </c>
      <c r="J1768" s="171">
        <f t="shared" si="245"/>
        <v>12.718131003461901</v>
      </c>
      <c r="K1768" s="172">
        <f t="shared" si="246"/>
        <v>14.761091838734716</v>
      </c>
      <c r="L1768" s="172">
        <f t="shared" si="250"/>
        <v>0.27409972813757638</v>
      </c>
      <c r="M1768" s="171">
        <f t="shared" si="251"/>
        <v>2.472039395180162E-2</v>
      </c>
      <c r="N1768" s="44"/>
    </row>
    <row r="1769" spans="1:14" x14ac:dyDescent="0.25">
      <c r="A1769" s="157">
        <v>45695.226388888892</v>
      </c>
      <c r="B1769" s="173">
        <v>0.16717308813487761</v>
      </c>
      <c r="C1769" s="170">
        <v>26.281112669999999</v>
      </c>
      <c r="D1769" s="170">
        <v>1.30043609999999E-2</v>
      </c>
      <c r="E1769" s="171">
        <f t="shared" si="247"/>
        <v>0.16366632829083885</v>
      </c>
      <c r="F1769" s="171">
        <f t="shared" si="248"/>
        <v>3.6184651111445369E-4</v>
      </c>
      <c r="G1769" s="171">
        <f t="shared" si="249"/>
        <v>14443.754814853426</v>
      </c>
      <c r="H1769" s="171">
        <f t="shared" si="243"/>
        <v>2.3769819023911062E-2</v>
      </c>
      <c r="I1769" s="171">
        <f t="shared" si="244"/>
        <v>1.6899240263652247</v>
      </c>
      <c r="J1769" s="171">
        <f t="shared" si="245"/>
        <v>12.718130943343047</v>
      </c>
      <c r="K1769" s="172">
        <f t="shared" si="246"/>
        <v>14.761091768958746</v>
      </c>
      <c r="L1769" s="172">
        <f t="shared" si="250"/>
        <v>0.27891506388105985</v>
      </c>
      <c r="M1769" s="171">
        <f t="shared" si="251"/>
        <v>2.5154677478450564E-2</v>
      </c>
      <c r="N1769" s="44"/>
    </row>
    <row r="1770" spans="1:14" x14ac:dyDescent="0.25">
      <c r="A1770" s="157">
        <v>45695.227083333331</v>
      </c>
      <c r="B1770" s="173">
        <v>0.16176795339570793</v>
      </c>
      <c r="C1770" s="170">
        <v>26.281012199999999</v>
      </c>
      <c r="D1770" s="170">
        <v>1.3072310666666601E-2</v>
      </c>
      <c r="E1770" s="171">
        <f t="shared" si="247"/>
        <v>0.15837462923271572</v>
      </c>
      <c r="F1770" s="171">
        <f t="shared" si="248"/>
        <v>3.5014708527209508E-4</v>
      </c>
      <c r="G1770" s="171">
        <f t="shared" si="249"/>
        <v>13976.751173389166</v>
      </c>
      <c r="H1770" s="171">
        <f t="shared" si="243"/>
        <v>2.3769890275247049E-2</v>
      </c>
      <c r="I1770" s="171">
        <f t="shared" si="244"/>
        <v>1.6899195277697721</v>
      </c>
      <c r="J1770" s="171">
        <f t="shared" si="245"/>
        <v>12.363680124608754</v>
      </c>
      <c r="K1770" s="172">
        <f t="shared" si="246"/>
        <v>14.349670000305526</v>
      </c>
      <c r="L1770" s="172">
        <f t="shared" si="250"/>
        <v>0.27166919854071486</v>
      </c>
      <c r="M1770" s="171">
        <f t="shared" si="251"/>
        <v>2.4501190344581071E-2</v>
      </c>
      <c r="N1770" s="44"/>
    </row>
    <row r="1771" spans="1:14" x14ac:dyDescent="0.25">
      <c r="A1771" s="157">
        <v>45695.227777777778</v>
      </c>
      <c r="B1771" s="173">
        <v>0.18068592497894095</v>
      </c>
      <c r="C1771" s="170">
        <v>26.28060314</v>
      </c>
      <c r="D1771" s="170">
        <v>1.3006347E-2</v>
      </c>
      <c r="E1771" s="171">
        <f t="shared" si="247"/>
        <v>0.17689600980034462</v>
      </c>
      <c r="F1771" s="171">
        <f t="shared" si="248"/>
        <v>3.9109507571199342E-4</v>
      </c>
      <c r="G1771" s="171">
        <f t="shared" si="249"/>
        <v>15611.263918180499</v>
      </c>
      <c r="H1771" s="171">
        <f t="shared" si="243"/>
        <v>2.3770180375203783E-2</v>
      </c>
      <c r="I1771" s="171">
        <f t="shared" si="244"/>
        <v>1.6899012119902952</v>
      </c>
      <c r="J1771" s="171">
        <f t="shared" si="245"/>
        <v>13.597376912524625</v>
      </c>
      <c r="K1771" s="172">
        <f t="shared" si="246"/>
        <v>15.781383590855839</v>
      </c>
      <c r="L1771" s="172">
        <f t="shared" si="250"/>
        <v>0.30054100349115309</v>
      </c>
      <c r="M1771" s="171">
        <f t="shared" si="251"/>
        <v>2.7105068857427229E-2</v>
      </c>
      <c r="N1771" s="44"/>
    </row>
    <row r="1772" spans="1:14" x14ac:dyDescent="0.25">
      <c r="A1772" s="157">
        <v>45695.228472222225</v>
      </c>
      <c r="B1772" s="173">
        <v>0.18068592497894095</v>
      </c>
      <c r="C1772" s="170">
        <v>26.28017255</v>
      </c>
      <c r="D1772" s="170">
        <v>1.26761326666666E-2</v>
      </c>
      <c r="E1772" s="171">
        <f t="shared" si="247"/>
        <v>0.17689626418236704</v>
      </c>
      <c r="F1772" s="171">
        <f t="shared" si="248"/>
        <v>3.9109507571199342E-4</v>
      </c>
      <c r="G1772" s="171">
        <f t="shared" si="249"/>
        <v>15611.263918180499</v>
      </c>
      <c r="H1772" s="171">
        <f t="shared" si="243"/>
        <v>2.3770485748633812E-2</v>
      </c>
      <c r="I1772" s="171">
        <f t="shared" si="244"/>
        <v>1.689881932355848</v>
      </c>
      <c r="J1772" s="171">
        <f t="shared" si="245"/>
        <v>13.597376912524625</v>
      </c>
      <c r="K1772" s="172">
        <f t="shared" si="246"/>
        <v>15.781222430624052</v>
      </c>
      <c r="L1772" s="172">
        <f t="shared" si="250"/>
        <v>0.29290741790349151</v>
      </c>
      <c r="M1772" s="171">
        <f t="shared" si="251"/>
        <v>2.641661416878531E-2</v>
      </c>
      <c r="N1772" s="44"/>
    </row>
    <row r="1773" spans="1:14" x14ac:dyDescent="0.25">
      <c r="A1773" s="157">
        <v>45695.229166666664</v>
      </c>
      <c r="B1773" s="173">
        <v>0.17489470590804237</v>
      </c>
      <c r="C1773" s="170">
        <v>26.279741964999999</v>
      </c>
      <c r="D1773" s="170">
        <v>1.2467513499999999E-2</v>
      </c>
      <c r="E1773" s="171">
        <f t="shared" si="247"/>
        <v>0.17122675489910272</v>
      </c>
      <c r="F1773" s="171">
        <f t="shared" si="248"/>
        <v>3.7855996949792724E-4</v>
      </c>
      <c r="G1773" s="171">
        <f t="shared" si="249"/>
        <v>15110.902590454862</v>
      </c>
      <c r="H1773" s="171">
        <f t="shared" si="243"/>
        <v>2.377079112331917E-2</v>
      </c>
      <c r="I1773" s="171">
        <f t="shared" si="244"/>
        <v>1.6898626531062857</v>
      </c>
      <c r="J1773" s="171">
        <f t="shared" si="245"/>
        <v>13.221725874203436</v>
      </c>
      <c r="K1773" s="172">
        <f t="shared" si="246"/>
        <v>15.345082180920226</v>
      </c>
      <c r="L1773" s="172">
        <f t="shared" si="250"/>
        <v>0.27922528581546191</v>
      </c>
      <c r="M1773" s="171">
        <f t="shared" si="251"/>
        <v>2.518265564713762E-2</v>
      </c>
      <c r="N1773" s="44"/>
    </row>
    <row r="1774" spans="1:14" x14ac:dyDescent="0.25">
      <c r="A1774" s="157">
        <v>45695.229861111111</v>
      </c>
      <c r="B1774" s="173">
        <v>0.17643902486522256</v>
      </c>
      <c r="C1774" s="170">
        <v>26.279311374999999</v>
      </c>
      <c r="D1774" s="170">
        <v>1.24289688333333E-2</v>
      </c>
      <c r="E1774" s="171">
        <f t="shared" si="247"/>
        <v>0.17273893428042819</v>
      </c>
      <c r="F1774" s="171">
        <f t="shared" si="248"/>
        <v>3.8190265122342544E-4</v>
      </c>
      <c r="G1774" s="171">
        <f t="shared" si="249"/>
        <v>15244.331748355229</v>
      </c>
      <c r="H1774" s="171">
        <f t="shared" si="243"/>
        <v>2.3771096506351983E-2</v>
      </c>
      <c r="I1774" s="171">
        <f t="shared" si="244"/>
        <v>1.6898433737938652</v>
      </c>
      <c r="J1774" s="171">
        <f t="shared" si="245"/>
        <v>13.322067080065727</v>
      </c>
      <c r="K1774" s="172">
        <f t="shared" si="246"/>
        <v>15.461379889266126</v>
      </c>
      <c r="L1774" s="172">
        <f t="shared" si="250"/>
        <v>0.28071524876410642</v>
      </c>
      <c r="M1774" s="171">
        <f t="shared" si="251"/>
        <v>2.5317031814944664E-2</v>
      </c>
      <c r="N1774" s="44"/>
    </row>
    <row r="1775" spans="1:14" x14ac:dyDescent="0.25">
      <c r="A1775" s="157">
        <v>45695.230555555558</v>
      </c>
      <c r="B1775" s="173">
        <v>0.17450862064971912</v>
      </c>
      <c r="C1775" s="170">
        <v>26.279143444999999</v>
      </c>
      <c r="D1775" s="170">
        <v>1.2351973166666599E-2</v>
      </c>
      <c r="E1775" s="171">
        <f t="shared" si="247"/>
        <v>0.17084910825609687</v>
      </c>
      <c r="F1775" s="171">
        <f t="shared" si="248"/>
        <v>3.7772428712060417E-4</v>
      </c>
      <c r="G1775" s="171">
        <f t="shared" si="249"/>
        <v>15077.544824135732</v>
      </c>
      <c r="H1775" s="171">
        <f t="shared" si="243"/>
        <v>2.3771215606965351E-2</v>
      </c>
      <c r="I1775" s="171">
        <f t="shared" si="244"/>
        <v>1.6898358549101384</v>
      </c>
      <c r="J1775" s="171">
        <f t="shared" si="245"/>
        <v>13.196620868904539</v>
      </c>
      <c r="K1775" s="172">
        <f t="shared" si="246"/>
        <v>15.315728006679263</v>
      </c>
      <c r="L1775" s="172">
        <f t="shared" si="250"/>
        <v>0.27604777606732084</v>
      </c>
      <c r="M1775" s="171">
        <f t="shared" si="251"/>
        <v>2.4896083700155201E-2</v>
      </c>
      <c r="N1775" s="44"/>
    </row>
    <row r="1776" spans="1:14" x14ac:dyDescent="0.25">
      <c r="A1776" s="157">
        <v>45695.231249999997</v>
      </c>
      <c r="B1776" s="173">
        <v>0.15674889562184119</v>
      </c>
      <c r="C1776" s="170">
        <v>26.279739609999901</v>
      </c>
      <c r="D1776" s="170">
        <v>1.23219473333333E-2</v>
      </c>
      <c r="E1776" s="171">
        <f t="shared" si="247"/>
        <v>0.153461505899156</v>
      </c>
      <c r="F1776" s="171">
        <f t="shared" si="248"/>
        <v>3.3928332385679914E-4</v>
      </c>
      <c r="G1776" s="171">
        <f t="shared" si="249"/>
        <v>13543.104581727079</v>
      </c>
      <c r="H1776" s="171">
        <f t="shared" si="243"/>
        <v>2.3770792793519204E-2</v>
      </c>
      <c r="I1776" s="171">
        <f t="shared" si="244"/>
        <v>1.6898625476626614</v>
      </c>
      <c r="J1776" s="171">
        <f t="shared" si="245"/>
        <v>12.033059916656077</v>
      </c>
      <c r="K1776" s="172">
        <f t="shared" si="246"/>
        <v>13.96552044360811</v>
      </c>
      <c r="L1776" s="172">
        <f t="shared" si="250"/>
        <v>0.2484379511001302</v>
      </c>
      <c r="M1776" s="171">
        <f t="shared" si="251"/>
        <v>2.240602012086311E-2</v>
      </c>
      <c r="N1776" s="44"/>
    </row>
    <row r="1777" spans="1:14" x14ac:dyDescent="0.25">
      <c r="A1777" s="157">
        <v>45695.231944444444</v>
      </c>
      <c r="B1777" s="173">
        <v>0.15443240890463281</v>
      </c>
      <c r="C1777" s="170">
        <v>26.280383529999899</v>
      </c>
      <c r="D1777" s="170">
        <v>1.23958541666666E-2</v>
      </c>
      <c r="E1777" s="171">
        <f t="shared" si="247"/>
        <v>0.15119327616884051</v>
      </c>
      <c r="F1777" s="171">
        <f t="shared" si="248"/>
        <v>3.3426928334336103E-4</v>
      </c>
      <c r="G1777" s="171">
        <f t="shared" si="249"/>
        <v>13342.960129360274</v>
      </c>
      <c r="H1777" s="171">
        <f t="shared" si="243"/>
        <v>2.3770336121506939E-2</v>
      </c>
      <c r="I1777" s="171">
        <f t="shared" si="244"/>
        <v>1.6898913789491521</v>
      </c>
      <c r="J1777" s="171">
        <f t="shared" si="245"/>
        <v>11.879968291417157</v>
      </c>
      <c r="K1777" s="172">
        <f t="shared" si="246"/>
        <v>13.788053488717832</v>
      </c>
      <c r="L1777" s="172">
        <f t="shared" si="250"/>
        <v>0.2463860452325049</v>
      </c>
      <c r="M1777" s="171">
        <f t="shared" si="251"/>
        <v>2.2220963675370211E-2</v>
      </c>
      <c r="N1777" s="44"/>
    </row>
    <row r="1778" spans="1:14" x14ac:dyDescent="0.25">
      <c r="A1778" s="157">
        <v>45695.232638888891</v>
      </c>
      <c r="B1778" s="173">
        <v>0.14941335666716804</v>
      </c>
      <c r="C1778" s="170">
        <v>26.28102745</v>
      </c>
      <c r="D1778" s="170">
        <v>1.23630055E-2</v>
      </c>
      <c r="E1778" s="171">
        <f t="shared" si="247"/>
        <v>0.14627918115230817</v>
      </c>
      <c r="F1778" s="171">
        <f t="shared" si="248"/>
        <v>3.2340553391161915E-4</v>
      </c>
      <c r="G1778" s="171">
        <f t="shared" si="249"/>
        <v>12909.314016043319</v>
      </c>
      <c r="H1778" s="171">
        <f t="shared" si="243"/>
        <v>2.3769879460231968E-2</v>
      </c>
      <c r="I1778" s="171">
        <f t="shared" si="244"/>
        <v>1.6899202105957301</v>
      </c>
      <c r="J1778" s="171">
        <f t="shared" si="245"/>
        <v>11.547158350132579</v>
      </c>
      <c r="K1778" s="172">
        <f t="shared" si="246"/>
        <v>13.40199439202638</v>
      </c>
      <c r="L1778" s="172">
        <f t="shared" si="250"/>
        <v>0.23806520283788668</v>
      </c>
      <c r="M1778" s="171">
        <f t="shared" si="251"/>
        <v>2.1470526951468859E-2</v>
      </c>
      <c r="N1778" s="44"/>
    </row>
    <row r="1779" spans="1:14" x14ac:dyDescent="0.25">
      <c r="A1779" s="157">
        <v>45695.23333333333</v>
      </c>
      <c r="B1779" s="173">
        <v>0.15945146667077817</v>
      </c>
      <c r="C1779" s="170">
        <v>26.281671369999899</v>
      </c>
      <c r="D1779" s="170">
        <v>1.2058884333333301E-2</v>
      </c>
      <c r="E1779" s="171">
        <f t="shared" si="247"/>
        <v>0.15610639061884429</v>
      </c>
      <c r="F1779" s="171">
        <f t="shared" si="248"/>
        <v>3.4513304474194411E-4</v>
      </c>
      <c r="G1779" s="171">
        <f t="shared" si="249"/>
        <v>13776.606720355234</v>
      </c>
      <c r="H1779" s="171">
        <f t="shared" si="243"/>
        <v>2.3769422809694275E-2</v>
      </c>
      <c r="I1779" s="171">
        <f t="shared" si="244"/>
        <v>1.6899490426023795</v>
      </c>
      <c r="J1779" s="171">
        <f t="shared" si="245"/>
        <v>12.211267467621889</v>
      </c>
      <c r="K1779" s="172">
        <f t="shared" si="246"/>
        <v>14.172996718954836</v>
      </c>
      <c r="L1779" s="172">
        <f t="shared" si="250"/>
        <v>0.24716782413949556</v>
      </c>
      <c r="M1779" s="171">
        <f t="shared" si="251"/>
        <v>2.2291470431051189E-2</v>
      </c>
      <c r="N1779" s="44"/>
    </row>
    <row r="1780" spans="1:14" x14ac:dyDescent="0.25">
      <c r="A1780" s="157">
        <v>45695.234027777777</v>
      </c>
      <c r="B1780" s="173">
        <v>0.16794524576413949</v>
      </c>
      <c r="C1780" s="170">
        <v>26.282157889999901</v>
      </c>
      <c r="D1780" s="170">
        <v>1.1867086666666599E-2</v>
      </c>
      <c r="E1780" s="171">
        <f t="shared" si="247"/>
        <v>0.16442171456361712</v>
      </c>
      <c r="F1780" s="171">
        <f t="shared" si="248"/>
        <v>3.635178479743279E-4</v>
      </c>
      <c r="G1780" s="171">
        <f t="shared" si="249"/>
        <v>14510.469234021652</v>
      </c>
      <c r="H1780" s="171">
        <f t="shared" si="243"/>
        <v>2.3769077790073246E-2</v>
      </c>
      <c r="I1780" s="171">
        <f t="shared" si="244"/>
        <v>1.6899708271433991</v>
      </c>
      <c r="J1780" s="171">
        <f t="shared" si="245"/>
        <v>12.768634405413687</v>
      </c>
      <c r="K1780" s="172">
        <f t="shared" si="246"/>
        <v>14.820075160684718</v>
      </c>
      <c r="L1780" s="172">
        <f t="shared" si="250"/>
        <v>0.25565744414943847</v>
      </c>
      <c r="M1780" s="171">
        <f t="shared" si="251"/>
        <v>2.3057128801356287E-2</v>
      </c>
      <c r="N1780" s="44"/>
    </row>
    <row r="1781" spans="1:14" x14ac:dyDescent="0.25">
      <c r="A1781" s="157">
        <v>45695.234722222223</v>
      </c>
      <c r="B1781" s="173">
        <v>0.17219213485138368</v>
      </c>
      <c r="C1781" s="170">
        <v>26.282186509999999</v>
      </c>
      <c r="D1781" s="170">
        <v>1.1694893E-2</v>
      </c>
      <c r="E1781" s="171">
        <f t="shared" si="247"/>
        <v>0.16857948679474155</v>
      </c>
      <c r="F1781" s="171">
        <f t="shared" si="248"/>
        <v>3.7271024859606859E-4</v>
      </c>
      <c r="G1781" s="171">
        <f t="shared" si="249"/>
        <v>14877.40045115955</v>
      </c>
      <c r="H1781" s="171">
        <f t="shared" si="243"/>
        <v>2.3769057494157971E-2</v>
      </c>
      <c r="I1781" s="171">
        <f t="shared" si="244"/>
        <v>1.6899721086460699</v>
      </c>
      <c r="J1781" s="171">
        <f t="shared" si="245"/>
        <v>13.045828502695464</v>
      </c>
      <c r="K1781" s="172">
        <f t="shared" si="246"/>
        <v>15.141814233034959</v>
      </c>
      <c r="L1781" s="172">
        <f t="shared" si="250"/>
        <v>0.25805532719270291</v>
      </c>
      <c r="M1781" s="171">
        <f t="shared" si="251"/>
        <v>2.3273388094579989E-2</v>
      </c>
      <c r="N1781" s="44"/>
    </row>
    <row r="1782" spans="1:14" x14ac:dyDescent="0.25">
      <c r="A1782" s="157">
        <v>45695.23541666667</v>
      </c>
      <c r="B1782" s="173">
        <v>0.15134375903720415</v>
      </c>
      <c r="C1782" s="170">
        <v>26.282186509999999</v>
      </c>
      <c r="D1782" s="170">
        <v>1.1607206666666601E-2</v>
      </c>
      <c r="E1782" s="171">
        <f t="shared" si="247"/>
        <v>0.14816851681465684</v>
      </c>
      <c r="F1782" s="171">
        <f t="shared" si="248"/>
        <v>3.2758389401992238E-4</v>
      </c>
      <c r="G1782" s="171">
        <f t="shared" si="249"/>
        <v>13076.100780814439</v>
      </c>
      <c r="H1782" s="171">
        <f t="shared" si="243"/>
        <v>2.3769057494157971E-2</v>
      </c>
      <c r="I1782" s="171">
        <f t="shared" si="244"/>
        <v>1.6899721086460699</v>
      </c>
      <c r="J1782" s="171">
        <f t="shared" si="245"/>
        <v>11.675344457401817</v>
      </c>
      <c r="K1782" s="172">
        <f t="shared" si="246"/>
        <v>13.551143711888134</v>
      </c>
      <c r="L1782" s="172">
        <f t="shared" si="250"/>
        <v>0.22628982119086258</v>
      </c>
      <c r="M1782" s="171">
        <f t="shared" si="251"/>
        <v>2.0408533657184577E-2</v>
      </c>
      <c r="N1782" s="44"/>
    </row>
    <row r="1783" spans="1:14" x14ac:dyDescent="0.25">
      <c r="A1783" s="157">
        <v>45695.236111111109</v>
      </c>
      <c r="B1783" s="173">
        <v>0.12972322280625734</v>
      </c>
      <c r="C1783" s="170">
        <v>26.282186509999999</v>
      </c>
      <c r="D1783" s="170">
        <v>1.1495148E-2</v>
      </c>
      <c r="E1783" s="171">
        <f t="shared" si="247"/>
        <v>0.12700158659925601</v>
      </c>
      <c r="F1783" s="171">
        <f t="shared" si="248"/>
        <v>2.8078619655034056E-4</v>
      </c>
      <c r="G1783" s="171">
        <f t="shared" si="249"/>
        <v>11208.086450460634</v>
      </c>
      <c r="H1783" s="171">
        <f t="shared" si="243"/>
        <v>2.3769057494157971E-2</v>
      </c>
      <c r="I1783" s="171">
        <f t="shared" si="244"/>
        <v>1.6899721086460699</v>
      </c>
      <c r="J1783" s="171">
        <f t="shared" si="245"/>
        <v>10.225756938948603</v>
      </c>
      <c r="K1783" s="172">
        <f t="shared" si="246"/>
        <v>11.868660693319431</v>
      </c>
      <c r="L1783" s="172">
        <f t="shared" si="250"/>
        <v>0.19325926503255625</v>
      </c>
      <c r="M1783" s="171">
        <f t="shared" si="251"/>
        <v>1.7429587394711062E-2</v>
      </c>
      <c r="N1783" s="44"/>
    </row>
    <row r="1784" spans="1:14" x14ac:dyDescent="0.25">
      <c r="A1784" s="157">
        <v>45695.236805555556</v>
      </c>
      <c r="B1784" s="173">
        <v>0.13551443729823504</v>
      </c>
      <c r="C1784" s="170">
        <v>26.282186509999999</v>
      </c>
      <c r="D1784" s="170">
        <v>1.11179113333333E-2</v>
      </c>
      <c r="E1784" s="171">
        <f t="shared" si="247"/>
        <v>0.13267129949188308</v>
      </c>
      <c r="F1784" s="171">
        <f t="shared" si="248"/>
        <v>2.9332129285332257E-4</v>
      </c>
      <c r="G1784" s="171">
        <f t="shared" si="249"/>
        <v>11708.447382567507</v>
      </c>
      <c r="H1784" s="171">
        <f t="shared" si="243"/>
        <v>2.3769057494157971E-2</v>
      </c>
      <c r="I1784" s="171">
        <f t="shared" si="244"/>
        <v>1.6899721086460699</v>
      </c>
      <c r="J1784" s="171">
        <f t="shared" si="245"/>
        <v>10.617146376276796</v>
      </c>
      <c r="K1784" s="172">
        <f t="shared" si="246"/>
        <v>12.322932045389644</v>
      </c>
      <c r="L1784" s="172">
        <f t="shared" si="250"/>
        <v>0.1949299155089417</v>
      </c>
      <c r="M1784" s="171">
        <f t="shared" si="251"/>
        <v>1.7580259335222014E-2</v>
      </c>
      <c r="N1784" s="44"/>
    </row>
    <row r="1785" spans="1:14" x14ac:dyDescent="0.25">
      <c r="A1785" s="157">
        <v>45695.237500000003</v>
      </c>
      <c r="B1785" s="173">
        <v>0.14362213759626946</v>
      </c>
      <c r="C1785" s="170">
        <v>26.282186509999999</v>
      </c>
      <c r="D1785" s="170">
        <v>1.07245146666666E-2</v>
      </c>
      <c r="E1785" s="171">
        <f t="shared" si="247"/>
        <v>0.14060889755063224</v>
      </c>
      <c r="F1785" s="171">
        <f t="shared" si="248"/>
        <v>3.1087042769755292E-4</v>
      </c>
      <c r="G1785" s="171">
        <f t="shared" si="249"/>
        <v>12408.952688317682</v>
      </c>
      <c r="H1785" s="171">
        <f t="shared" si="243"/>
        <v>2.3769057494157971E-2</v>
      </c>
      <c r="I1785" s="171">
        <f t="shared" si="244"/>
        <v>1.6899721086460699</v>
      </c>
      <c r="J1785" s="171">
        <f t="shared" si="245"/>
        <v>11.161192799780789</v>
      </c>
      <c r="K1785" s="172">
        <f t="shared" si="246"/>
        <v>12.954386757303299</v>
      </c>
      <c r="L1785" s="172">
        <f t="shared" si="250"/>
        <v>0.19882741702166587</v>
      </c>
      <c r="M1785" s="171">
        <f t="shared" si="251"/>
        <v>1.7931765604407096E-2</v>
      </c>
      <c r="N1785" s="44"/>
    </row>
    <row r="1786" spans="1:14" x14ac:dyDescent="0.25">
      <c r="A1786" s="157">
        <v>45695.238194444442</v>
      </c>
      <c r="B1786" s="173">
        <v>0.14362213759626946</v>
      </c>
      <c r="C1786" s="170">
        <v>26.282186509999999</v>
      </c>
      <c r="D1786" s="170">
        <v>1.0457746333333301E-2</v>
      </c>
      <c r="E1786" s="171">
        <f t="shared" si="247"/>
        <v>0.14060889755063224</v>
      </c>
      <c r="F1786" s="171">
        <f t="shared" si="248"/>
        <v>3.1087042769755292E-4</v>
      </c>
      <c r="G1786" s="171">
        <f t="shared" si="249"/>
        <v>12408.952688317682</v>
      </c>
      <c r="H1786" s="171">
        <f t="shared" si="243"/>
        <v>2.3769057494157971E-2</v>
      </c>
      <c r="I1786" s="171">
        <f t="shared" si="244"/>
        <v>1.6899721086460699</v>
      </c>
      <c r="J1786" s="171">
        <f t="shared" si="245"/>
        <v>11.161192799780789</v>
      </c>
      <c r="K1786" s="172">
        <f t="shared" si="246"/>
        <v>12.954386757303299</v>
      </c>
      <c r="L1786" s="172">
        <f t="shared" si="250"/>
        <v>0.19388165860663067</v>
      </c>
      <c r="M1786" s="171">
        <f t="shared" si="251"/>
        <v>1.7485719571305076E-2</v>
      </c>
      <c r="N1786" s="44"/>
    </row>
    <row r="1787" spans="1:14" x14ac:dyDescent="0.25">
      <c r="A1787" s="157">
        <v>45695.238888888889</v>
      </c>
      <c r="B1787" s="173">
        <v>0.14748294876845161</v>
      </c>
      <c r="C1787" s="170">
        <v>26.2820285783333</v>
      </c>
      <c r="D1787" s="170">
        <v>1.0040242499999999E-2</v>
      </c>
      <c r="E1787" s="171">
        <f t="shared" si="247"/>
        <v>0.14438878378089448</v>
      </c>
      <c r="F1787" s="171">
        <f t="shared" si="248"/>
        <v>3.1922716183647537E-4</v>
      </c>
      <c r="G1787" s="171">
        <f t="shared" si="249"/>
        <v>12742.52677359422</v>
      </c>
      <c r="H1787" s="171">
        <f t="shared" si="243"/>
        <v>2.3769169491896891E-2</v>
      </c>
      <c r="I1787" s="171">
        <f t="shared" si="244"/>
        <v>1.6899650370318657</v>
      </c>
      <c r="J1787" s="171">
        <f t="shared" si="245"/>
        <v>11.418739797158008</v>
      </c>
      <c r="K1787" s="172">
        <f t="shared" si="246"/>
        <v>13.253262461266617</v>
      </c>
      <c r="L1787" s="172">
        <f t="shared" si="250"/>
        <v>0.1909433459685527</v>
      </c>
      <c r="M1787" s="171">
        <f t="shared" si="251"/>
        <v>1.7220720235259081E-2</v>
      </c>
      <c r="N1787" s="44"/>
    </row>
    <row r="1788" spans="1:14" x14ac:dyDescent="0.25">
      <c r="A1788" s="157">
        <v>45695.239583333336</v>
      </c>
      <c r="B1788" s="173">
        <v>0.15867929891074997</v>
      </c>
      <c r="C1788" s="170">
        <v>26.281411219999999</v>
      </c>
      <c r="D1788" s="170">
        <v>9.5453841666666601E-3</v>
      </c>
      <c r="E1788" s="171">
        <f t="shared" si="247"/>
        <v>0.15535055686428714</v>
      </c>
      <c r="F1788" s="171">
        <f t="shared" si="248"/>
        <v>3.4346168595400425E-4</v>
      </c>
      <c r="G1788" s="171">
        <f t="shared" si="249"/>
        <v>13709.891425888798</v>
      </c>
      <c r="H1788" s="171">
        <f t="shared" si="243"/>
        <v>2.3769607299700807E-2</v>
      </c>
      <c r="I1788" s="171">
        <f t="shared" si="244"/>
        <v>1.6899373941453599</v>
      </c>
      <c r="J1788" s="171">
        <f t="shared" si="245"/>
        <v>12.160394179603568</v>
      </c>
      <c r="K1788" s="172">
        <f t="shared" si="246"/>
        <v>14.113863601738693</v>
      </c>
      <c r="L1788" s="172">
        <f t="shared" si="250"/>
        <v>0.19473866390773409</v>
      </c>
      <c r="M1788" s="171">
        <f t="shared" si="251"/>
        <v>1.7563010814189581E-2</v>
      </c>
      <c r="N1788" s="44"/>
    </row>
    <row r="1789" spans="1:14" x14ac:dyDescent="0.25">
      <c r="A1789" s="157">
        <v>45695.240277777775</v>
      </c>
      <c r="B1789" s="173">
        <v>0.17643902486522256</v>
      </c>
      <c r="C1789" s="170">
        <v>26.280765143333301</v>
      </c>
      <c r="D1789" s="170">
        <v>9.0952959999999992E-3</v>
      </c>
      <c r="E1789" s="171">
        <f t="shared" si="247"/>
        <v>0.17273809561445988</v>
      </c>
      <c r="F1789" s="171">
        <f t="shared" si="248"/>
        <v>3.8190265122342544E-4</v>
      </c>
      <c r="G1789" s="171">
        <f t="shared" si="249"/>
        <v>15244.331748355229</v>
      </c>
      <c r="H1789" s="171">
        <f t="shared" si="243"/>
        <v>2.37700654840583E-2</v>
      </c>
      <c r="I1789" s="171">
        <f t="shared" si="244"/>
        <v>1.6899084657188888</v>
      </c>
      <c r="J1789" s="171">
        <f t="shared" si="245"/>
        <v>13.322067080065727</v>
      </c>
      <c r="K1789" s="172">
        <f t="shared" si="246"/>
        <v>15.461912981097271</v>
      </c>
      <c r="L1789" s="172">
        <f t="shared" si="250"/>
        <v>0.20543004209632049</v>
      </c>
      <c r="M1789" s="171">
        <f t="shared" si="251"/>
        <v>1.8527240448802353E-2</v>
      </c>
      <c r="N1789" s="44"/>
    </row>
    <row r="1790" spans="1:14" x14ac:dyDescent="0.25">
      <c r="A1790" s="157">
        <v>45695.240972222222</v>
      </c>
      <c r="B1790" s="173">
        <v>0.17450862064971912</v>
      </c>
      <c r="C1790" s="170">
        <v>26.280119070000001</v>
      </c>
      <c r="D1790" s="170">
        <v>8.7233571666666607E-3</v>
      </c>
      <c r="E1790" s="171">
        <f t="shared" si="247"/>
        <v>0.17084855158310161</v>
      </c>
      <c r="F1790" s="171">
        <f t="shared" si="248"/>
        <v>3.7772428712060417E-4</v>
      </c>
      <c r="G1790" s="171">
        <f t="shared" si="249"/>
        <v>15077.544824135732</v>
      </c>
      <c r="H1790" s="171">
        <f t="shared" si="243"/>
        <v>2.3770523676861027E-2</v>
      </c>
      <c r="I1790" s="171">
        <f t="shared" si="244"/>
        <v>1.6898795378041656</v>
      </c>
      <c r="J1790" s="171">
        <f t="shared" si="245"/>
        <v>13.196620868904539</v>
      </c>
      <c r="K1790" s="172">
        <f t="shared" si="246"/>
        <v>15.316082392775799</v>
      </c>
      <c r="L1790" s="172">
        <f t="shared" si="250"/>
        <v>0.19495862279708895</v>
      </c>
      <c r="M1790" s="171">
        <f t="shared" si="251"/>
        <v>1.7582848376360833E-2</v>
      </c>
      <c r="N1790" s="44"/>
    </row>
    <row r="1791" spans="1:14" x14ac:dyDescent="0.25">
      <c r="A1791" s="157">
        <v>45695.241666666669</v>
      </c>
      <c r="B1791" s="173">
        <v>0.14323605876233445</v>
      </c>
      <c r="C1791" s="170">
        <v>26.279472994999999</v>
      </c>
      <c r="D1791" s="170">
        <v>8.4245350000000004E-3</v>
      </c>
      <c r="E1791" s="171">
        <f t="shared" si="247"/>
        <v>0.14023218959103437</v>
      </c>
      <c r="F1791" s="171">
        <f t="shared" si="248"/>
        <v>3.1003475922583215E-4</v>
      </c>
      <c r="G1791" s="171">
        <f t="shared" si="249"/>
        <v>12375.595477065695</v>
      </c>
      <c r="H1791" s="171">
        <f t="shared" si="243"/>
        <v>2.3770981881655325E-2</v>
      </c>
      <c r="I1791" s="171">
        <f t="shared" si="244"/>
        <v>1.6898506101773054</v>
      </c>
      <c r="J1791" s="171">
        <f t="shared" si="245"/>
        <v>11.13538532773228</v>
      </c>
      <c r="K1791" s="172">
        <f t="shared" si="246"/>
        <v>12.92360124481562</v>
      </c>
      <c r="L1791" s="172">
        <f t="shared" si="250"/>
        <v>0.15577274487313603</v>
      </c>
      <c r="M1791" s="171">
        <f t="shared" si="251"/>
        <v>1.4048768477014431E-2</v>
      </c>
      <c r="N1791" s="44"/>
    </row>
    <row r="1792" spans="1:14" x14ac:dyDescent="0.25">
      <c r="A1792" s="157">
        <v>45695.242361111108</v>
      </c>
      <c r="B1792" s="173">
        <v>0.14130565639229836</v>
      </c>
      <c r="C1792" s="170">
        <v>26.279211374999999</v>
      </c>
      <c r="D1792" s="170">
        <v>8.3273119999999999E-3</v>
      </c>
      <c r="E1792" s="171">
        <f t="shared" si="247"/>
        <v>0.13834239144932278</v>
      </c>
      <c r="F1792" s="171">
        <f t="shared" si="248"/>
        <v>3.0585639911752892E-4</v>
      </c>
      <c r="G1792" s="171">
        <f t="shared" si="249"/>
        <v>12208.808712294578</v>
      </c>
      <c r="H1792" s="171">
        <f t="shared" si="243"/>
        <v>2.377116742903743E-2</v>
      </c>
      <c r="I1792" s="171">
        <f t="shared" si="244"/>
        <v>1.6898388963993074</v>
      </c>
      <c r="J1792" s="171">
        <f t="shared" si="245"/>
        <v>11.00620070827687</v>
      </c>
      <c r="K1792" s="172">
        <f t="shared" si="246"/>
        <v>12.773591791672109</v>
      </c>
      <c r="L1792" s="172">
        <f t="shared" si="250"/>
        <v>0.15198030209723751</v>
      </c>
      <c r="M1792" s="171">
        <f t="shared" si="251"/>
        <v>1.3706737202131811E-2</v>
      </c>
      <c r="N1792" s="44"/>
    </row>
    <row r="1793" spans="1:14" x14ac:dyDescent="0.25">
      <c r="A1793" s="157">
        <v>45695.243055555555</v>
      </c>
      <c r="B1793" s="173">
        <v>0.15945146667077817</v>
      </c>
      <c r="C1793" s="170">
        <v>26.280011174999999</v>
      </c>
      <c r="D1793" s="170">
        <v>8.0615905000000002E-3</v>
      </c>
      <c r="E1793" s="171">
        <f t="shared" si="247"/>
        <v>0.15610725615349172</v>
      </c>
      <c r="F1793" s="171">
        <f t="shared" si="248"/>
        <v>3.4513304474194411E-4</v>
      </c>
      <c r="G1793" s="171">
        <f t="shared" si="249"/>
        <v>13776.606720355234</v>
      </c>
      <c r="H1793" s="171">
        <f t="shared" si="243"/>
        <v>2.3770600196646671E-2</v>
      </c>
      <c r="I1793" s="171">
        <f t="shared" si="244"/>
        <v>1.6898747068439992</v>
      </c>
      <c r="J1793" s="171">
        <f t="shared" si="245"/>
        <v>12.211267467621889</v>
      </c>
      <c r="K1793" s="172">
        <f t="shared" si="246"/>
        <v>14.172438681533334</v>
      </c>
      <c r="L1793" s="172">
        <f t="shared" si="250"/>
        <v>0.16522928103073528</v>
      </c>
      <c r="M1793" s="171">
        <f t="shared" si="251"/>
        <v>1.4901630684590121E-2</v>
      </c>
      <c r="N1793" s="44"/>
    </row>
    <row r="1794" spans="1:14" x14ac:dyDescent="0.25">
      <c r="A1794" s="157">
        <v>45695.243750000001</v>
      </c>
      <c r="B1794" s="173">
        <v>0.16022362799097473</v>
      </c>
      <c r="C1794" s="170">
        <v>26.280869485</v>
      </c>
      <c r="D1794" s="170">
        <v>7.5341851666666602E-3</v>
      </c>
      <c r="E1794" s="171">
        <f t="shared" si="247"/>
        <v>0.15686277312135041</v>
      </c>
      <c r="F1794" s="171">
        <f t="shared" si="248"/>
        <v>3.468043895908544E-4</v>
      </c>
      <c r="G1794" s="171">
        <f t="shared" si="249"/>
        <v>13843.321458420216</v>
      </c>
      <c r="H1794" s="171">
        <f t="shared" si="243"/>
        <v>2.3769991486350582E-2</v>
      </c>
      <c r="I1794" s="171">
        <f t="shared" si="244"/>
        <v>1.6899131376479797</v>
      </c>
      <c r="J1794" s="171">
        <f t="shared" si="245"/>
        <v>12.262105852716868</v>
      </c>
      <c r="K1794" s="172">
        <f t="shared" si="246"/>
        <v>14.231731584766763</v>
      </c>
      <c r="L1794" s="172">
        <f t="shared" si="250"/>
        <v>0.15514057724239558</v>
      </c>
      <c r="M1794" s="171">
        <f t="shared" si="251"/>
        <v>1.3991754801803353E-2</v>
      </c>
      <c r="N1794" s="44"/>
    </row>
    <row r="1795" spans="1:14" x14ac:dyDescent="0.25">
      <c r="A1795" s="157">
        <v>45695.244444444441</v>
      </c>
      <c r="B1795" s="173">
        <v>0.15945146667077817</v>
      </c>
      <c r="C1795" s="170">
        <v>26.281727791666601</v>
      </c>
      <c r="D1795" s="170">
        <v>6.9712189999999999E-3</v>
      </c>
      <c r="E1795" s="171">
        <f t="shared" si="247"/>
        <v>0.15610636120384941</v>
      </c>
      <c r="F1795" s="171">
        <f t="shared" si="248"/>
        <v>3.4513304474194411E-4</v>
      </c>
      <c r="G1795" s="171">
        <f t="shared" si="249"/>
        <v>13776.606720355234</v>
      </c>
      <c r="H1795" s="171">
        <f t="shared" ref="H1795:H1858" si="252">KHprocess*EXP(delta*(1/(C1795+273.15)-1/(Tnul+273.15)))</f>
        <v>2.3769382797495596E-2</v>
      </c>
      <c r="I1795" s="171">
        <f t="shared" ref="I1795:I1858" si="253">1/(H1795*constR*(C1795+273.15)*10^3)</f>
        <v>1.689951568942478</v>
      </c>
      <c r="J1795" s="171">
        <f t="shared" ref="J1795:J1858" si="254">(($R$2/0.815)^(-0.49))*34500*(F1795)^0.86</f>
        <v>12.211267467621889</v>
      </c>
      <c r="K1795" s="172">
        <f t="shared" ref="K1795:K1858" si="255">J1795*(1.024)^(C1795-20)</f>
        <v>14.173015684222369</v>
      </c>
      <c r="L1795" s="172">
        <f t="shared" si="250"/>
        <v>0.14288747466945975</v>
      </c>
      <c r="M1795" s="171">
        <f t="shared" si="251"/>
        <v>1.288667700842891E-2</v>
      </c>
      <c r="N1795" s="44"/>
    </row>
    <row r="1796" spans="1:14" x14ac:dyDescent="0.25">
      <c r="A1796" s="157">
        <v>45695.245138888888</v>
      </c>
      <c r="B1796" s="173">
        <v>0.16022362799097473</v>
      </c>
      <c r="C1796" s="170">
        <v>26.282586096666599</v>
      </c>
      <c r="D1796" s="170">
        <v>6.4284113333333299E-3</v>
      </c>
      <c r="E1796" s="171">
        <f t="shared" ref="E1796:E1859" si="256">B1796*((20+273.15)/(C1796+273.15))</f>
        <v>0.15686187384559053</v>
      </c>
      <c r="F1796" s="171">
        <f t="shared" ref="F1796:F1859" si="257">B1796/$R$1</f>
        <v>3.468043895908544E-4</v>
      </c>
      <c r="G1796" s="171">
        <f t="shared" ref="G1796:G1859" si="258">B1796*(24*60*60)</f>
        <v>13843.321458420216</v>
      </c>
      <c r="H1796" s="171">
        <f t="shared" si="252"/>
        <v>2.3768774128898818E-2</v>
      </c>
      <c r="I1796" s="171">
        <f t="shared" si="253"/>
        <v>1.6899900008021258</v>
      </c>
      <c r="J1796" s="171">
        <f t="shared" si="254"/>
        <v>12.262105852716868</v>
      </c>
      <c r="K1796" s="172">
        <f t="shared" si="255"/>
        <v>14.232310999760866</v>
      </c>
      <c r="L1796" s="172">
        <f t="shared" ref="L1796:L1859" si="259">I1796*D1796*(1-EXP((-(K1796/I1796)*($R$3/G1796))))*G1796/1000</f>
        <v>0.1323768144716215</v>
      </c>
      <c r="M1796" s="171">
        <f t="shared" ref="M1796:M1859" si="260">L1796*1000/24/$R$1</f>
        <v>1.1938745893905259E-2</v>
      </c>
      <c r="N1796" s="44"/>
    </row>
    <row r="1797" spans="1:14" x14ac:dyDescent="0.25">
      <c r="A1797" s="157">
        <v>45695.245833333334</v>
      </c>
      <c r="B1797" s="173">
        <v>0.14400822652236239</v>
      </c>
      <c r="C1797" s="170">
        <v>26.283005715000002</v>
      </c>
      <c r="D1797" s="170">
        <v>6.0371338333333304E-3</v>
      </c>
      <c r="E1797" s="171">
        <f t="shared" si="256"/>
        <v>0.14098650048355621</v>
      </c>
      <c r="F1797" s="171">
        <f t="shared" si="257"/>
        <v>3.1170611801377142E-4</v>
      </c>
      <c r="G1797" s="171">
        <f t="shared" si="258"/>
        <v>12442.310771532111</v>
      </c>
      <c r="H1797" s="171">
        <f t="shared" si="252"/>
        <v>2.3768476562715208E-2</v>
      </c>
      <c r="I1797" s="171">
        <f t="shared" si="253"/>
        <v>1.6900087900585659</v>
      </c>
      <c r="J1797" s="171">
        <f t="shared" si="254"/>
        <v>11.186991235440196</v>
      </c>
      <c r="K1797" s="172">
        <f t="shared" si="255"/>
        <v>12.984582325584642</v>
      </c>
      <c r="L1797" s="172">
        <f t="shared" si="259"/>
        <v>0.11221692238901324</v>
      </c>
      <c r="M1797" s="171">
        <f t="shared" si="260"/>
        <v>1.0120573808532939E-2</v>
      </c>
      <c r="N1797" s="44"/>
    </row>
    <row r="1798" spans="1:14" x14ac:dyDescent="0.25">
      <c r="A1798" s="157">
        <v>45695.246527777781</v>
      </c>
      <c r="B1798" s="173">
        <v>0.13474228058784582</v>
      </c>
      <c r="C1798" s="170">
        <v>26.282214164999999</v>
      </c>
      <c r="D1798" s="170">
        <v>5.6646649999999897E-3</v>
      </c>
      <c r="E1798" s="171">
        <f t="shared" si="256"/>
        <v>0.13191533070172926</v>
      </c>
      <c r="F1798" s="171">
        <f t="shared" si="257"/>
        <v>2.9164995798235024E-4</v>
      </c>
      <c r="G1798" s="171">
        <f t="shared" si="258"/>
        <v>11641.73304278988</v>
      </c>
      <c r="H1798" s="171">
        <f t="shared" si="252"/>
        <v>2.3769037882594001E-2</v>
      </c>
      <c r="I1798" s="171">
        <f t="shared" si="253"/>
        <v>1.6899733469401215</v>
      </c>
      <c r="J1798" s="171">
        <f t="shared" si="254"/>
        <v>10.565098896719421</v>
      </c>
      <c r="K1798" s="172">
        <f t="shared" si="255"/>
        <v>12.262530489273638</v>
      </c>
      <c r="L1798" s="172">
        <f t="shared" si="259"/>
        <v>9.8774565307792619E-2</v>
      </c>
      <c r="M1798" s="171">
        <f t="shared" si="260"/>
        <v>8.9082400169365646E-3</v>
      </c>
      <c r="N1798" s="44"/>
    </row>
    <row r="1799" spans="1:14" x14ac:dyDescent="0.25">
      <c r="A1799" s="157">
        <v>45695.24722222222</v>
      </c>
      <c r="B1799" s="173">
        <v>0.15211592772382646</v>
      </c>
      <c r="C1799" s="170">
        <v>26.2813558566666</v>
      </c>
      <c r="D1799" s="170">
        <v>5.2549765000000003E-3</v>
      </c>
      <c r="E1799" s="171">
        <f t="shared" si="256"/>
        <v>0.14892489827814037</v>
      </c>
      <c r="F1799" s="171">
        <f t="shared" si="257"/>
        <v>3.2925525481347715E-4</v>
      </c>
      <c r="G1799" s="171">
        <f t="shared" si="258"/>
        <v>13142.816155338605</v>
      </c>
      <c r="H1799" s="171">
        <f t="shared" si="252"/>
        <v>2.3769646561821022E-2</v>
      </c>
      <c r="I1799" s="171">
        <f t="shared" si="253"/>
        <v>1.6899349152084537</v>
      </c>
      <c r="J1799" s="171">
        <f t="shared" si="254"/>
        <v>11.726555189999507</v>
      </c>
      <c r="K1799" s="172">
        <f t="shared" si="255"/>
        <v>13.61031400056658</v>
      </c>
      <c r="L1799" s="172">
        <f t="shared" si="259"/>
        <v>0.1029486324884854</v>
      </c>
      <c r="M1799" s="171">
        <f t="shared" si="260"/>
        <v>9.2846890772443538E-3</v>
      </c>
      <c r="N1799" s="44"/>
    </row>
    <row r="1800" spans="1:14" x14ac:dyDescent="0.25">
      <c r="A1800" s="157">
        <v>45695.247916666667</v>
      </c>
      <c r="B1800" s="173">
        <v>0.16524268115503388</v>
      </c>
      <c r="C1800" s="170">
        <v>26.280497551666599</v>
      </c>
      <c r="D1800" s="170">
        <v>4.8349561666666601E-3</v>
      </c>
      <c r="E1800" s="171">
        <f t="shared" si="256"/>
        <v>0.16177674744784379</v>
      </c>
      <c r="F1800" s="171">
        <f t="shared" si="257"/>
        <v>3.5766814102821185E-4</v>
      </c>
      <c r="G1800" s="171">
        <f t="shared" si="258"/>
        <v>14276.967651794926</v>
      </c>
      <c r="H1800" s="171">
        <f t="shared" si="252"/>
        <v>2.3770255257760761E-2</v>
      </c>
      <c r="I1800" s="171">
        <f t="shared" si="253"/>
        <v>1.6898964842658117</v>
      </c>
      <c r="J1800" s="171">
        <f t="shared" si="254"/>
        <v>12.591728138478334</v>
      </c>
      <c r="K1800" s="172">
        <f t="shared" si="255"/>
        <v>14.614171209973225</v>
      </c>
      <c r="L1800" s="172">
        <f t="shared" si="259"/>
        <v>0.10254864338888046</v>
      </c>
      <c r="M1800" s="171">
        <f t="shared" si="260"/>
        <v>9.2486150242496803E-3</v>
      </c>
      <c r="N1800" s="44"/>
    </row>
    <row r="1801" spans="1:14" x14ac:dyDescent="0.25">
      <c r="A1801" s="157">
        <v>45695.248611111114</v>
      </c>
      <c r="B1801" s="173">
        <v>0.17605294603128754</v>
      </c>
      <c r="C1801" s="170">
        <v>26.279639244999998</v>
      </c>
      <c r="D1801" s="170">
        <v>4.30075783333333E-3</v>
      </c>
      <c r="E1801" s="171">
        <f t="shared" si="256"/>
        <v>0.17236076314690929</v>
      </c>
      <c r="F1801" s="171">
        <f t="shared" si="257"/>
        <v>3.8106698275170461E-4</v>
      </c>
      <c r="G1801" s="171">
        <f t="shared" si="258"/>
        <v>15210.974537103244</v>
      </c>
      <c r="H1801" s="171">
        <f t="shared" si="252"/>
        <v>2.3770863973959791E-2</v>
      </c>
      <c r="I1801" s="171">
        <f t="shared" si="253"/>
        <v>1.6898580538883103</v>
      </c>
      <c r="J1801" s="171">
        <f t="shared" si="254"/>
        <v>13.296993405581713</v>
      </c>
      <c r="K1801" s="172">
        <f t="shared" si="255"/>
        <v>15.432399781005714</v>
      </c>
      <c r="L1801" s="172">
        <f t="shared" si="259"/>
        <v>9.6932047930517198E-2</v>
      </c>
      <c r="M1801" s="171">
        <f t="shared" si="260"/>
        <v>8.742067814801335E-3</v>
      </c>
      <c r="N1801" s="44"/>
    </row>
    <row r="1802" spans="1:14" x14ac:dyDescent="0.25">
      <c r="A1802" s="157">
        <v>45695.249305555553</v>
      </c>
      <c r="B1802" s="173">
        <v>0.17219213485138368</v>
      </c>
      <c r="C1802" s="170">
        <v>26.278945496666601</v>
      </c>
      <c r="D1802" s="170">
        <v>3.73887633333333E-3</v>
      </c>
      <c r="E1802" s="171">
        <f t="shared" si="256"/>
        <v>0.16858131149596917</v>
      </c>
      <c r="F1802" s="171">
        <f t="shared" si="257"/>
        <v>3.7271024859606859E-4</v>
      </c>
      <c r="G1802" s="171">
        <f t="shared" si="258"/>
        <v>14877.40045115955</v>
      </c>
      <c r="H1802" s="171">
        <f t="shared" si="252"/>
        <v>2.3771355998351076E-2</v>
      </c>
      <c r="I1802" s="171">
        <f t="shared" si="253"/>
        <v>1.6898269920195212</v>
      </c>
      <c r="J1802" s="171">
        <f t="shared" si="254"/>
        <v>13.045828502695464</v>
      </c>
      <c r="K1802" s="172">
        <f t="shared" si="255"/>
        <v>15.140650393447169</v>
      </c>
      <c r="L1802" s="172">
        <f t="shared" si="259"/>
        <v>8.2493841633369147E-2</v>
      </c>
      <c r="M1802" s="171">
        <f t="shared" si="260"/>
        <v>7.4399207822302615E-3</v>
      </c>
      <c r="N1802" s="44"/>
    </row>
    <row r="1803" spans="1:14" x14ac:dyDescent="0.25">
      <c r="A1803" s="157">
        <v>45695.25</v>
      </c>
      <c r="B1803" s="173">
        <v>0.15713497352145986</v>
      </c>
      <c r="C1803" s="170">
        <v>26.278706064999898</v>
      </c>
      <c r="D1803" s="170">
        <v>3.20401583333333E-3</v>
      </c>
      <c r="E1803" s="171">
        <f t="shared" si="256"/>
        <v>0.15384001785659246</v>
      </c>
      <c r="F1803" s="171">
        <f t="shared" si="257"/>
        <v>3.4011899030619017E-4</v>
      </c>
      <c r="G1803" s="171">
        <f t="shared" si="258"/>
        <v>13576.461712254131</v>
      </c>
      <c r="H1803" s="171">
        <f t="shared" si="252"/>
        <v>2.3771525812419887E-2</v>
      </c>
      <c r="I1803" s="171">
        <f t="shared" si="253"/>
        <v>1.6898162718096805</v>
      </c>
      <c r="J1803" s="171">
        <f t="shared" si="254"/>
        <v>12.05854406758073</v>
      </c>
      <c r="K1803" s="172">
        <f t="shared" si="255"/>
        <v>13.994754200633993</v>
      </c>
      <c r="L1803" s="172">
        <f t="shared" si="259"/>
        <v>6.4751086210807579E-2</v>
      </c>
      <c r="M1803" s="171">
        <f t="shared" si="260"/>
        <v>5.839744427381637E-3</v>
      </c>
      <c r="N1803" s="44"/>
    </row>
    <row r="1804" spans="1:14" x14ac:dyDescent="0.25">
      <c r="A1804" s="157">
        <v>45695.250694444447</v>
      </c>
      <c r="B1804" s="173">
        <v>0.13590051980766132</v>
      </c>
      <c r="C1804" s="170">
        <v>26.278491681666601</v>
      </c>
      <c r="D1804" s="170">
        <v>2.66134016666666E-3</v>
      </c>
      <c r="E1804" s="171">
        <f t="shared" si="256"/>
        <v>0.13305092363745555</v>
      </c>
      <c r="F1804" s="171">
        <f t="shared" si="257"/>
        <v>2.9415696928065222E-4</v>
      </c>
      <c r="G1804" s="171">
        <f t="shared" si="258"/>
        <v>11741.804911381938</v>
      </c>
      <c r="H1804" s="171">
        <f t="shared" si="252"/>
        <v>2.3771677862515182E-2</v>
      </c>
      <c r="I1804" s="171">
        <f t="shared" si="253"/>
        <v>1.6898066731453278</v>
      </c>
      <c r="J1804" s="171">
        <f t="shared" si="254"/>
        <v>10.64315481549265</v>
      </c>
      <c r="K1804" s="172">
        <f t="shared" si="255"/>
        <v>12.352036648221119</v>
      </c>
      <c r="L1804" s="172">
        <f t="shared" si="259"/>
        <v>4.6784461806983008E-2</v>
      </c>
      <c r="M1804" s="171">
        <f t="shared" si="260"/>
        <v>4.2193778685951488E-3</v>
      </c>
      <c r="N1804" s="44"/>
    </row>
    <row r="1805" spans="1:14" x14ac:dyDescent="0.25">
      <c r="A1805" s="157">
        <v>45695.251388888886</v>
      </c>
      <c r="B1805" s="173">
        <v>0.13088146940794196</v>
      </c>
      <c r="C1805" s="170">
        <v>26.278277294999999</v>
      </c>
      <c r="D1805" s="170">
        <v>2.42371283333333E-3</v>
      </c>
      <c r="E1805" s="171">
        <f t="shared" si="256"/>
        <v>0.12813720568928669</v>
      </c>
      <c r="F1805" s="171">
        <f t="shared" si="257"/>
        <v>2.8329322382671422E-4</v>
      </c>
      <c r="G1805" s="171">
        <f t="shared" si="258"/>
        <v>11308.158956846186</v>
      </c>
      <c r="H1805" s="171">
        <f t="shared" si="252"/>
        <v>2.3771829916164965E-2</v>
      </c>
      <c r="I1805" s="171">
        <f t="shared" si="253"/>
        <v>1.6897970743716428</v>
      </c>
      <c r="J1805" s="171">
        <f t="shared" si="254"/>
        <v>10.304227474970107</v>
      </c>
      <c r="K1805" s="172">
        <f t="shared" si="255"/>
        <v>11.95862979197914</v>
      </c>
      <c r="L1805" s="172">
        <f t="shared" si="259"/>
        <v>4.1093576986072002E-2</v>
      </c>
      <c r="M1805" s="171">
        <f t="shared" si="260"/>
        <v>3.7061306805620492E-3</v>
      </c>
      <c r="N1805" s="44"/>
    </row>
    <row r="1806" spans="1:14" x14ac:dyDescent="0.25">
      <c r="A1806" s="157">
        <v>45695.252083333333</v>
      </c>
      <c r="B1806" s="173">
        <v>0.14864119534697146</v>
      </c>
      <c r="C1806" s="170">
        <v>26.2780629083333</v>
      </c>
      <c r="D1806" s="170">
        <v>2.5084853333333301E-3</v>
      </c>
      <c r="E1806" s="171">
        <f t="shared" si="256"/>
        <v>0.14552465788520444</v>
      </c>
      <c r="F1806" s="171">
        <f t="shared" si="257"/>
        <v>3.217341890627088E-4</v>
      </c>
      <c r="G1806" s="171">
        <f t="shared" si="258"/>
        <v>12842.599277978334</v>
      </c>
      <c r="H1806" s="171">
        <f t="shared" si="252"/>
        <v>2.3771981971005128E-2</v>
      </c>
      <c r="I1806" s="171">
        <f t="shared" si="253"/>
        <v>1.6897874756378686</v>
      </c>
      <c r="J1806" s="171">
        <f t="shared" si="254"/>
        <v>11.495819092702062</v>
      </c>
      <c r="K1806" s="172">
        <f t="shared" si="255"/>
        <v>13.341470385056102</v>
      </c>
      <c r="L1806" s="172">
        <f t="shared" si="259"/>
        <v>4.8060665035591317E-2</v>
      </c>
      <c r="M1806" s="171">
        <f t="shared" si="260"/>
        <v>4.3344755623729546E-3</v>
      </c>
      <c r="N1806" s="44"/>
    </row>
    <row r="1807" spans="1:14" x14ac:dyDescent="0.25">
      <c r="A1807" s="157">
        <v>45695.25277777778</v>
      </c>
      <c r="B1807" s="173">
        <v>0.14864119442809851</v>
      </c>
      <c r="C1807" s="170">
        <v>26.278013351666601</v>
      </c>
      <c r="D1807" s="170">
        <v>2.7303773333333301E-3</v>
      </c>
      <c r="E1807" s="171">
        <f t="shared" si="256"/>
        <v>0.14552468107057476</v>
      </c>
      <c r="F1807" s="171">
        <f t="shared" si="257"/>
        <v>3.2173418707380627E-4</v>
      </c>
      <c r="G1807" s="171">
        <f t="shared" si="258"/>
        <v>12842.599198587712</v>
      </c>
      <c r="H1807" s="171">
        <f t="shared" si="252"/>
        <v>2.3772017119493942E-2</v>
      </c>
      <c r="I1807" s="171">
        <f t="shared" si="253"/>
        <v>1.6897852568430121</v>
      </c>
      <c r="J1807" s="171">
        <f t="shared" si="254"/>
        <v>11.495819031586123</v>
      </c>
      <c r="K1807" s="172">
        <f t="shared" si="255"/>
        <v>13.341454633747002</v>
      </c>
      <c r="L1807" s="172">
        <f t="shared" si="259"/>
        <v>5.2311879504976122E-2</v>
      </c>
      <c r="M1807" s="171">
        <f t="shared" si="260"/>
        <v>4.7178823507373841E-3</v>
      </c>
      <c r="N1807" s="44"/>
    </row>
    <row r="1808" spans="1:14" x14ac:dyDescent="0.25">
      <c r="A1808" s="157">
        <v>45695.253472222219</v>
      </c>
      <c r="B1808" s="173">
        <v>0.1393752484935819</v>
      </c>
      <c r="C1808" s="170">
        <v>26.278418854999899</v>
      </c>
      <c r="D1808" s="170">
        <v>3.0470545000000002E-3</v>
      </c>
      <c r="E1808" s="171">
        <f t="shared" si="256"/>
        <v>0.13645282652906504</v>
      </c>
      <c r="F1808" s="171">
        <f t="shared" si="257"/>
        <v>3.0167802704238509E-4</v>
      </c>
      <c r="G1808" s="171">
        <f t="shared" si="258"/>
        <v>12042.021469845477</v>
      </c>
      <c r="H1808" s="171">
        <f t="shared" si="252"/>
        <v>2.3771729514663276E-2</v>
      </c>
      <c r="I1808" s="171">
        <f t="shared" si="253"/>
        <v>1.6898034124590988</v>
      </c>
      <c r="J1808" s="171">
        <f t="shared" si="254"/>
        <v>10.876768399053104</v>
      </c>
      <c r="K1808" s="172">
        <f t="shared" si="255"/>
        <v>12.623137796962979</v>
      </c>
      <c r="L1808" s="172">
        <f t="shared" si="259"/>
        <v>5.4880134594180043E-2</v>
      </c>
      <c r="M1808" s="171">
        <f t="shared" si="260"/>
        <v>4.9495070882197012E-3</v>
      </c>
      <c r="N1808" s="44"/>
    </row>
    <row r="1809" spans="1:14" x14ac:dyDescent="0.25">
      <c r="A1809" s="157">
        <v>45695.254166666666</v>
      </c>
      <c r="B1809" s="173">
        <v>0.14323605876233445</v>
      </c>
      <c r="C1809" s="170">
        <v>26.278849444999999</v>
      </c>
      <c r="D1809" s="170">
        <v>3.3132925E-3</v>
      </c>
      <c r="E1809" s="171">
        <f t="shared" si="256"/>
        <v>0.14023248161961471</v>
      </c>
      <c r="F1809" s="171">
        <f t="shared" si="257"/>
        <v>3.1003475922583215E-4</v>
      </c>
      <c r="G1809" s="171">
        <f t="shared" si="258"/>
        <v>12375.595477065695</v>
      </c>
      <c r="H1809" s="171">
        <f t="shared" si="252"/>
        <v>2.3771424121677646E-2</v>
      </c>
      <c r="I1809" s="171">
        <f t="shared" si="253"/>
        <v>1.6898226914377836</v>
      </c>
      <c r="J1809" s="171">
        <f t="shared" si="254"/>
        <v>11.13538532773228</v>
      </c>
      <c r="K1809" s="172">
        <f t="shared" si="255"/>
        <v>12.923410126324978</v>
      </c>
      <c r="L1809" s="172">
        <f t="shared" si="259"/>
        <v>6.1263012481648275E-2</v>
      </c>
      <c r="M1809" s="171">
        <f t="shared" si="260"/>
        <v>5.5251634633521176E-3</v>
      </c>
      <c r="N1809" s="44"/>
    </row>
    <row r="1810" spans="1:14" x14ac:dyDescent="0.25">
      <c r="A1810" s="157">
        <v>45695.254861111112</v>
      </c>
      <c r="B1810" s="173">
        <v>0.12200160504081425</v>
      </c>
      <c r="C1810" s="170">
        <v>26.279280034999999</v>
      </c>
      <c r="D1810" s="170">
        <v>3.6709260000000001E-3</v>
      </c>
      <c r="E1810" s="171">
        <f t="shared" si="256"/>
        <v>0.11944313032290692</v>
      </c>
      <c r="F1810" s="171">
        <f t="shared" si="257"/>
        <v>2.6407273818358063E-4</v>
      </c>
      <c r="G1810" s="171">
        <f t="shared" si="258"/>
        <v>10540.938675526351</v>
      </c>
      <c r="H1810" s="171">
        <f t="shared" si="252"/>
        <v>2.3771118733493753E-2</v>
      </c>
      <c r="I1810" s="171">
        <f t="shared" si="253"/>
        <v>1.6898419705774754</v>
      </c>
      <c r="J1810" s="171">
        <f t="shared" si="254"/>
        <v>9.7000636968344924</v>
      </c>
      <c r="K1810" s="172">
        <f t="shared" si="255"/>
        <v>11.257731806309963</v>
      </c>
      <c r="L1810" s="172">
        <f t="shared" si="259"/>
        <v>5.8175888082008909E-2</v>
      </c>
      <c r="M1810" s="171">
        <f t="shared" si="260"/>
        <v>5.2467431531393318E-3</v>
      </c>
      <c r="N1810" s="44"/>
    </row>
    <row r="1811" spans="1:14" x14ac:dyDescent="0.25">
      <c r="A1811" s="157">
        <v>45695.255555555559</v>
      </c>
      <c r="B1811" s="173">
        <v>0.12277376912535086</v>
      </c>
      <c r="C1811" s="170">
        <v>26.279710623333301</v>
      </c>
      <c r="D1811" s="170">
        <v>4.2153234999999997E-3</v>
      </c>
      <c r="E1811" s="171">
        <f t="shared" si="256"/>
        <v>0.12019892863728389</v>
      </c>
      <c r="F1811" s="171">
        <f t="shared" si="257"/>
        <v>2.6574408901591096E-4</v>
      </c>
      <c r="G1811" s="171">
        <f t="shared" si="258"/>
        <v>10607.653652430314</v>
      </c>
      <c r="H1811" s="171">
        <f t="shared" si="252"/>
        <v>2.3770813351293479E-2</v>
      </c>
      <c r="I1811" s="171">
        <f t="shared" si="253"/>
        <v>1.6898612498035539</v>
      </c>
      <c r="J1811" s="171">
        <f t="shared" si="254"/>
        <v>9.7528383150229114</v>
      </c>
      <c r="K1811" s="172">
        <f t="shared" si="255"/>
        <v>11.319096736841589</v>
      </c>
      <c r="L1811" s="172">
        <f t="shared" si="259"/>
        <v>6.7210673202995105E-2</v>
      </c>
      <c r="M1811" s="171">
        <f t="shared" si="260"/>
        <v>6.0615686510637722E-3</v>
      </c>
      <c r="N1811" s="44"/>
    </row>
    <row r="1812" spans="1:14" x14ac:dyDescent="0.25">
      <c r="A1812" s="157">
        <v>45695.256249999999</v>
      </c>
      <c r="B1812" s="173">
        <v>0.14671079205806239</v>
      </c>
      <c r="C1812" s="170">
        <v>26.279911946666601</v>
      </c>
      <c r="D1812" s="170">
        <v>4.6683254999999998E-3</v>
      </c>
      <c r="E1812" s="171">
        <f t="shared" si="256"/>
        <v>0.1436338420975172</v>
      </c>
      <c r="F1812" s="171">
        <f t="shared" si="257"/>
        <v>3.1755582696550304E-4</v>
      </c>
      <c r="G1812" s="171">
        <f t="shared" si="258"/>
        <v>12675.812433816591</v>
      </c>
      <c r="H1812" s="171">
        <f t="shared" si="252"/>
        <v>2.3770670570246146E-2</v>
      </c>
      <c r="I1812" s="171">
        <f t="shared" si="253"/>
        <v>1.6898702639396646</v>
      </c>
      <c r="J1812" s="171">
        <f t="shared" si="254"/>
        <v>11.367307050407359</v>
      </c>
      <c r="K1812" s="172">
        <f t="shared" si="255"/>
        <v>13.192904294575545</v>
      </c>
      <c r="L1812" s="172">
        <f t="shared" si="259"/>
        <v>8.8330094343103516E-2</v>
      </c>
      <c r="M1812" s="171">
        <f t="shared" si="260"/>
        <v>7.9662783498469971E-3</v>
      </c>
      <c r="N1812" s="44"/>
    </row>
    <row r="1813" spans="1:14" x14ac:dyDescent="0.25">
      <c r="A1813" s="157">
        <v>45695.256944444445</v>
      </c>
      <c r="B1813" s="173">
        <v>0.13821701203810668</v>
      </c>
      <c r="C1813" s="170">
        <v>26.2795114516666</v>
      </c>
      <c r="D1813" s="170">
        <v>5.0537744999999898E-3</v>
      </c>
      <c r="E1813" s="171">
        <f t="shared" si="256"/>
        <v>0.13531838222135753</v>
      </c>
      <c r="F1813" s="171">
        <f t="shared" si="257"/>
        <v>2.9917102172750363E-4</v>
      </c>
      <c r="G1813" s="171">
        <f t="shared" si="258"/>
        <v>11941.949840092417</v>
      </c>
      <c r="H1813" s="171">
        <f t="shared" si="252"/>
        <v>2.3770954607384528E-2</v>
      </c>
      <c r="I1813" s="171">
        <f t="shared" si="253"/>
        <v>1.6898523320417134</v>
      </c>
      <c r="J1813" s="171">
        <f t="shared" si="254"/>
        <v>10.798989235108474</v>
      </c>
      <c r="K1813" s="172">
        <f t="shared" si="255"/>
        <v>12.533195206334197</v>
      </c>
      <c r="L1813" s="172">
        <f t="shared" si="259"/>
        <v>9.0298645487454449E-2</v>
      </c>
      <c r="M1813" s="171">
        <f t="shared" si="260"/>
        <v>8.1438172337170329E-3</v>
      </c>
      <c r="N1813" s="44"/>
    </row>
    <row r="1814" spans="1:14" x14ac:dyDescent="0.25">
      <c r="A1814" s="157">
        <v>45695.257638888892</v>
      </c>
      <c r="B1814" s="173">
        <v>0.11698255464109489</v>
      </c>
      <c r="C1814" s="170">
        <v>26.2790822983333</v>
      </c>
      <c r="D1814" s="170">
        <v>5.5981719999999898E-3</v>
      </c>
      <c r="E1814" s="171">
        <f t="shared" si="256"/>
        <v>0.11452940920036961</v>
      </c>
      <c r="F1814" s="171">
        <f t="shared" si="257"/>
        <v>2.5320899272964262E-4</v>
      </c>
      <c r="G1814" s="171">
        <f t="shared" si="258"/>
        <v>10107.292720990597</v>
      </c>
      <c r="H1814" s="171">
        <f t="shared" si="252"/>
        <v>2.3771258974058553E-2</v>
      </c>
      <c r="I1814" s="171">
        <f t="shared" si="253"/>
        <v>1.6898331171404999</v>
      </c>
      <c r="J1814" s="171">
        <f t="shared" si="254"/>
        <v>9.3558740162588165</v>
      </c>
      <c r="K1814" s="172">
        <f t="shared" si="255"/>
        <v>10.858220094464306</v>
      </c>
      <c r="L1814" s="172">
        <f t="shared" si="259"/>
        <v>8.5204404643094978E-2</v>
      </c>
      <c r="M1814" s="171">
        <f t="shared" si="260"/>
        <v>7.6843799281290561E-3</v>
      </c>
      <c r="N1814" s="44"/>
    </row>
    <row r="1815" spans="1:14" x14ac:dyDescent="0.25">
      <c r="A1815" s="157">
        <v>45695.258333333331</v>
      </c>
      <c r="B1815" s="173">
        <v>0.11736863254071385</v>
      </c>
      <c r="C1815" s="170">
        <v>26.278653145</v>
      </c>
      <c r="D1815" s="170">
        <v>6.1902541666666597E-3</v>
      </c>
      <c r="E1815" s="171">
        <f t="shared" si="256"/>
        <v>0.11490755566618625</v>
      </c>
      <c r="F1815" s="171">
        <f t="shared" si="257"/>
        <v>2.5404465917903431E-4</v>
      </c>
      <c r="G1815" s="171">
        <f t="shared" si="258"/>
        <v>10140.649851517677</v>
      </c>
      <c r="H1815" s="171">
        <f t="shared" si="252"/>
        <v>2.3771563345502216E-2</v>
      </c>
      <c r="I1815" s="171">
        <f t="shared" si="253"/>
        <v>1.6898139023992247</v>
      </c>
      <c r="J1815" s="171">
        <f t="shared" si="254"/>
        <v>9.3824222993407389</v>
      </c>
      <c r="K1815" s="172">
        <f t="shared" si="255"/>
        <v>10.88892061531919</v>
      </c>
      <c r="L1815" s="172">
        <f t="shared" si="259"/>
        <v>9.4513998940171054E-2</v>
      </c>
      <c r="M1815" s="171">
        <f t="shared" si="260"/>
        <v>8.5239898034064794E-3</v>
      </c>
      <c r="N1815" s="44"/>
    </row>
    <row r="1816" spans="1:14" x14ac:dyDescent="0.25">
      <c r="A1816" s="157">
        <v>45695.259027777778</v>
      </c>
      <c r="B1816" s="173">
        <v>0.10462795791255501</v>
      </c>
      <c r="C1816" s="170">
        <v>26.2782239916666</v>
      </c>
      <c r="D1816" s="170">
        <v>6.77041466666666E-3</v>
      </c>
      <c r="E1816" s="171">
        <f t="shared" si="256"/>
        <v>0.10243418423681772</v>
      </c>
      <c r="F1816" s="171">
        <f t="shared" si="257"/>
        <v>2.2646744136916669E-4</v>
      </c>
      <c r="G1816" s="171">
        <f t="shared" si="258"/>
        <v>9039.8555636447527</v>
      </c>
      <c r="H1816" s="171">
        <f t="shared" si="252"/>
        <v>2.3771867721715693E-2</v>
      </c>
      <c r="I1816" s="171">
        <f t="shared" si="253"/>
        <v>1.6897946878178813</v>
      </c>
      <c r="J1816" s="171">
        <f t="shared" si="254"/>
        <v>8.4995764048630988</v>
      </c>
      <c r="K1816" s="172">
        <f t="shared" si="255"/>
        <v>9.8642192602010255</v>
      </c>
      <c r="L1816" s="172">
        <f t="shared" si="259"/>
        <v>9.2547659064696294E-2</v>
      </c>
      <c r="M1816" s="171">
        <f t="shared" si="260"/>
        <v>8.3466503485476445E-3</v>
      </c>
      <c r="N1816" s="44"/>
    </row>
    <row r="1817" spans="1:14" x14ac:dyDescent="0.25">
      <c r="A1817" s="157">
        <v>45695.259722222225</v>
      </c>
      <c r="B1817" s="173">
        <v>9.0342962049338074E-2</v>
      </c>
      <c r="C1817" s="170">
        <v>26.276993753333301</v>
      </c>
      <c r="D1817" s="170">
        <v>7.2750749999999998E-3</v>
      </c>
      <c r="E1817" s="171">
        <f t="shared" si="256"/>
        <v>8.8449070649191039E-2</v>
      </c>
      <c r="F1817" s="171">
        <f t="shared" si="257"/>
        <v>1.9554753690332916E-4</v>
      </c>
      <c r="G1817" s="171">
        <f t="shared" si="258"/>
        <v>7805.6319210628099</v>
      </c>
      <c r="H1817" s="171">
        <f t="shared" si="252"/>
        <v>2.3772740292429522E-2</v>
      </c>
      <c r="I1817" s="171">
        <f t="shared" si="253"/>
        <v>1.6897396069591675</v>
      </c>
      <c r="J1817" s="171">
        <f t="shared" si="254"/>
        <v>7.491509559819189</v>
      </c>
      <c r="K1817" s="172">
        <f t="shared" si="255"/>
        <v>8.6940493598912507</v>
      </c>
      <c r="L1817" s="172">
        <f t="shared" si="259"/>
        <v>8.6326837052637884E-2</v>
      </c>
      <c r="M1817" s="171">
        <f t="shared" si="260"/>
        <v>7.7856094022941821E-3</v>
      </c>
      <c r="N1817" s="44"/>
    </row>
    <row r="1818" spans="1:14" x14ac:dyDescent="0.25">
      <c r="A1818" s="157">
        <v>45695.260416666664</v>
      </c>
      <c r="B1818" s="173">
        <v>9.1501204018050258E-2</v>
      </c>
      <c r="C1818" s="170">
        <v>26.273660660000001</v>
      </c>
      <c r="D1818" s="170">
        <v>7.7121825000000003E-3</v>
      </c>
      <c r="E1818" s="171">
        <f t="shared" si="256"/>
        <v>8.9584029193838496E-2</v>
      </c>
      <c r="F1818" s="171">
        <f t="shared" si="257"/>
        <v>1.9805455415162395E-4</v>
      </c>
      <c r="G1818" s="171">
        <f t="shared" si="258"/>
        <v>7905.7040271595424</v>
      </c>
      <c r="H1818" s="171">
        <f t="shared" si="252"/>
        <v>2.3775104551351046E-2</v>
      </c>
      <c r="I1818" s="171">
        <f t="shared" si="253"/>
        <v>1.6895903826069776</v>
      </c>
      <c r="J1818" s="171">
        <f t="shared" si="254"/>
        <v>7.5740344058460813</v>
      </c>
      <c r="K1818" s="172">
        <f t="shared" si="255"/>
        <v>8.7891263211903805</v>
      </c>
      <c r="L1818" s="172">
        <f t="shared" si="259"/>
        <v>9.2636455007145416E-2</v>
      </c>
      <c r="M1818" s="171">
        <f t="shared" si="260"/>
        <v>8.3546586406155685E-3</v>
      </c>
      <c r="N1818" s="44"/>
    </row>
    <row r="1819" spans="1:14" x14ac:dyDescent="0.25">
      <c r="A1819" s="157">
        <v>45695.261111111111</v>
      </c>
      <c r="B1819" s="173">
        <v>0.12547633373445624</v>
      </c>
      <c r="C1819" s="170">
        <v>26.270227431666601</v>
      </c>
      <c r="D1819" s="170">
        <v>8.0936580000000001E-3</v>
      </c>
      <c r="E1819" s="171">
        <f t="shared" si="256"/>
        <v>0.12284870514518099</v>
      </c>
      <c r="F1819" s="171">
        <f t="shared" si="257"/>
        <v>2.7159379596202647E-4</v>
      </c>
      <c r="G1819" s="171">
        <f t="shared" si="258"/>
        <v>10841.155234657019</v>
      </c>
      <c r="H1819" s="171">
        <f t="shared" si="252"/>
        <v>2.377754013978187E-2</v>
      </c>
      <c r="I1819" s="171">
        <f t="shared" si="253"/>
        <v>1.6894366852440565</v>
      </c>
      <c r="J1819" s="171">
        <f t="shared" si="254"/>
        <v>9.9371851993515534</v>
      </c>
      <c r="K1819" s="172">
        <f t="shared" si="255"/>
        <v>11.530455247110069</v>
      </c>
      <c r="L1819" s="172">
        <f t="shared" si="259"/>
        <v>0.13174657004802154</v>
      </c>
      <c r="M1819" s="171">
        <f t="shared" si="260"/>
        <v>1.1881905668111609E-2</v>
      </c>
      <c r="N1819" s="44"/>
    </row>
    <row r="1820" spans="1:14" x14ac:dyDescent="0.25">
      <c r="A1820" s="157">
        <v>45695.261805555558</v>
      </c>
      <c r="B1820" s="173">
        <v>0.1274067407143</v>
      </c>
      <c r="C1820" s="170">
        <v>26.266794205</v>
      </c>
      <c r="D1820" s="170">
        <v>8.4552646666666599E-3</v>
      </c>
      <c r="E1820" s="171">
        <f t="shared" si="256"/>
        <v>0.1247401173323141</v>
      </c>
      <c r="F1820" s="171">
        <f t="shared" si="257"/>
        <v>2.7577216604826837E-4</v>
      </c>
      <c r="G1820" s="171">
        <f t="shared" si="258"/>
        <v>11007.94239771552</v>
      </c>
      <c r="H1820" s="171">
        <f t="shared" si="252"/>
        <v>2.377997603240194E-2</v>
      </c>
      <c r="I1820" s="171">
        <f t="shared" si="253"/>
        <v>1.6892829981908415</v>
      </c>
      <c r="J1820" s="171">
        <f t="shared" si="254"/>
        <v>10.068521159771823</v>
      </c>
      <c r="K1820" s="172">
        <f t="shared" si="255"/>
        <v>11.681897617829087</v>
      </c>
      <c r="L1820" s="172">
        <f t="shared" si="259"/>
        <v>0.13965558738399533</v>
      </c>
      <c r="M1820" s="171">
        <f t="shared" si="260"/>
        <v>1.2595200882394962E-2</v>
      </c>
      <c r="N1820" s="44"/>
    </row>
    <row r="1821" spans="1:14" x14ac:dyDescent="0.25">
      <c r="A1821" s="157">
        <v>45695.262499999997</v>
      </c>
      <c r="B1821" s="173">
        <v>0.10926093225812275</v>
      </c>
      <c r="C1821" s="170">
        <v>26.263360976666601</v>
      </c>
      <c r="D1821" s="170">
        <v>8.7691869999999995E-3</v>
      </c>
      <c r="E1821" s="171">
        <f t="shared" si="256"/>
        <v>0.10697532731000867</v>
      </c>
      <c r="F1821" s="171">
        <f t="shared" si="257"/>
        <v>2.3649552436823105E-4</v>
      </c>
      <c r="G1821" s="171">
        <f t="shared" si="258"/>
        <v>9440.1445471018051</v>
      </c>
      <c r="H1821" s="171">
        <f t="shared" si="252"/>
        <v>2.3782412231621079E-2</v>
      </c>
      <c r="I1821" s="171">
        <f t="shared" si="253"/>
        <v>1.6891293212977267</v>
      </c>
      <c r="J1821" s="171">
        <f t="shared" si="254"/>
        <v>8.8222636751638674</v>
      </c>
      <c r="K1821" s="172">
        <f t="shared" si="255"/>
        <v>10.235106831498957</v>
      </c>
      <c r="L1821" s="172">
        <f t="shared" si="259"/>
        <v>0.12492806204071935</v>
      </c>
      <c r="M1821" s="171">
        <f t="shared" si="260"/>
        <v>1.1266960862258238E-2</v>
      </c>
      <c r="N1821" s="44"/>
    </row>
    <row r="1822" spans="1:14" x14ac:dyDescent="0.25">
      <c r="A1822" s="157">
        <v>45695.263194444444</v>
      </c>
      <c r="B1822" s="173">
        <v>9.8836741134977729E-2</v>
      </c>
      <c r="C1822" s="170">
        <v>26.2610148883333</v>
      </c>
      <c r="D1822" s="170">
        <v>9.0354254999999994E-3</v>
      </c>
      <c r="E1822" s="171">
        <f t="shared" si="256"/>
        <v>9.6769955756386264E-2</v>
      </c>
      <c r="F1822" s="171">
        <f t="shared" si="257"/>
        <v>2.1393234011899941E-4</v>
      </c>
      <c r="G1822" s="171">
        <f t="shared" si="258"/>
        <v>8539.494434062075</v>
      </c>
      <c r="H1822" s="171">
        <f t="shared" si="252"/>
        <v>2.3784077178189547E-2</v>
      </c>
      <c r="I1822" s="171">
        <f t="shared" si="253"/>
        <v>1.6890243124483872</v>
      </c>
      <c r="J1822" s="171">
        <f t="shared" si="254"/>
        <v>8.0933823318756968</v>
      </c>
      <c r="K1822" s="172">
        <f t="shared" si="255"/>
        <v>9.3889762145445239</v>
      </c>
      <c r="L1822" s="172">
        <f t="shared" si="259"/>
        <v>0.11686583154890481</v>
      </c>
      <c r="M1822" s="171">
        <f t="shared" si="260"/>
        <v>1.0539847722664574E-2</v>
      </c>
      <c r="N1822" s="44"/>
    </row>
    <row r="1823" spans="1:14" x14ac:dyDescent="0.25">
      <c r="A1823" s="157">
        <v>45695.263888888891</v>
      </c>
      <c r="B1823" s="173">
        <v>8.030485294143587E-2</v>
      </c>
      <c r="C1823" s="170">
        <v>26.261522535000001</v>
      </c>
      <c r="D1823" s="170">
        <v>9.2539791666666604E-3</v>
      </c>
      <c r="E1823" s="171">
        <f t="shared" si="256"/>
        <v>7.86254564970192E-2</v>
      </c>
      <c r="F1823" s="171">
        <f t="shared" si="257"/>
        <v>1.7382002801176596E-4</v>
      </c>
      <c r="G1823" s="171">
        <f t="shared" si="258"/>
        <v>6938.3392941400589</v>
      </c>
      <c r="H1823" s="171">
        <f t="shared" si="252"/>
        <v>2.3783716904905508E-2</v>
      </c>
      <c r="I1823" s="171">
        <f t="shared" si="253"/>
        <v>1.6890470338613182</v>
      </c>
      <c r="J1823" s="171">
        <f t="shared" si="254"/>
        <v>6.7698361632112576</v>
      </c>
      <c r="K1823" s="172">
        <f t="shared" si="255"/>
        <v>7.8536504728108412</v>
      </c>
      <c r="L1823" s="172">
        <f t="shared" si="259"/>
        <v>9.7976923261404281E-2</v>
      </c>
      <c r="M1823" s="171">
        <f t="shared" si="260"/>
        <v>8.8363026029405004E-3</v>
      </c>
      <c r="N1823" s="44"/>
    </row>
    <row r="1824" spans="1:14" x14ac:dyDescent="0.25">
      <c r="A1824" s="157">
        <v>45695.26458333333</v>
      </c>
      <c r="B1824" s="173">
        <v>6.5633773649919624E-2</v>
      </c>
      <c r="C1824" s="170">
        <v>26.262166075</v>
      </c>
      <c r="D1824" s="170">
        <v>9.4645854999999904E-3</v>
      </c>
      <c r="E1824" s="171">
        <f t="shared" si="256"/>
        <v>6.4261051906135166E-2</v>
      </c>
      <c r="F1824" s="171">
        <f t="shared" si="257"/>
        <v>1.4206444512969616E-4</v>
      </c>
      <c r="G1824" s="171">
        <f t="shared" si="258"/>
        <v>5670.7580433530557</v>
      </c>
      <c r="H1824" s="171">
        <f t="shared" si="252"/>
        <v>2.3783260198674636E-2</v>
      </c>
      <c r="I1824" s="171">
        <f t="shared" si="253"/>
        <v>1.6890758379534232</v>
      </c>
      <c r="J1824" s="171">
        <f t="shared" si="254"/>
        <v>5.691539582599451</v>
      </c>
      <c r="K1824" s="172">
        <f t="shared" si="255"/>
        <v>6.6028251920688366</v>
      </c>
      <c r="L1824" s="172">
        <f t="shared" si="259"/>
        <v>8.2468075357622975E-2</v>
      </c>
      <c r="M1824" s="171">
        <f t="shared" si="260"/>
        <v>7.4375969839126071E-3</v>
      </c>
      <c r="N1824" s="44"/>
    </row>
    <row r="1825" spans="1:14" x14ac:dyDescent="0.25">
      <c r="A1825" s="157">
        <v>45695.265277777777</v>
      </c>
      <c r="B1825" s="173">
        <v>5.6367829089851378E-2</v>
      </c>
      <c r="C1825" s="170">
        <v>26.2628096133333</v>
      </c>
      <c r="D1825" s="170">
        <v>9.6434025000000003E-3</v>
      </c>
      <c r="E1825" s="171">
        <f t="shared" si="256"/>
        <v>5.5188784738467264E-2</v>
      </c>
      <c r="F1825" s="171">
        <f t="shared" si="257"/>
        <v>1.2200828807327137E-4</v>
      </c>
      <c r="G1825" s="171">
        <f t="shared" si="258"/>
        <v>4870.180433363159</v>
      </c>
      <c r="H1825" s="171">
        <f t="shared" si="252"/>
        <v>2.3782803504359587E-2</v>
      </c>
      <c r="I1825" s="171">
        <f t="shared" si="253"/>
        <v>1.6891046423305129</v>
      </c>
      <c r="J1825" s="171">
        <f t="shared" si="254"/>
        <v>4.9932940716435024</v>
      </c>
      <c r="K1825" s="172">
        <f t="shared" si="255"/>
        <v>5.7928703850889178</v>
      </c>
      <c r="L1825" s="172">
        <f t="shared" si="259"/>
        <v>7.2526383884188791E-2</v>
      </c>
      <c r="M1825" s="171">
        <f t="shared" si="260"/>
        <v>6.5409797875350647E-3</v>
      </c>
      <c r="N1825" s="44"/>
    </row>
    <row r="1826" spans="1:14" x14ac:dyDescent="0.25">
      <c r="A1826" s="157">
        <v>45695.265972222223</v>
      </c>
      <c r="B1826" s="173">
        <v>5.2893102241676447E-2</v>
      </c>
      <c r="C1826" s="170">
        <v>26.263453151666599</v>
      </c>
      <c r="D1826" s="170">
        <v>9.7983766666666604E-3</v>
      </c>
      <c r="E1826" s="171">
        <f t="shared" si="256"/>
        <v>5.1786627350686038E-2</v>
      </c>
      <c r="F1826" s="171">
        <f t="shared" si="257"/>
        <v>1.1448723428934296E-4</v>
      </c>
      <c r="G1826" s="171">
        <f t="shared" si="258"/>
        <v>4569.9640336808452</v>
      </c>
      <c r="H1826" s="171">
        <f t="shared" si="252"/>
        <v>2.3782346820777234E-2</v>
      </c>
      <c r="I1826" s="171">
        <f t="shared" si="253"/>
        <v>1.6891334470671877</v>
      </c>
      <c r="J1826" s="171">
        <f t="shared" si="254"/>
        <v>4.727411334889462</v>
      </c>
      <c r="K1826" s="172">
        <f t="shared" si="255"/>
        <v>5.4844955450179933</v>
      </c>
      <c r="L1826" s="172">
        <f t="shared" si="259"/>
        <v>6.929140951678936E-2</v>
      </c>
      <c r="M1826" s="171">
        <f t="shared" si="260"/>
        <v>6.2492252450206849E-3</v>
      </c>
      <c r="N1826" s="44"/>
    </row>
    <row r="1827" spans="1:14" x14ac:dyDescent="0.25">
      <c r="A1827" s="157">
        <v>45695.26666666667</v>
      </c>
      <c r="B1827" s="173">
        <v>5.5595670093862543E-2</v>
      </c>
      <c r="C1827" s="170">
        <v>26.263178780000001</v>
      </c>
      <c r="D1827" s="170">
        <v>9.9576611666666592E-3</v>
      </c>
      <c r="E1827" s="171">
        <f t="shared" si="256"/>
        <v>5.4432709857407453E-2</v>
      </c>
      <c r="F1827" s="171">
        <f t="shared" si="257"/>
        <v>1.2033694825511373E-4</v>
      </c>
      <c r="G1827" s="171">
        <f t="shared" si="258"/>
        <v>4803.4658961097239</v>
      </c>
      <c r="H1827" s="171">
        <f t="shared" si="252"/>
        <v>2.3782541525870164E-2</v>
      </c>
      <c r="I1827" s="171">
        <f t="shared" si="253"/>
        <v>1.6891211661640975</v>
      </c>
      <c r="J1827" s="171">
        <f t="shared" si="254"/>
        <v>4.9344124924904822</v>
      </c>
      <c r="K1827" s="172">
        <f t="shared" si="255"/>
        <v>5.7246102178417129</v>
      </c>
      <c r="L1827" s="172">
        <f t="shared" si="259"/>
        <v>7.389750589839357E-2</v>
      </c>
      <c r="M1827" s="171">
        <f t="shared" si="260"/>
        <v>6.6646379778493485E-3</v>
      </c>
      <c r="N1827" s="44"/>
    </row>
    <row r="1828" spans="1:14" x14ac:dyDescent="0.25">
      <c r="A1828" s="157">
        <v>45695.267361111109</v>
      </c>
      <c r="B1828" s="173">
        <v>4.9804453300842183E-2</v>
      </c>
      <c r="C1828" s="170">
        <v>26.26049488</v>
      </c>
      <c r="D1828" s="170">
        <v>1.0047130499999999E-2</v>
      </c>
      <c r="E1828" s="171">
        <f t="shared" si="256"/>
        <v>4.8763071885617952E-2</v>
      </c>
      <c r="F1828" s="171">
        <f t="shared" si="257"/>
        <v>1.0780184697151988E-4</v>
      </c>
      <c r="G1828" s="171">
        <f t="shared" si="258"/>
        <v>4303.1047651927647</v>
      </c>
      <c r="H1828" s="171">
        <f t="shared" si="252"/>
        <v>2.3784446231386844E-2</v>
      </c>
      <c r="I1828" s="171">
        <f t="shared" si="253"/>
        <v>1.6890010379799933</v>
      </c>
      <c r="J1828" s="171">
        <f t="shared" si="254"/>
        <v>4.4890128698633172</v>
      </c>
      <c r="K1828" s="172">
        <f t="shared" si="255"/>
        <v>5.2075527318263974</v>
      </c>
      <c r="L1828" s="172">
        <f t="shared" si="259"/>
        <v>6.7023552893208813E-2</v>
      </c>
      <c r="M1828" s="171">
        <f t="shared" si="260"/>
        <v>6.0446927212489919E-3</v>
      </c>
      <c r="N1828" s="44"/>
    </row>
    <row r="1829" spans="1:14" x14ac:dyDescent="0.25">
      <c r="A1829" s="157">
        <v>45695.268055555556</v>
      </c>
      <c r="B1829" s="173">
        <v>3.976634535118316E-2</v>
      </c>
      <c r="C1829" s="170">
        <v>26.257696249999999</v>
      </c>
      <c r="D1829" s="170">
        <v>1.0148857833333301E-2</v>
      </c>
      <c r="E1829" s="171">
        <f t="shared" si="256"/>
        <v>3.8935218719179279E-2</v>
      </c>
      <c r="F1829" s="171">
        <f t="shared" si="257"/>
        <v>8.6074340586976539E-5</v>
      </c>
      <c r="G1829" s="171">
        <f t="shared" si="258"/>
        <v>3435.8122383422251</v>
      </c>
      <c r="H1829" s="171">
        <f t="shared" si="252"/>
        <v>2.3786432557130505E-2</v>
      </c>
      <c r="I1829" s="171">
        <f t="shared" si="253"/>
        <v>1.6888757812779844</v>
      </c>
      <c r="J1829" s="171">
        <f t="shared" si="254"/>
        <v>3.6989946461901395</v>
      </c>
      <c r="K1829" s="172">
        <f t="shared" si="255"/>
        <v>4.2907943765563719</v>
      </c>
      <c r="L1829" s="172">
        <f t="shared" si="259"/>
        <v>5.442482559962461E-2</v>
      </c>
      <c r="M1829" s="171">
        <f t="shared" si="260"/>
        <v>4.9084438672100114E-3</v>
      </c>
      <c r="N1829" s="44"/>
    </row>
    <row r="1830" spans="1:14" x14ac:dyDescent="0.25">
      <c r="A1830" s="157">
        <v>45695.268750000003</v>
      </c>
      <c r="B1830" s="173">
        <v>3.1272563501203186E-2</v>
      </c>
      <c r="C1830" s="170">
        <v>26.25489761</v>
      </c>
      <c r="D1830" s="170">
        <v>1.0196541999999999E-2</v>
      </c>
      <c r="E1830" s="171">
        <f t="shared" si="256"/>
        <v>3.0619245254695931E-2</v>
      </c>
      <c r="F1830" s="171">
        <f t="shared" si="257"/>
        <v>6.7689531387885688E-5</v>
      </c>
      <c r="G1830" s="171">
        <f t="shared" si="258"/>
        <v>2701.9494865039551</v>
      </c>
      <c r="H1830" s="171">
        <f t="shared" si="252"/>
        <v>2.3788419092996255E-2</v>
      </c>
      <c r="I1830" s="171">
        <f t="shared" si="253"/>
        <v>1.6887505309286024</v>
      </c>
      <c r="J1830" s="171">
        <f t="shared" si="254"/>
        <v>3.0084362532108191</v>
      </c>
      <c r="K1830" s="172">
        <f t="shared" si="255"/>
        <v>3.4895223773291604</v>
      </c>
      <c r="L1830" s="172">
        <f t="shared" si="259"/>
        <v>4.3296051867617244E-2</v>
      </c>
      <c r="M1830" s="171">
        <f t="shared" si="260"/>
        <v>3.9047665825773128E-3</v>
      </c>
      <c r="N1830" s="44"/>
    </row>
    <row r="1831" spans="1:14" x14ac:dyDescent="0.25">
      <c r="A1831" s="157">
        <v>45695.269444444442</v>
      </c>
      <c r="B1831" s="173">
        <v>2.509526721018852E-2</v>
      </c>
      <c r="C1831" s="170">
        <v>26.252098978333301</v>
      </c>
      <c r="D1831" s="170">
        <v>1.0223563E-2</v>
      </c>
      <c r="E1831" s="171">
        <f t="shared" si="256"/>
        <v>2.4571229152268375E-2</v>
      </c>
      <c r="F1831" s="171">
        <f t="shared" si="257"/>
        <v>5.4318760195213247E-5</v>
      </c>
      <c r="G1831" s="171">
        <f t="shared" si="258"/>
        <v>2168.2310869602879</v>
      </c>
      <c r="H1831" s="171">
        <f t="shared" si="252"/>
        <v>2.3790405825995155E-2</v>
      </c>
      <c r="I1831" s="171">
        <f t="shared" si="253"/>
        <v>1.6886252877521306</v>
      </c>
      <c r="J1831" s="171">
        <f t="shared" si="254"/>
        <v>2.4897124269185249</v>
      </c>
      <c r="K1831" s="172">
        <f t="shared" si="255"/>
        <v>2.8876565315619702</v>
      </c>
      <c r="L1831" s="172">
        <f t="shared" si="259"/>
        <v>3.5041366784793318E-2</v>
      </c>
      <c r="M1831" s="171">
        <f t="shared" si="260"/>
        <v>3.1602964271999746E-3</v>
      </c>
      <c r="N1831" s="44"/>
    </row>
    <row r="1832" spans="1:14" x14ac:dyDescent="0.25">
      <c r="A1832" s="157">
        <v>45695.270138888889</v>
      </c>
      <c r="B1832" s="173">
        <v>4.5171480793020372E-2</v>
      </c>
      <c r="C1832" s="170">
        <v>26.249183618333301</v>
      </c>
      <c r="D1832" s="170">
        <v>1.0223563E-2</v>
      </c>
      <c r="E1832" s="171">
        <f t="shared" si="256"/>
        <v>4.4228642959008607E-2</v>
      </c>
      <c r="F1832" s="171">
        <f t="shared" si="257"/>
        <v>9.7773767950260539E-5</v>
      </c>
      <c r="G1832" s="171">
        <f t="shared" si="258"/>
        <v>3902.8159405169599</v>
      </c>
      <c r="H1832" s="171">
        <f t="shared" si="252"/>
        <v>2.3792475639740462E-2</v>
      </c>
      <c r="I1832" s="171">
        <f t="shared" si="253"/>
        <v>1.6884948280299059</v>
      </c>
      <c r="J1832" s="171">
        <f t="shared" si="254"/>
        <v>4.127466336598463</v>
      </c>
      <c r="K1832" s="172">
        <f t="shared" si="255"/>
        <v>4.7868504569707344</v>
      </c>
      <c r="L1832" s="172">
        <f t="shared" si="259"/>
        <v>6.2025305306500848E-2</v>
      </c>
      <c r="M1832" s="171">
        <f t="shared" si="260"/>
        <v>5.5939128162428619E-3</v>
      </c>
      <c r="N1832" s="44"/>
    </row>
    <row r="1833" spans="1:14" x14ac:dyDescent="0.25">
      <c r="A1833" s="157">
        <v>45695.270833333336</v>
      </c>
      <c r="B1833" s="173">
        <v>7.9146610509426341E-2</v>
      </c>
      <c r="C1833" s="170">
        <v>26.245976446666599</v>
      </c>
      <c r="D1833" s="170">
        <v>1.0223563E-2</v>
      </c>
      <c r="E1833" s="171">
        <f t="shared" si="256"/>
        <v>7.7495459846206149E-2</v>
      </c>
      <c r="F1833" s="171">
        <f t="shared" si="257"/>
        <v>1.7131300976066307E-4</v>
      </c>
      <c r="G1833" s="171">
        <f t="shared" si="258"/>
        <v>6838.2671480144354</v>
      </c>
      <c r="H1833" s="171">
        <f t="shared" si="252"/>
        <v>2.3794752885162977E-2</v>
      </c>
      <c r="I1833" s="171">
        <f t="shared" si="253"/>
        <v>1.6883513185229737</v>
      </c>
      <c r="J1833" s="171">
        <f t="shared" si="254"/>
        <v>6.6857789556923635</v>
      </c>
      <c r="K1833" s="172">
        <f t="shared" si="255"/>
        <v>7.7532770048545947</v>
      </c>
      <c r="L1833" s="172">
        <f t="shared" si="259"/>
        <v>0.10669257253430842</v>
      </c>
      <c r="M1833" s="171">
        <f t="shared" si="260"/>
        <v>9.6223460077839475E-3</v>
      </c>
      <c r="N1833" s="44"/>
    </row>
    <row r="1834" spans="1:14" x14ac:dyDescent="0.25">
      <c r="A1834" s="157">
        <v>45695.271527777775</v>
      </c>
      <c r="B1834" s="173">
        <v>8.6868231973525806E-2</v>
      </c>
      <c r="C1834" s="170">
        <v>26.242757606666601</v>
      </c>
      <c r="D1834" s="170">
        <v>1.0244226166666599E-2</v>
      </c>
      <c r="E1834" s="171">
        <f t="shared" si="256"/>
        <v>8.5056907877827867E-2</v>
      </c>
      <c r="F1834" s="171">
        <f t="shared" si="257"/>
        <v>1.8802647613317273E-4</v>
      </c>
      <c r="G1834" s="171">
        <f t="shared" si="258"/>
        <v>7505.4152425126294</v>
      </c>
      <c r="H1834" s="171">
        <f t="shared" si="252"/>
        <v>2.3797038683875799E-2</v>
      </c>
      <c r="I1834" s="171">
        <f t="shared" si="253"/>
        <v>1.6882072958777721</v>
      </c>
      <c r="J1834" s="171">
        <f t="shared" si="254"/>
        <v>7.2430363199580334</v>
      </c>
      <c r="K1834" s="172">
        <f t="shared" si="255"/>
        <v>8.398868770782915</v>
      </c>
      <c r="L1834" s="172">
        <f t="shared" si="259"/>
        <v>0.116944433012106</v>
      </c>
      <c r="M1834" s="171">
        <f t="shared" si="260"/>
        <v>1.0546936599215909E-2</v>
      </c>
      <c r="N1834" s="44"/>
    </row>
    <row r="1835" spans="1:14" x14ac:dyDescent="0.25">
      <c r="A1835" s="157">
        <v>45695.272222222222</v>
      </c>
      <c r="B1835" s="173">
        <v>8.2621340585238623E-2</v>
      </c>
      <c r="C1835" s="170">
        <v>26.239538764999999</v>
      </c>
      <c r="D1835" s="170">
        <v>1.02919103333333E-2</v>
      </c>
      <c r="E1835" s="171">
        <f t="shared" si="256"/>
        <v>8.0899439881812529E-2</v>
      </c>
      <c r="F1835" s="171">
        <f t="shared" si="257"/>
        <v>1.7883407053081952E-4</v>
      </c>
      <c r="G1835" s="171">
        <f t="shared" si="258"/>
        <v>7138.4838265646167</v>
      </c>
      <c r="H1835" s="171">
        <f t="shared" si="252"/>
        <v>2.3799324752511231E-2</v>
      </c>
      <c r="I1835" s="171">
        <f t="shared" si="253"/>
        <v>1.6880632821520745</v>
      </c>
      <c r="J1835" s="171">
        <f t="shared" si="254"/>
        <v>6.9374448273159706</v>
      </c>
      <c r="K1835" s="172">
        <f t="shared" si="255"/>
        <v>8.0438973713699973</v>
      </c>
      <c r="L1835" s="172">
        <f t="shared" si="259"/>
        <v>0.11193399835329117</v>
      </c>
      <c r="M1835" s="171">
        <f t="shared" si="260"/>
        <v>1.0095057571545019E-2</v>
      </c>
      <c r="N1835" s="44"/>
    </row>
    <row r="1836" spans="1:14" x14ac:dyDescent="0.25">
      <c r="A1836" s="157">
        <v>45695.272916666669</v>
      </c>
      <c r="B1836" s="173">
        <v>9.5748093105294738E-2</v>
      </c>
      <c r="C1836" s="170">
        <v>26.236319923333301</v>
      </c>
      <c r="D1836" s="170">
        <v>1.0318931E-2</v>
      </c>
      <c r="E1836" s="171">
        <f t="shared" si="256"/>
        <v>9.3753627423607502E-2</v>
      </c>
      <c r="F1836" s="171">
        <f t="shared" si="257"/>
        <v>2.0724695477336523E-4</v>
      </c>
      <c r="G1836" s="171">
        <f t="shared" si="258"/>
        <v>8272.6352442974658</v>
      </c>
      <c r="H1836" s="171">
        <f t="shared" si="252"/>
        <v>2.3801611089922774E-2</v>
      </c>
      <c r="I1836" s="171">
        <f t="shared" si="253"/>
        <v>1.6879192774201333</v>
      </c>
      <c r="J1836" s="171">
        <f t="shared" si="254"/>
        <v>7.8753911420867269</v>
      </c>
      <c r="K1836" s="172">
        <f t="shared" si="255"/>
        <v>9.1307396070993185</v>
      </c>
      <c r="L1836" s="172">
        <f t="shared" si="259"/>
        <v>0.12936352514549573</v>
      </c>
      <c r="M1836" s="171">
        <f t="shared" si="260"/>
        <v>1.1666984591043988E-2</v>
      </c>
      <c r="N1836" s="44"/>
    </row>
    <row r="1837" spans="1:14" x14ac:dyDescent="0.25">
      <c r="A1837" s="157">
        <v>45695.273611111108</v>
      </c>
      <c r="B1837" s="173">
        <v>0.12586241255294817</v>
      </c>
      <c r="C1837" s="170">
        <v>26.234054863333299</v>
      </c>
      <c r="D1837" s="170">
        <v>1.02982681666666E-2</v>
      </c>
      <c r="E1837" s="171">
        <f t="shared" si="256"/>
        <v>0.12324158765482608</v>
      </c>
      <c r="F1837" s="171">
        <f t="shared" si="257"/>
        <v>2.7242946440032069E-4</v>
      </c>
      <c r="G1837" s="171">
        <f t="shared" si="258"/>
        <v>10874.512444574722</v>
      </c>
      <c r="H1837" s="171">
        <f t="shared" si="252"/>
        <v>2.3803220119075236E-2</v>
      </c>
      <c r="I1837" s="171">
        <f t="shared" si="253"/>
        <v>1.6878179484206999</v>
      </c>
      <c r="J1837" s="171">
        <f t="shared" si="254"/>
        <v>9.9634747128458443</v>
      </c>
      <c r="K1837" s="172">
        <f t="shared" si="255"/>
        <v>11.551046115169585</v>
      </c>
      <c r="L1837" s="172">
        <f t="shared" si="259"/>
        <v>0.16797213577843642</v>
      </c>
      <c r="M1837" s="171">
        <f t="shared" si="260"/>
        <v>1.5149002144519879E-2</v>
      </c>
      <c r="N1837" s="44"/>
    </row>
    <row r="1838" spans="1:14" x14ac:dyDescent="0.25">
      <c r="A1838" s="157">
        <v>45695.274305555555</v>
      </c>
      <c r="B1838" s="173">
        <v>0.12972322189510607</v>
      </c>
      <c r="C1838" s="170">
        <v>26.234174251666602</v>
      </c>
      <c r="D1838" s="170">
        <v>1.02919103333333E-2</v>
      </c>
      <c r="E1838" s="171">
        <f t="shared" si="256"/>
        <v>0.12702195295928756</v>
      </c>
      <c r="F1838" s="171">
        <f t="shared" si="257"/>
        <v>2.8078619457815165E-4</v>
      </c>
      <c r="G1838" s="171">
        <f t="shared" si="258"/>
        <v>11208.086371737165</v>
      </c>
      <c r="H1838" s="171">
        <f t="shared" si="252"/>
        <v>2.3803135305941699E-2</v>
      </c>
      <c r="I1838" s="171">
        <f t="shared" si="253"/>
        <v>1.6878232892278013</v>
      </c>
      <c r="J1838" s="171">
        <f t="shared" si="254"/>
        <v>10.225756877180149</v>
      </c>
      <c r="K1838" s="172">
        <f t="shared" si="255"/>
        <v>11.855153659183934</v>
      </c>
      <c r="L1838" s="172">
        <f t="shared" si="259"/>
        <v>0.1728165170544676</v>
      </c>
      <c r="M1838" s="171">
        <f t="shared" si="260"/>
        <v>1.5585905217755014E-2</v>
      </c>
      <c r="N1838" s="44"/>
    </row>
    <row r="1839" spans="1:14" x14ac:dyDescent="0.25">
      <c r="A1839" s="157">
        <v>45695.275000000001</v>
      </c>
      <c r="B1839" s="173">
        <v>0.10501403673104694</v>
      </c>
      <c r="C1839" s="170">
        <v>26.234389019999998</v>
      </c>
      <c r="D1839" s="170">
        <v>1.0318931E-2</v>
      </c>
      <c r="E1839" s="171">
        <f t="shared" si="256"/>
        <v>0.10282722144757477</v>
      </c>
      <c r="F1839" s="171">
        <f t="shared" si="257"/>
        <v>2.2730310980746091E-4</v>
      </c>
      <c r="G1839" s="171">
        <f t="shared" si="258"/>
        <v>9073.2127735624545</v>
      </c>
      <c r="H1839" s="171">
        <f t="shared" si="252"/>
        <v>2.3802982736057524E-2</v>
      </c>
      <c r="I1839" s="171">
        <f t="shared" si="253"/>
        <v>1.6878328968663956</v>
      </c>
      <c r="J1839" s="171">
        <f t="shared" si="254"/>
        <v>8.5265421188447288</v>
      </c>
      <c r="K1839" s="172">
        <f t="shared" si="255"/>
        <v>9.8852322708641118</v>
      </c>
      <c r="L1839" s="172">
        <f t="shared" si="259"/>
        <v>0.14139522170963734</v>
      </c>
      <c r="M1839" s="171">
        <f t="shared" si="260"/>
        <v>1.2752094310032226E-2</v>
      </c>
      <c r="N1839" s="44"/>
    </row>
    <row r="1840" spans="1:14" x14ac:dyDescent="0.25">
      <c r="A1840" s="157">
        <v>45695.275694444441</v>
      </c>
      <c r="B1840" s="173">
        <v>0.11968511925020053</v>
      </c>
      <c r="C1840" s="170">
        <v>26.234603785000001</v>
      </c>
      <c r="D1840" s="170">
        <v>1.0318931E-2</v>
      </c>
      <c r="E1840" s="171">
        <f t="shared" si="256"/>
        <v>0.1171927088588454</v>
      </c>
      <c r="F1840" s="171">
        <f t="shared" si="257"/>
        <v>2.5905869967575874E-4</v>
      </c>
      <c r="G1840" s="171">
        <f t="shared" si="258"/>
        <v>10340.794303217326</v>
      </c>
      <c r="H1840" s="171">
        <f t="shared" si="252"/>
        <v>2.3802830169738165E-2</v>
      </c>
      <c r="I1840" s="171">
        <f t="shared" si="253"/>
        <v>1.6878425043959062</v>
      </c>
      <c r="J1840" s="171">
        <f t="shared" si="254"/>
        <v>9.5414582202702753</v>
      </c>
      <c r="K1840" s="172">
        <f t="shared" si="255"/>
        <v>11.061929890372546</v>
      </c>
      <c r="L1840" s="172">
        <f t="shared" si="259"/>
        <v>0.16035967642335416</v>
      </c>
      <c r="M1840" s="171">
        <f t="shared" si="260"/>
        <v>1.4462452779884033E-2</v>
      </c>
      <c r="N1840" s="44"/>
    </row>
    <row r="1841" spans="1:14" x14ac:dyDescent="0.25">
      <c r="A1841" s="157">
        <v>45695.276388888888</v>
      </c>
      <c r="B1841" s="173">
        <v>0.12509025493140796</v>
      </c>
      <c r="C1841" s="170">
        <v>26.234818555</v>
      </c>
      <c r="D1841" s="170">
        <v>1.0318931E-2</v>
      </c>
      <c r="E1841" s="171">
        <f t="shared" si="256"/>
        <v>0.12248519617705853</v>
      </c>
      <c r="F1841" s="171">
        <f t="shared" si="257"/>
        <v>2.707581275571601E-4</v>
      </c>
      <c r="G1841" s="171">
        <f t="shared" si="258"/>
        <v>10807.798026073648</v>
      </c>
      <c r="H1841" s="171">
        <f t="shared" si="252"/>
        <v>2.3802677601063641E-2</v>
      </c>
      <c r="I1841" s="171">
        <f t="shared" si="253"/>
        <v>1.6878521121891314</v>
      </c>
      <c r="J1841" s="171">
        <f t="shared" si="254"/>
        <v>9.9108843598022318</v>
      </c>
      <c r="K1841" s="172">
        <f t="shared" si="255"/>
        <v>11.490284172423044</v>
      </c>
      <c r="L1841" s="172">
        <f t="shared" si="259"/>
        <v>0.1673194994170541</v>
      </c>
      <c r="M1841" s="171">
        <f t="shared" si="260"/>
        <v>1.5090142443818009E-2</v>
      </c>
      <c r="N1841" s="44"/>
    </row>
    <row r="1842" spans="1:14" x14ac:dyDescent="0.25">
      <c r="A1842" s="157">
        <v>45695.277083333334</v>
      </c>
      <c r="B1842" s="173">
        <v>0.13474228058784582</v>
      </c>
      <c r="C1842" s="170">
        <v>26.234794796666598</v>
      </c>
      <c r="D1842" s="170">
        <v>1.0318931E-2</v>
      </c>
      <c r="E1842" s="171">
        <f t="shared" si="256"/>
        <v>0.13193622468754312</v>
      </c>
      <c r="F1842" s="171">
        <f t="shared" si="257"/>
        <v>2.9164995798235024E-4</v>
      </c>
      <c r="G1842" s="171">
        <f t="shared" si="258"/>
        <v>11641.73304278988</v>
      </c>
      <c r="H1842" s="171">
        <f t="shared" si="252"/>
        <v>2.3802694478489674E-2</v>
      </c>
      <c r="I1842" s="171">
        <f t="shared" si="253"/>
        <v>1.687851049351782</v>
      </c>
      <c r="J1842" s="171">
        <f t="shared" si="254"/>
        <v>10.565098896719421</v>
      </c>
      <c r="K1842" s="172">
        <f t="shared" si="255"/>
        <v>12.248747520760347</v>
      </c>
      <c r="L1842" s="172">
        <f t="shared" si="259"/>
        <v>0.1797114938759552</v>
      </c>
      <c r="M1842" s="171">
        <f t="shared" si="260"/>
        <v>1.6207746561684271E-2</v>
      </c>
      <c r="N1842" s="44"/>
    </row>
    <row r="1843" spans="1:14" x14ac:dyDescent="0.25">
      <c r="A1843" s="157">
        <v>45695.277777777781</v>
      </c>
      <c r="B1843" s="173">
        <v>0.14053349415322877</v>
      </c>
      <c r="C1843" s="170">
        <v>26.234174729999999</v>
      </c>
      <c r="D1843" s="170">
        <v>1.02982681666666E-2</v>
      </c>
      <c r="E1843" s="171">
        <f t="shared" si="256"/>
        <v>0.13760711917446183</v>
      </c>
      <c r="F1843" s="171">
        <f t="shared" si="257"/>
        <v>3.0418505227971593E-4</v>
      </c>
      <c r="G1843" s="171">
        <f t="shared" si="258"/>
        <v>12142.093894838967</v>
      </c>
      <c r="H1843" s="171">
        <f t="shared" si="252"/>
        <v>2.3803134966135755E-2</v>
      </c>
      <c r="I1843" s="171">
        <f t="shared" si="253"/>
        <v>1.6878233106259504</v>
      </c>
      <c r="J1843" s="171">
        <f t="shared" si="254"/>
        <v>10.954457741038684</v>
      </c>
      <c r="K1843" s="172">
        <f t="shared" si="255"/>
        <v>12.699967621577576</v>
      </c>
      <c r="L1843" s="172">
        <f t="shared" si="259"/>
        <v>0.18674876324587547</v>
      </c>
      <c r="M1843" s="171">
        <f t="shared" si="260"/>
        <v>1.6842420927658322E-2</v>
      </c>
      <c r="N1843" s="44"/>
    </row>
    <row r="1844" spans="1:14" x14ac:dyDescent="0.25">
      <c r="A1844" s="157">
        <v>45695.27847222222</v>
      </c>
      <c r="B1844" s="173">
        <v>0.12779281952506996</v>
      </c>
      <c r="C1844" s="170">
        <v>26.233530810000001</v>
      </c>
      <c r="D1844" s="170">
        <v>1.0250584166666601E-2</v>
      </c>
      <c r="E1844" s="171">
        <f t="shared" si="256"/>
        <v>0.12513201692296608</v>
      </c>
      <c r="F1844" s="171">
        <f t="shared" si="257"/>
        <v>2.7660783446984842E-4</v>
      </c>
      <c r="G1844" s="171">
        <f t="shared" si="258"/>
        <v>11041.299606966044</v>
      </c>
      <c r="H1844" s="171">
        <f t="shared" si="252"/>
        <v>2.3803592409452429E-2</v>
      </c>
      <c r="I1844" s="171">
        <f t="shared" si="253"/>
        <v>1.6877945051728094</v>
      </c>
      <c r="J1844" s="171">
        <f t="shared" si="254"/>
        <v>10.094754625711523</v>
      </c>
      <c r="K1844" s="172">
        <f t="shared" si="255"/>
        <v>11.703098599770867</v>
      </c>
      <c r="L1844" s="172">
        <f t="shared" si="259"/>
        <v>0.16965680502223116</v>
      </c>
      <c r="M1844" s="171">
        <f t="shared" si="260"/>
        <v>1.5300938403880877E-2</v>
      </c>
      <c r="N1844" s="44"/>
    </row>
    <row r="1845" spans="1:14" x14ac:dyDescent="0.25">
      <c r="A1845" s="157">
        <v>45695.279166666667</v>
      </c>
      <c r="B1845" s="173">
        <v>0.12509025493140796</v>
      </c>
      <c r="C1845" s="170">
        <v>26.23288689</v>
      </c>
      <c r="D1845" s="170">
        <v>1.0223563E-2</v>
      </c>
      <c r="E1845" s="171">
        <f t="shared" si="256"/>
        <v>0.12248598647061515</v>
      </c>
      <c r="F1845" s="171">
        <f t="shared" si="257"/>
        <v>2.707581275571601E-4</v>
      </c>
      <c r="G1845" s="171">
        <f t="shared" si="258"/>
        <v>10807.798026073648</v>
      </c>
      <c r="H1845" s="171">
        <f t="shared" si="252"/>
        <v>2.3804049863527996E-2</v>
      </c>
      <c r="I1845" s="171">
        <f t="shared" si="253"/>
        <v>1.6877657000795621</v>
      </c>
      <c r="J1845" s="171">
        <f t="shared" si="254"/>
        <v>9.9108843598022318</v>
      </c>
      <c r="K1845" s="172">
        <f t="shared" si="255"/>
        <v>11.489757787165381</v>
      </c>
      <c r="L1845" s="172">
        <f t="shared" si="259"/>
        <v>0.16576488367834114</v>
      </c>
      <c r="M1845" s="171">
        <f t="shared" si="260"/>
        <v>1.4949935396675789E-2</v>
      </c>
      <c r="N1845" s="44"/>
    </row>
    <row r="1846" spans="1:14" x14ac:dyDescent="0.25">
      <c r="A1846" s="157">
        <v>45695.279861111114</v>
      </c>
      <c r="B1846" s="173">
        <v>0.12509025493140796</v>
      </c>
      <c r="C1846" s="170">
        <v>26.232242970000001</v>
      </c>
      <c r="D1846" s="170">
        <v>1.02021051666666E-2</v>
      </c>
      <c r="E1846" s="171">
        <f t="shared" si="256"/>
        <v>0.12248624991702273</v>
      </c>
      <c r="F1846" s="171">
        <f t="shared" si="257"/>
        <v>2.707581275571601E-4</v>
      </c>
      <c r="G1846" s="171">
        <f t="shared" si="258"/>
        <v>10807.798026073648</v>
      </c>
      <c r="H1846" s="171">
        <f t="shared" si="252"/>
        <v>2.3804507328362645E-2</v>
      </c>
      <c r="I1846" s="171">
        <f t="shared" si="253"/>
        <v>1.687736895346214</v>
      </c>
      <c r="J1846" s="171">
        <f t="shared" si="254"/>
        <v>9.9108843598022318</v>
      </c>
      <c r="K1846" s="172">
        <f t="shared" si="255"/>
        <v>11.489582322142695</v>
      </c>
      <c r="L1846" s="172">
        <f t="shared" si="259"/>
        <v>0.16541422473685355</v>
      </c>
      <c r="M1846" s="171">
        <f t="shared" si="260"/>
        <v>1.4918310311765291E-2</v>
      </c>
      <c r="N1846" s="44"/>
    </row>
    <row r="1847" spans="1:14" x14ac:dyDescent="0.25">
      <c r="A1847" s="157">
        <v>45695.280555555553</v>
      </c>
      <c r="B1847" s="173">
        <v>0.12509025493140796</v>
      </c>
      <c r="C1847" s="170">
        <v>26.231598553333299</v>
      </c>
      <c r="D1847" s="170">
        <v>1.0197336833333299E-2</v>
      </c>
      <c r="E1847" s="171">
        <f t="shared" si="256"/>
        <v>0.1224865135677657</v>
      </c>
      <c r="F1847" s="171">
        <f t="shared" si="257"/>
        <v>2.707581275571601E-4</v>
      </c>
      <c r="G1847" s="171">
        <f t="shared" si="258"/>
        <v>10807.798026073648</v>
      </c>
      <c r="H1847" s="171">
        <f t="shared" si="252"/>
        <v>2.3804965156819839E-2</v>
      </c>
      <c r="I1847" s="171">
        <f t="shared" si="253"/>
        <v>1.6877080687555779</v>
      </c>
      <c r="J1847" s="171">
        <f t="shared" si="254"/>
        <v>9.9108843598022318</v>
      </c>
      <c r="K1847" s="172">
        <f t="shared" si="255"/>
        <v>11.489406724463485</v>
      </c>
      <c r="L1847" s="172">
        <f t="shared" si="259"/>
        <v>0.16533416988755817</v>
      </c>
      <c r="M1847" s="171">
        <f t="shared" si="260"/>
        <v>1.491109035782451E-2</v>
      </c>
      <c r="N1847" s="44"/>
    </row>
    <row r="1848" spans="1:14" x14ac:dyDescent="0.25">
      <c r="A1848" s="157">
        <v>45695.28125</v>
      </c>
      <c r="B1848" s="173">
        <v>0.13281187269685102</v>
      </c>
      <c r="C1848" s="170">
        <v>26.230952909999999</v>
      </c>
      <c r="D1848" s="170">
        <v>1.02021051666666E-2</v>
      </c>
      <c r="E1848" s="171">
        <f t="shared" si="256"/>
        <v>0.13004768707776199</v>
      </c>
      <c r="F1848" s="171">
        <f t="shared" si="257"/>
        <v>2.8747158592391998E-4</v>
      </c>
      <c r="G1848" s="171">
        <f t="shared" si="258"/>
        <v>11474.945801007929</v>
      </c>
      <c r="H1848" s="171">
        <f t="shared" si="252"/>
        <v>2.380542386757447E-2</v>
      </c>
      <c r="I1848" s="171">
        <f t="shared" si="253"/>
        <v>1.6876791876541304</v>
      </c>
      <c r="J1848" s="171">
        <f t="shared" si="254"/>
        <v>10.434795746102786</v>
      </c>
      <c r="K1848" s="172">
        <f t="shared" si="255"/>
        <v>12.096577083898966</v>
      </c>
      <c r="L1848" s="172">
        <f t="shared" si="259"/>
        <v>0.1752126070998814</v>
      </c>
      <c r="M1848" s="171">
        <f t="shared" si="260"/>
        <v>1.580200280482336E-2</v>
      </c>
      <c r="N1848" s="44"/>
    </row>
    <row r="1849" spans="1:14" x14ac:dyDescent="0.25">
      <c r="A1849" s="157">
        <v>45695.281944444447</v>
      </c>
      <c r="B1849" s="173">
        <v>0.14748294876845161</v>
      </c>
      <c r="C1849" s="170">
        <v>26.23030722</v>
      </c>
      <c r="D1849" s="170">
        <v>1.0175879000000001E-2</v>
      </c>
      <c r="E1849" s="171">
        <f t="shared" si="256"/>
        <v>0.14441372858803492</v>
      </c>
      <c r="F1849" s="171">
        <f t="shared" si="257"/>
        <v>3.1922716183647537E-4</v>
      </c>
      <c r="G1849" s="171">
        <f t="shared" si="258"/>
        <v>12742.52677359422</v>
      </c>
      <c r="H1849" s="171">
        <f t="shared" si="252"/>
        <v>2.380588262230332E-2</v>
      </c>
      <c r="I1849" s="171">
        <f t="shared" si="253"/>
        <v>1.687650304827029</v>
      </c>
      <c r="J1849" s="171">
        <f t="shared" si="254"/>
        <v>11.418739797158008</v>
      </c>
      <c r="K1849" s="172">
        <f t="shared" si="255"/>
        <v>13.237015300826487</v>
      </c>
      <c r="L1849" s="172">
        <f t="shared" si="259"/>
        <v>0.19326569120256024</v>
      </c>
      <c r="M1849" s="171">
        <f t="shared" si="260"/>
        <v>1.7430166955497855E-2</v>
      </c>
      <c r="N1849" s="44"/>
    </row>
    <row r="1850" spans="1:14" x14ac:dyDescent="0.25">
      <c r="A1850" s="157">
        <v>45695.282638888886</v>
      </c>
      <c r="B1850" s="173">
        <v>0.14709686994223828</v>
      </c>
      <c r="C1850" s="170">
        <v>26.2296615266666</v>
      </c>
      <c r="D1850" s="170">
        <v>1.0154421E-2</v>
      </c>
      <c r="E1850" s="171">
        <f t="shared" si="256"/>
        <v>0.14403599497598538</v>
      </c>
      <c r="F1850" s="171">
        <f t="shared" si="257"/>
        <v>3.1839149338146812E-4</v>
      </c>
      <c r="G1850" s="171">
        <f t="shared" si="258"/>
        <v>12709.169563009387</v>
      </c>
      <c r="H1850" s="171">
        <f t="shared" si="252"/>
        <v>2.3806341390220167E-2</v>
      </c>
      <c r="I1850" s="171">
        <f t="shared" si="253"/>
        <v>1.6876214222126871</v>
      </c>
      <c r="J1850" s="171">
        <f t="shared" si="254"/>
        <v>11.393028117174591</v>
      </c>
      <c r="K1850" s="172">
        <f t="shared" si="255"/>
        <v>13.20700714498294</v>
      </c>
      <c r="L1850" s="172">
        <f t="shared" si="259"/>
        <v>0.19237013820159582</v>
      </c>
      <c r="M1850" s="171">
        <f t="shared" si="260"/>
        <v>1.734939918845561E-2</v>
      </c>
      <c r="N1850" s="44"/>
    </row>
    <row r="1851" spans="1:14" x14ac:dyDescent="0.25">
      <c r="A1851" s="157">
        <v>45695.283333333333</v>
      </c>
      <c r="B1851" s="173">
        <v>0.14864119534697146</v>
      </c>
      <c r="C1851" s="170">
        <v>26.229015834999998</v>
      </c>
      <c r="D1851" s="170">
        <v>1.01496525E-2</v>
      </c>
      <c r="E1851" s="171">
        <f t="shared" si="256"/>
        <v>0.1455484990971451</v>
      </c>
      <c r="F1851" s="171">
        <f t="shared" si="257"/>
        <v>3.217341890627088E-4</v>
      </c>
      <c r="G1851" s="171">
        <f t="shared" si="258"/>
        <v>12842.599277978334</v>
      </c>
      <c r="H1851" s="171">
        <f t="shared" si="252"/>
        <v>2.3806800167772677E-2</v>
      </c>
      <c r="I1851" s="171">
        <f t="shared" si="253"/>
        <v>1.6875925400347689</v>
      </c>
      <c r="J1851" s="171">
        <f t="shared" si="254"/>
        <v>11.495819092702062</v>
      </c>
      <c r="K1851" s="172">
        <f t="shared" si="255"/>
        <v>13.325960259529273</v>
      </c>
      <c r="L1851" s="172">
        <f t="shared" si="259"/>
        <v>0.19421455118529485</v>
      </c>
      <c r="M1851" s="171">
        <f t="shared" si="260"/>
        <v>1.7515742350766132E-2</v>
      </c>
      <c r="N1851" s="44"/>
    </row>
    <row r="1852" spans="1:14" x14ac:dyDescent="0.25">
      <c r="A1852" s="157">
        <v>45695.28402777778</v>
      </c>
      <c r="B1852" s="173">
        <v>0.16408443458423566</v>
      </c>
      <c r="C1852" s="170">
        <v>26.2277448116666</v>
      </c>
      <c r="D1852" s="170">
        <v>1.0154421E-2</v>
      </c>
      <c r="E1852" s="171">
        <f t="shared" si="256"/>
        <v>0.16067110141613372</v>
      </c>
      <c r="F1852" s="171">
        <f t="shared" si="257"/>
        <v>3.5516111381869188E-4</v>
      </c>
      <c r="G1852" s="171">
        <f t="shared" si="258"/>
        <v>14176.895148077961</v>
      </c>
      <c r="H1852" s="171">
        <f t="shared" si="252"/>
        <v>2.3807703288281627E-2</v>
      </c>
      <c r="I1852" s="171">
        <f t="shared" si="253"/>
        <v>1.6875356874512488</v>
      </c>
      <c r="J1852" s="171">
        <f t="shared" si="254"/>
        <v>12.51578716045614</v>
      </c>
      <c r="K1852" s="172">
        <f t="shared" si="255"/>
        <v>14.507870508503045</v>
      </c>
      <c r="L1852" s="172">
        <f t="shared" si="259"/>
        <v>0.21363541243067422</v>
      </c>
      <c r="M1852" s="171">
        <f t="shared" si="260"/>
        <v>1.9267263025854457E-2</v>
      </c>
      <c r="N1852" s="44"/>
    </row>
    <row r="1853" spans="1:14" x14ac:dyDescent="0.25">
      <c r="A1853" s="157">
        <v>45695.284722222219</v>
      </c>
      <c r="B1853" s="173">
        <v>0.17064781038096655</v>
      </c>
      <c r="C1853" s="170">
        <v>26.225008721666601</v>
      </c>
      <c r="D1853" s="170">
        <v>1.00852783333333E-2</v>
      </c>
      <c r="E1853" s="171">
        <f t="shared" si="256"/>
        <v>0.16709947108407339</v>
      </c>
      <c r="F1853" s="171">
        <f t="shared" si="257"/>
        <v>3.6936755493715705E-4</v>
      </c>
      <c r="G1853" s="171">
        <f t="shared" si="258"/>
        <v>14743.970816915509</v>
      </c>
      <c r="H1853" s="171">
        <f t="shared" si="252"/>
        <v>2.380964754829042E-2</v>
      </c>
      <c r="I1853" s="171">
        <f t="shared" si="253"/>
        <v>1.6874133075281235</v>
      </c>
      <c r="J1853" s="171">
        <f t="shared" si="254"/>
        <v>12.945142556014373</v>
      </c>
      <c r="K1853" s="172">
        <f t="shared" si="255"/>
        <v>15.004590845176786</v>
      </c>
      <c r="L1853" s="172">
        <f t="shared" si="259"/>
        <v>0.22029991283293054</v>
      </c>
      <c r="M1853" s="171">
        <f t="shared" si="260"/>
        <v>1.9868318256938182E-2</v>
      </c>
      <c r="N1853" s="44"/>
    </row>
    <row r="1854" spans="1:14" x14ac:dyDescent="0.25">
      <c r="A1854" s="157">
        <v>45695.285416666666</v>
      </c>
      <c r="B1854" s="173">
        <v>0.16833132826584418</v>
      </c>
      <c r="C1854" s="170">
        <v>26.2222190333333</v>
      </c>
      <c r="D1854" s="170">
        <v>1.0032825E-2</v>
      </c>
      <c r="E1854" s="171">
        <f t="shared" si="256"/>
        <v>0.1648326923602681</v>
      </c>
      <c r="F1854" s="171">
        <f t="shared" si="257"/>
        <v>3.6435352438494414E-4</v>
      </c>
      <c r="G1854" s="171">
        <f t="shared" si="258"/>
        <v>14543.826762168937</v>
      </c>
      <c r="H1854" s="171">
        <f t="shared" si="252"/>
        <v>2.3811630095235098E-2</v>
      </c>
      <c r="I1854" s="171">
        <f t="shared" si="253"/>
        <v>1.6872885369464787</v>
      </c>
      <c r="J1854" s="171">
        <f t="shared" si="254"/>
        <v>12.793874180272093</v>
      </c>
      <c r="K1854" s="172">
        <f t="shared" si="255"/>
        <v>14.828276021902068</v>
      </c>
      <c r="L1854" s="172">
        <f t="shared" si="259"/>
        <v>0.21628449212735884</v>
      </c>
      <c r="M1854" s="171">
        <f t="shared" si="260"/>
        <v>1.9506177139913317E-2</v>
      </c>
      <c r="N1854" s="44"/>
    </row>
    <row r="1855" spans="1:14" x14ac:dyDescent="0.25">
      <c r="A1855" s="157">
        <v>45695.286111111112</v>
      </c>
      <c r="B1855" s="173">
        <v>0.15366025219424384</v>
      </c>
      <c r="C1855" s="170">
        <v>26.219429346666601</v>
      </c>
      <c r="D1855" s="170">
        <v>9.9899089999999999E-3</v>
      </c>
      <c r="E1855" s="171">
        <f t="shared" si="256"/>
        <v>0.15046794533779989</v>
      </c>
      <c r="F1855" s="171">
        <f t="shared" si="257"/>
        <v>3.3259794847238924E-4</v>
      </c>
      <c r="G1855" s="171">
        <f t="shared" si="258"/>
        <v>13276.245789582668</v>
      </c>
      <c r="H1855" s="171">
        <f t="shared" si="252"/>
        <v>2.3813612843028551E-2</v>
      </c>
      <c r="I1855" s="171">
        <f t="shared" si="253"/>
        <v>1.6871637731935369</v>
      </c>
      <c r="J1855" s="171">
        <f t="shared" si="254"/>
        <v>11.82886686748749</v>
      </c>
      <c r="K1855" s="172">
        <f t="shared" si="255"/>
        <v>13.708912248079621</v>
      </c>
      <c r="L1855" s="172">
        <f t="shared" si="259"/>
        <v>0.19730185685926169</v>
      </c>
      <c r="M1855" s="171">
        <f t="shared" si="260"/>
        <v>1.7794179009673672E-2</v>
      </c>
      <c r="N1855" s="44"/>
    </row>
    <row r="1856" spans="1:14" x14ac:dyDescent="0.25">
      <c r="A1856" s="157">
        <v>45695.286805555559</v>
      </c>
      <c r="B1856" s="173">
        <v>0.1540463310204572</v>
      </c>
      <c r="C1856" s="170">
        <v>26.2166396583333</v>
      </c>
      <c r="D1856" s="170">
        <v>9.9803721666666591E-3</v>
      </c>
      <c r="E1856" s="171">
        <f t="shared" si="256"/>
        <v>0.15084740901720567</v>
      </c>
      <c r="F1856" s="171">
        <f t="shared" si="257"/>
        <v>3.3343361692739654E-4</v>
      </c>
      <c r="G1856" s="171">
        <f t="shared" si="258"/>
        <v>13309.603000167503</v>
      </c>
      <c r="H1856" s="171">
        <f t="shared" si="252"/>
        <v>2.3815595794063869E-2</v>
      </c>
      <c r="I1856" s="171">
        <f t="shared" si="253"/>
        <v>1.6870390161200195</v>
      </c>
      <c r="J1856" s="171">
        <f t="shared" si="254"/>
        <v>11.854422093179398</v>
      </c>
      <c r="K1856" s="172">
        <f t="shared" si="255"/>
        <v>13.737620211717855</v>
      </c>
      <c r="L1856" s="172">
        <f t="shared" si="259"/>
        <v>0.19757470781236525</v>
      </c>
      <c r="M1856" s="171">
        <f t="shared" si="260"/>
        <v>1.781878677961447E-2</v>
      </c>
      <c r="N1856" s="44"/>
    </row>
    <row r="1857" spans="1:14" x14ac:dyDescent="0.25">
      <c r="A1857" s="157">
        <v>45695.287499999999</v>
      </c>
      <c r="B1857" s="173">
        <v>0.18338848592027671</v>
      </c>
      <c r="C1857" s="170">
        <v>26.215039139999998</v>
      </c>
      <c r="D1857" s="170">
        <v>9.9899089999999999E-3</v>
      </c>
      <c r="E1857" s="171">
        <f t="shared" si="256"/>
        <v>0.179581205614286</v>
      </c>
      <c r="F1857" s="171">
        <f t="shared" si="257"/>
        <v>3.9694477471921363E-4</v>
      </c>
      <c r="G1857" s="171">
        <f t="shared" si="258"/>
        <v>15844.765183511907</v>
      </c>
      <c r="H1857" s="171">
        <f t="shared" si="252"/>
        <v>2.3816733556997077E-2</v>
      </c>
      <c r="I1857" s="171">
        <f t="shared" si="253"/>
        <v>1.6869674427204608</v>
      </c>
      <c r="J1857" s="171">
        <f t="shared" si="254"/>
        <v>13.772100838424901</v>
      </c>
      <c r="K1857" s="172">
        <f t="shared" si="255"/>
        <v>15.95933634285799</v>
      </c>
      <c r="L1857" s="172">
        <f t="shared" si="259"/>
        <v>0.23375413027350508</v>
      </c>
      <c r="M1857" s="171">
        <f t="shared" si="260"/>
        <v>2.1081721705763449E-2</v>
      </c>
      <c r="N1857" s="44"/>
    </row>
    <row r="1858" spans="1:14" x14ac:dyDescent="0.25">
      <c r="A1858" s="157">
        <v>45695.288194444445</v>
      </c>
      <c r="B1858" s="173">
        <v>0.18802145659035285</v>
      </c>
      <c r="C1858" s="170">
        <v>26.216224671666598</v>
      </c>
      <c r="D1858" s="170">
        <v>9.9374560000000008E-3</v>
      </c>
      <c r="E1858" s="171">
        <f t="shared" si="256"/>
        <v>0.18411726326145772</v>
      </c>
      <c r="F1858" s="171">
        <f t="shared" si="257"/>
        <v>4.0697284976266851E-4</v>
      </c>
      <c r="G1858" s="171">
        <f t="shared" si="258"/>
        <v>16245.053849406486</v>
      </c>
      <c r="H1858" s="171">
        <f t="shared" si="252"/>
        <v>2.3815890789887169E-2</v>
      </c>
      <c r="I1858" s="171">
        <f t="shared" si="253"/>
        <v>1.6870204581644148</v>
      </c>
      <c r="J1858" s="171">
        <f t="shared" si="254"/>
        <v>14.070793617487407</v>
      </c>
      <c r="K1858" s="172">
        <f t="shared" si="255"/>
        <v>16.305924896667104</v>
      </c>
      <c r="L1858" s="172">
        <f t="shared" si="259"/>
        <v>0.23816107618619292</v>
      </c>
      <c r="M1858" s="171">
        <f t="shared" si="260"/>
        <v>2.1479173537715814E-2</v>
      </c>
      <c r="N1858" s="44"/>
    </row>
    <row r="1859" spans="1:14" x14ac:dyDescent="0.25">
      <c r="A1859" s="157">
        <v>45695.288888888892</v>
      </c>
      <c r="B1859" s="173">
        <v>0.16254011010609687</v>
      </c>
      <c r="C1859" s="170">
        <v>26.217512131666599</v>
      </c>
      <c r="D1859" s="170">
        <v>9.9159981666666602E-3</v>
      </c>
      <c r="E1859" s="171">
        <f t="shared" si="256"/>
        <v>0.15916434264465434</v>
      </c>
      <c r="F1859" s="171">
        <f t="shared" si="257"/>
        <v>3.5181842014306682E-4</v>
      </c>
      <c r="G1859" s="171">
        <f t="shared" si="258"/>
        <v>14043.46551316677</v>
      </c>
      <c r="H1859" s="171">
        <f t="shared" ref="H1859:H1922" si="261">KHprocess*EXP(delta*(1/(C1859+273.15)-1/(Tnul+273.15)))</f>
        <v>2.3814975605614686E-2</v>
      </c>
      <c r="I1859" s="171">
        <f t="shared" ref="I1859:I1922" si="262">1/(H1859*constR*(C1859+273.15)*10^3)</f>
        <v>1.6870780330932242</v>
      </c>
      <c r="J1859" s="171">
        <f t="shared" ref="J1859:J1922" si="263">(($R$2/0.815)^(-0.49))*34500*(F1859)^0.86</f>
        <v>12.414415899718003</v>
      </c>
      <c r="K1859" s="172">
        <f t="shared" ref="K1859:K1922" si="264">J1859*(1.024)^(C1859-20)</f>
        <v>14.386872543455464</v>
      </c>
      <c r="L1859" s="172">
        <f t="shared" si="259"/>
        <v>0.20668078982640667</v>
      </c>
      <c r="M1859" s="171">
        <f t="shared" si="260"/>
        <v>1.8640042372511424E-2</v>
      </c>
      <c r="N1859" s="44"/>
    </row>
    <row r="1860" spans="1:14" x14ac:dyDescent="0.25">
      <c r="A1860" s="157">
        <v>45695.289583333331</v>
      </c>
      <c r="B1860" s="173">
        <v>0.17026173155475322</v>
      </c>
      <c r="C1860" s="170">
        <v>26.218799591666599</v>
      </c>
      <c r="D1860" s="170">
        <v>9.8897719999999998E-3</v>
      </c>
      <c r="E1860" s="171">
        <f t="shared" ref="E1860:E1923" si="265">B1860*((20+273.15)/(C1860+273.15))</f>
        <v>0.16672487805461103</v>
      </c>
      <c r="F1860" s="171">
        <f t="shared" ref="F1860:F1923" si="266">B1860/$R$1</f>
        <v>3.685318864821498E-4</v>
      </c>
      <c r="G1860" s="171">
        <f t="shared" ref="G1860:G1923" si="267">B1860*(24*60*60)</f>
        <v>14710.613606330679</v>
      </c>
      <c r="H1860" s="171">
        <f t="shared" si="261"/>
        <v>2.3814060464381535E-2</v>
      </c>
      <c r="I1860" s="171">
        <f t="shared" si="262"/>
        <v>1.6871356094605254</v>
      </c>
      <c r="J1860" s="171">
        <f t="shared" si="263"/>
        <v>12.919951325282323</v>
      </c>
      <c r="K1860" s="172">
        <f t="shared" si="264"/>
        <v>14.973186831898136</v>
      </c>
      <c r="L1860" s="172">
        <f t="shared" ref="L1860:L1923" si="268">I1860*D1860*(1-EXP((-(K1860/I1860)*($R$3/G1860))))*G1860/1000</f>
        <v>0.21552617035838748</v>
      </c>
      <c r="M1860" s="171">
        <f t="shared" ref="M1860:M1923" si="269">L1860*1000/24/$R$1</f>
        <v>1.9437785926983E-2</v>
      </c>
      <c r="N1860" s="44"/>
    </row>
    <row r="1861" spans="1:14" x14ac:dyDescent="0.25">
      <c r="A1861" s="157">
        <v>45695.290277777778</v>
      </c>
      <c r="B1861" s="173">
        <v>0.16215403128760522</v>
      </c>
      <c r="C1861" s="170">
        <v>26.220087051666599</v>
      </c>
      <c r="D1861" s="170">
        <v>9.91122983333333E-3</v>
      </c>
      <c r="E1861" s="171">
        <f t="shared" si="265"/>
        <v>0.15878491648952753</v>
      </c>
      <c r="F1861" s="171">
        <f t="shared" si="266"/>
        <v>3.509827517047732E-4</v>
      </c>
      <c r="G1861" s="171">
        <f t="shared" si="267"/>
        <v>14010.108303249091</v>
      </c>
      <c r="H1861" s="171">
        <f t="shared" si="261"/>
        <v>2.381314536618543E-2</v>
      </c>
      <c r="I1861" s="171">
        <f t="shared" si="262"/>
        <v>1.6871931872663337</v>
      </c>
      <c r="J1861" s="171">
        <f t="shared" si="263"/>
        <v>12.389052209677926</v>
      </c>
      <c r="K1861" s="172">
        <f t="shared" si="264"/>
        <v>14.358355771089785</v>
      </c>
      <c r="L1861" s="172">
        <f t="shared" si="268"/>
        <v>0.20612421630630962</v>
      </c>
      <c r="M1861" s="171">
        <f t="shared" si="269"/>
        <v>1.8589846347971645E-2</v>
      </c>
      <c r="N1861" s="44"/>
    </row>
    <row r="1862" spans="1:14" x14ac:dyDescent="0.25">
      <c r="A1862" s="157">
        <v>45695.290972222225</v>
      </c>
      <c r="B1862" s="173">
        <v>0.17566686355274766</v>
      </c>
      <c r="C1862" s="170">
        <v>26.220622238333299</v>
      </c>
      <c r="D1862" s="170">
        <v>9.9374560000000008E-3</v>
      </c>
      <c r="E1862" s="171">
        <f t="shared" si="265"/>
        <v>0.17201668174872106</v>
      </c>
      <c r="F1862" s="171">
        <f t="shared" si="266"/>
        <v>3.8023130639122871E-4</v>
      </c>
      <c r="G1862" s="171">
        <f t="shared" si="267"/>
        <v>15177.617010957398</v>
      </c>
      <c r="H1862" s="171">
        <f t="shared" si="261"/>
        <v>2.3812764979959627E-2</v>
      </c>
      <c r="I1862" s="171">
        <f t="shared" si="262"/>
        <v>1.6872171223159047</v>
      </c>
      <c r="J1862" s="171">
        <f t="shared" si="263"/>
        <v>13.27191179508905</v>
      </c>
      <c r="K1862" s="172">
        <f t="shared" si="264"/>
        <v>15.381745663551509</v>
      </c>
      <c r="L1862" s="172">
        <f t="shared" si="268"/>
        <v>0.22316452684915389</v>
      </c>
      <c r="M1862" s="171">
        <f t="shared" si="269"/>
        <v>2.0126670891878959E-2</v>
      </c>
      <c r="N1862" s="44"/>
    </row>
    <row r="1863" spans="1:14" x14ac:dyDescent="0.25">
      <c r="A1863" s="157">
        <v>45695.291666666664</v>
      </c>
      <c r="B1863" s="173">
        <v>0.19651524120467312</v>
      </c>
      <c r="C1863" s="170">
        <v>26.219394951666601</v>
      </c>
      <c r="D1863" s="170">
        <v>9.9374560000000008E-3</v>
      </c>
      <c r="E1863" s="171">
        <f t="shared" si="265"/>
        <v>0.19243263984433295</v>
      </c>
      <c r="F1863" s="171">
        <f t="shared" si="266"/>
        <v>4.2535766494517993E-4</v>
      </c>
      <c r="G1863" s="171">
        <f t="shared" si="267"/>
        <v>16978.916840083759</v>
      </c>
      <c r="H1863" s="171">
        <f t="shared" si="261"/>
        <v>2.381363729026445E-2</v>
      </c>
      <c r="I1863" s="171">
        <f t="shared" si="262"/>
        <v>1.6871622349807494</v>
      </c>
      <c r="J1863" s="171">
        <f t="shared" si="263"/>
        <v>14.615745878581471</v>
      </c>
      <c r="K1863" s="172">
        <f t="shared" si="264"/>
        <v>16.938715811906384</v>
      </c>
      <c r="L1863" s="172">
        <f t="shared" si="268"/>
        <v>0.24847995029777345</v>
      </c>
      <c r="M1863" s="171">
        <f t="shared" si="269"/>
        <v>2.2409807927288371E-2</v>
      </c>
      <c r="N1863" s="44"/>
    </row>
    <row r="1864" spans="1:14" x14ac:dyDescent="0.25">
      <c r="A1864" s="157">
        <v>45695.292361111111</v>
      </c>
      <c r="B1864" s="173">
        <v>0.2011482220055153</v>
      </c>
      <c r="C1864" s="170">
        <v>26.218103185</v>
      </c>
      <c r="D1864" s="170">
        <v>9.9374560000000008E-3</v>
      </c>
      <c r="E1864" s="171">
        <f t="shared" si="265"/>
        <v>0.19697022045290283</v>
      </c>
      <c r="F1864" s="171">
        <f t="shared" si="266"/>
        <v>4.3538576191669976E-4</v>
      </c>
      <c r="G1864" s="171">
        <f t="shared" si="267"/>
        <v>17379.206381276523</v>
      </c>
      <c r="H1864" s="171">
        <f t="shared" si="261"/>
        <v>2.3814555472828968E-2</v>
      </c>
      <c r="I1864" s="171">
        <f t="shared" si="262"/>
        <v>1.6871044653504366</v>
      </c>
      <c r="J1864" s="171">
        <f t="shared" si="263"/>
        <v>14.911596673586169</v>
      </c>
      <c r="K1864" s="172">
        <f t="shared" si="264"/>
        <v>17.281058549819683</v>
      </c>
      <c r="L1864" s="172">
        <f t="shared" si="268"/>
        <v>0.25407992818143571</v>
      </c>
      <c r="M1864" s="171">
        <f t="shared" si="269"/>
        <v>2.291485643771967E-2</v>
      </c>
      <c r="N1864" s="44"/>
    </row>
    <row r="1865" spans="1:14" x14ac:dyDescent="0.25">
      <c r="A1865" s="157">
        <v>45695.293055555558</v>
      </c>
      <c r="B1865" s="173">
        <v>0.19805956752055734</v>
      </c>
      <c r="C1865" s="170">
        <v>26.216811419999999</v>
      </c>
      <c r="D1865" s="170">
        <v>9.9810995E-3</v>
      </c>
      <c r="E1865" s="171">
        <f t="shared" si="265"/>
        <v>0.1939465565446192</v>
      </c>
      <c r="F1865" s="171">
        <f t="shared" si="266"/>
        <v>4.2870036259860897E-4</v>
      </c>
      <c r="G1865" s="171">
        <f t="shared" si="267"/>
        <v>17112.346633776153</v>
      </c>
      <c r="H1865" s="171">
        <f t="shared" si="261"/>
        <v>2.3815473697535575E-2</v>
      </c>
      <c r="I1865" s="171">
        <f t="shared" si="262"/>
        <v>1.6870466972427862</v>
      </c>
      <c r="J1865" s="171">
        <f t="shared" si="263"/>
        <v>14.714470166078552</v>
      </c>
      <c r="K1865" s="172">
        <f t="shared" si="264"/>
        <v>17.052086100348781</v>
      </c>
      <c r="L1865" s="172">
        <f t="shared" si="268"/>
        <v>0.25143296970812479</v>
      </c>
      <c r="M1865" s="171">
        <f t="shared" si="269"/>
        <v>2.2676133631685139E-2</v>
      </c>
      <c r="N1865" s="44"/>
    </row>
    <row r="1866" spans="1:14" x14ac:dyDescent="0.25">
      <c r="A1866" s="157">
        <v>45695.293749999997</v>
      </c>
      <c r="B1866" s="173">
        <v>0.18609105422031674</v>
      </c>
      <c r="C1866" s="170">
        <v>26.215519653333299</v>
      </c>
      <c r="D1866" s="170">
        <v>9.9883195000000004E-3</v>
      </c>
      <c r="E1866" s="171">
        <f t="shared" si="265"/>
        <v>0.18222737410727202</v>
      </c>
      <c r="F1866" s="171">
        <f t="shared" si="266"/>
        <v>4.0279448965436522E-4</v>
      </c>
      <c r="G1866" s="171">
        <f t="shared" si="267"/>
        <v>16078.267084635367</v>
      </c>
      <c r="H1866" s="171">
        <f t="shared" si="261"/>
        <v>2.3816391966756018E-2</v>
      </c>
      <c r="I1866" s="171">
        <f t="shared" si="262"/>
        <v>1.6869889305087149</v>
      </c>
      <c r="J1866" s="171">
        <f t="shared" si="263"/>
        <v>13.946465114067315</v>
      </c>
      <c r="K1866" s="172">
        <f t="shared" si="264"/>
        <v>16.161576703423773</v>
      </c>
      <c r="L1866" s="172">
        <f t="shared" si="268"/>
        <v>0.23701996471560524</v>
      </c>
      <c r="M1866" s="171">
        <f t="shared" si="269"/>
        <v>2.1376259444048095E-2</v>
      </c>
      <c r="N1866" s="44"/>
    </row>
    <row r="1867" spans="1:14" x14ac:dyDescent="0.25">
      <c r="A1867" s="157">
        <v>45695.294444444444</v>
      </c>
      <c r="B1867" s="173">
        <v>0.19033795066626552</v>
      </c>
      <c r="C1867" s="170">
        <v>26.214425956666599</v>
      </c>
      <c r="D1867" s="170">
        <v>9.9819614999999903E-3</v>
      </c>
      <c r="E1867" s="171">
        <f t="shared" si="265"/>
        <v>0.18638677611578508</v>
      </c>
      <c r="F1867" s="171">
        <f t="shared" si="266"/>
        <v>4.119869062040379E-4</v>
      </c>
      <c r="G1867" s="171">
        <f t="shared" si="267"/>
        <v>16445.198937565339</v>
      </c>
      <c r="H1867" s="171">
        <f t="shared" si="261"/>
        <v>2.3817169469202423E-2</v>
      </c>
      <c r="I1867" s="171">
        <f t="shared" si="262"/>
        <v>1.6869400224328455</v>
      </c>
      <c r="J1867" s="171">
        <f t="shared" si="263"/>
        <v>14.219752999042367</v>
      </c>
      <c r="K1867" s="172">
        <f t="shared" si="264"/>
        <v>16.477843376935301</v>
      </c>
      <c r="L1867" s="172">
        <f t="shared" si="268"/>
        <v>0.24204011338184253</v>
      </c>
      <c r="M1867" s="171">
        <f t="shared" si="269"/>
        <v>2.1829014554639477E-2</v>
      </c>
      <c r="N1867" s="44"/>
    </row>
    <row r="1868" spans="1:14" x14ac:dyDescent="0.25">
      <c r="A1868" s="157">
        <v>45695.295138888891</v>
      </c>
      <c r="B1868" s="173">
        <v>0.19998997080174472</v>
      </c>
      <c r="C1868" s="170">
        <v>26.213768011666598</v>
      </c>
      <c r="D1868" s="170">
        <v>1.0077330833333301E-2</v>
      </c>
      <c r="E1868" s="171">
        <f t="shared" si="265"/>
        <v>0.19583886296569694</v>
      </c>
      <c r="F1868" s="171">
        <f t="shared" si="266"/>
        <v>4.3287872467910111E-4</v>
      </c>
      <c r="G1868" s="171">
        <f t="shared" si="267"/>
        <v>17279.133477270745</v>
      </c>
      <c r="H1868" s="171">
        <f t="shared" si="261"/>
        <v>2.3817637213348643E-2</v>
      </c>
      <c r="I1868" s="171">
        <f t="shared" si="262"/>
        <v>1.6869106008591719</v>
      </c>
      <c r="J1868" s="171">
        <f t="shared" si="263"/>
        <v>14.837723873081064</v>
      </c>
      <c r="K1868" s="172">
        <f t="shared" si="264"/>
        <v>17.193679452515482</v>
      </c>
      <c r="L1868" s="172">
        <f t="shared" si="268"/>
        <v>0.25620655562923195</v>
      </c>
      <c r="M1868" s="171">
        <f t="shared" si="269"/>
        <v>2.3106651842463202E-2</v>
      </c>
      <c r="N1868" s="44"/>
    </row>
    <row r="1869" spans="1:14" x14ac:dyDescent="0.25">
      <c r="A1869" s="157">
        <v>45695.29583333333</v>
      </c>
      <c r="B1869" s="173">
        <v>0.19072402212605286</v>
      </c>
      <c r="C1869" s="170">
        <v>26.2131244716666</v>
      </c>
      <c r="D1869" s="170">
        <v>1.01504473333333E-2</v>
      </c>
      <c r="E1869" s="171">
        <f t="shared" si="265"/>
        <v>0.18676564518401162</v>
      </c>
      <c r="F1869" s="171">
        <f t="shared" si="266"/>
        <v>4.1282255871440013E-4</v>
      </c>
      <c r="G1869" s="171">
        <f t="shared" si="267"/>
        <v>16478.555511690967</v>
      </c>
      <c r="H1869" s="171">
        <f t="shared" si="261"/>
        <v>2.3818094727614092E-2</v>
      </c>
      <c r="I1869" s="171">
        <f t="shared" si="262"/>
        <v>1.6868818238027119</v>
      </c>
      <c r="J1869" s="171">
        <f t="shared" si="263"/>
        <v>14.244554113274935</v>
      </c>
      <c r="K1869" s="172">
        <f t="shared" si="264"/>
        <v>16.506073401009239</v>
      </c>
      <c r="L1869" s="172">
        <f t="shared" si="268"/>
        <v>0.24659561206362654</v>
      </c>
      <c r="M1869" s="171">
        <f t="shared" si="269"/>
        <v>2.2239864002852321E-2</v>
      </c>
      <c r="N1869" s="44"/>
    </row>
    <row r="1870" spans="1:14" x14ac:dyDescent="0.25">
      <c r="A1870" s="157">
        <v>45695.296527777777</v>
      </c>
      <c r="B1870" s="173">
        <v>0.1988317251652626</v>
      </c>
      <c r="C1870" s="170">
        <v>26.212480931666601</v>
      </c>
      <c r="D1870" s="170">
        <v>1.00868676666666E-2</v>
      </c>
      <c r="E1870" s="171">
        <f t="shared" si="265"/>
        <v>0.19470549566130038</v>
      </c>
      <c r="F1870" s="171">
        <f t="shared" si="266"/>
        <v>4.3037169949191039E-4</v>
      </c>
      <c r="G1870" s="171">
        <f t="shared" si="267"/>
        <v>17179.061054278689</v>
      </c>
      <c r="H1870" s="171">
        <f t="shared" si="261"/>
        <v>2.3818552252635065E-2</v>
      </c>
      <c r="I1870" s="171">
        <f t="shared" si="262"/>
        <v>1.6868530471056438</v>
      </c>
      <c r="J1870" s="171">
        <f t="shared" si="263"/>
        <v>14.763791506154375</v>
      </c>
      <c r="K1870" s="172">
        <f t="shared" si="264"/>
        <v>17.10748578070875</v>
      </c>
      <c r="L1870" s="172">
        <f t="shared" si="268"/>
        <v>0.25501782837714465</v>
      </c>
      <c r="M1870" s="171">
        <f t="shared" si="269"/>
        <v>2.2999443396207127E-2</v>
      </c>
      <c r="N1870" s="44"/>
    </row>
    <row r="1871" spans="1:14" x14ac:dyDescent="0.25">
      <c r="A1871" s="157">
        <v>45695.297222222223</v>
      </c>
      <c r="B1871" s="173">
        <v>0.21002807714530689</v>
      </c>
      <c r="C1871" s="170">
        <v>26.211837393333301</v>
      </c>
      <c r="D1871" s="170">
        <v>1.00073935E-2</v>
      </c>
      <c r="E1871" s="171">
        <f t="shared" si="265"/>
        <v>0.20566993893162763</v>
      </c>
      <c r="F1871" s="171">
        <f t="shared" si="266"/>
        <v>4.5460622758724433E-4</v>
      </c>
      <c r="G1871" s="171">
        <f t="shared" si="267"/>
        <v>18146.425865354515</v>
      </c>
      <c r="H1871" s="171">
        <f t="shared" si="261"/>
        <v>2.3819009787226862E-2</v>
      </c>
      <c r="I1871" s="171">
        <f t="shared" si="262"/>
        <v>1.6868242708424921</v>
      </c>
      <c r="J1871" s="171">
        <f t="shared" si="263"/>
        <v>15.476000836343452</v>
      </c>
      <c r="K1871" s="172">
        <f t="shared" si="264"/>
        <v>17.932481865635129</v>
      </c>
      <c r="L1871" s="172">
        <f t="shared" si="268"/>
        <v>0.26663162955818365</v>
      </c>
      <c r="M1871" s="171">
        <f t="shared" si="269"/>
        <v>2.4046864137642825E-2</v>
      </c>
      <c r="N1871" s="44"/>
    </row>
    <row r="1872" spans="1:14" x14ac:dyDescent="0.25">
      <c r="A1872" s="157">
        <v>45695.29791666667</v>
      </c>
      <c r="B1872" s="173">
        <v>0.2127306509585839</v>
      </c>
      <c r="C1872" s="170">
        <v>26.211193741666602</v>
      </c>
      <c r="D1872" s="170">
        <v>1.0010572333333301E-2</v>
      </c>
      <c r="E1872" s="171">
        <f t="shared" si="265"/>
        <v>0.20831688152046882</v>
      </c>
      <c r="F1872" s="171">
        <f t="shared" si="266"/>
        <v>4.6045595445580933E-4</v>
      </c>
      <c r="G1872" s="171">
        <f t="shared" si="267"/>
        <v>18379.92824282165</v>
      </c>
      <c r="H1872" s="171">
        <f t="shared" si="261"/>
        <v>2.3819467413153911E-2</v>
      </c>
      <c r="I1872" s="171">
        <f t="shared" si="262"/>
        <v>1.686795489871036</v>
      </c>
      <c r="J1872" s="171">
        <f t="shared" si="263"/>
        <v>15.647107902007106</v>
      </c>
      <c r="K1872" s="172">
        <f t="shared" si="264"/>
        <v>18.130471716968959</v>
      </c>
      <c r="L1872" s="172">
        <f t="shared" si="268"/>
        <v>0.26999664538308843</v>
      </c>
      <c r="M1872" s="171">
        <f t="shared" si="269"/>
        <v>2.4350346805834096E-2</v>
      </c>
      <c r="N1872" s="44"/>
    </row>
    <row r="1873" spans="1:14" x14ac:dyDescent="0.25">
      <c r="A1873" s="157">
        <v>45695.298611111109</v>
      </c>
      <c r="B1873" s="173">
        <v>0.22392699374217792</v>
      </c>
      <c r="C1873" s="170">
        <v>26.210549825000001</v>
      </c>
      <c r="D1873" s="170">
        <v>1.00741518333333E-2</v>
      </c>
      <c r="E1873" s="171">
        <f t="shared" si="265"/>
        <v>0.21928139246769057</v>
      </c>
      <c r="F1873" s="171">
        <f t="shared" si="266"/>
        <v>4.8469046264540676E-4</v>
      </c>
      <c r="G1873" s="171">
        <f t="shared" si="267"/>
        <v>19347.292259324171</v>
      </c>
      <c r="H1873" s="171">
        <f t="shared" si="261"/>
        <v>2.3819925238258328E-2</v>
      </c>
      <c r="I1873" s="171">
        <f t="shared" si="262"/>
        <v>1.6867666974098094</v>
      </c>
      <c r="J1873" s="171">
        <f t="shared" si="263"/>
        <v>16.352786428424881</v>
      </c>
      <c r="K1873" s="172">
        <f t="shared" si="264"/>
        <v>18.947859629016609</v>
      </c>
      <c r="L1873" s="172">
        <f t="shared" si="268"/>
        <v>0.28537869567050628</v>
      </c>
      <c r="M1873" s="171">
        <f t="shared" si="269"/>
        <v>2.5737616853400636E-2</v>
      </c>
      <c r="N1873" s="44"/>
    </row>
    <row r="1874" spans="1:14" x14ac:dyDescent="0.25">
      <c r="A1874" s="157">
        <v>45695.299305555556</v>
      </c>
      <c r="B1874" s="173">
        <v>0.20732551253620121</v>
      </c>
      <c r="C1874" s="170">
        <v>26.209905899999999</v>
      </c>
      <c r="D1874" s="170">
        <v>1.0131373000000001E-2</v>
      </c>
      <c r="E1874" s="171">
        <f t="shared" si="265"/>
        <v>0.2030247631768359</v>
      </c>
      <c r="F1874" s="171">
        <f t="shared" si="266"/>
        <v>4.4875652064112816E-4</v>
      </c>
      <c r="G1874" s="171">
        <f t="shared" si="267"/>
        <v>17912.924283127784</v>
      </c>
      <c r="H1874" s="171">
        <f t="shared" si="261"/>
        <v>2.3820383080057284E-2</v>
      </c>
      <c r="I1874" s="171">
        <f t="shared" si="262"/>
        <v>1.6867379049357676</v>
      </c>
      <c r="J1874" s="171">
        <f t="shared" si="263"/>
        <v>15.304585822963825</v>
      </c>
      <c r="K1874" s="172">
        <f t="shared" si="264"/>
        <v>17.733046079940681</v>
      </c>
      <c r="L1874" s="172">
        <f t="shared" si="268"/>
        <v>0.26659507051099485</v>
      </c>
      <c r="M1874" s="171">
        <f t="shared" si="269"/>
        <v>2.4043566965277312E-2</v>
      </c>
      <c r="N1874" s="44"/>
    </row>
    <row r="1875" spans="1:14" x14ac:dyDescent="0.25">
      <c r="A1875" s="157">
        <v>45695.3</v>
      </c>
      <c r="B1875" s="173">
        <v>0.20500902858333317</v>
      </c>
      <c r="C1875" s="170">
        <v>26.209261979999901</v>
      </c>
      <c r="D1875" s="170">
        <v>1.0125014999999999E-2</v>
      </c>
      <c r="E1875" s="171">
        <f t="shared" si="265"/>
        <v>0.20075676406905116</v>
      </c>
      <c r="F1875" s="171">
        <f t="shared" si="266"/>
        <v>4.4374248611111074E-4</v>
      </c>
      <c r="G1875" s="171">
        <f t="shared" si="267"/>
        <v>17712.780069599987</v>
      </c>
      <c r="H1875" s="171">
        <f t="shared" si="261"/>
        <v>2.3820840929070979E-2</v>
      </c>
      <c r="I1875" s="171">
        <f t="shared" si="262"/>
        <v>1.6867091130450973</v>
      </c>
      <c r="J1875" s="171">
        <f t="shared" si="263"/>
        <v>15.15740962856861</v>
      </c>
      <c r="K1875" s="172">
        <f t="shared" si="264"/>
        <v>17.562248449111308</v>
      </c>
      <c r="L1875" s="172">
        <f t="shared" si="268"/>
        <v>0.26357222561294519</v>
      </c>
      <c r="M1875" s="171">
        <f t="shared" si="269"/>
        <v>2.3770943868411363E-2</v>
      </c>
      <c r="N1875" s="44"/>
    </row>
    <row r="1876" spans="1:14" x14ac:dyDescent="0.25">
      <c r="A1876" s="157">
        <v>45695.300694444442</v>
      </c>
      <c r="B1876" s="173">
        <v>0.2150471257072803</v>
      </c>
      <c r="C1876" s="170">
        <v>26.208618059999999</v>
      </c>
      <c r="D1876" s="170">
        <v>1.0198131500000001E-2</v>
      </c>
      <c r="E1876" s="171">
        <f t="shared" si="265"/>
        <v>0.21058710555796992</v>
      </c>
      <c r="F1876" s="171">
        <f t="shared" si="266"/>
        <v>4.6546996906337727E-4</v>
      </c>
      <c r="G1876" s="171">
        <f t="shared" si="267"/>
        <v>18580.071661109017</v>
      </c>
      <c r="H1876" s="171">
        <f t="shared" si="261"/>
        <v>2.3821298788854545E-2</v>
      </c>
      <c r="I1876" s="171">
        <f t="shared" si="262"/>
        <v>1.6866803215142354</v>
      </c>
      <c r="J1876" s="171">
        <f t="shared" si="263"/>
        <v>15.793527842917525</v>
      </c>
      <c r="K1876" s="172">
        <f t="shared" si="264"/>
        <v>18.299012220948224</v>
      </c>
      <c r="L1876" s="172">
        <f t="shared" si="268"/>
        <v>0.27790344712467729</v>
      </c>
      <c r="M1876" s="171">
        <f t="shared" si="269"/>
        <v>2.5063442200999039E-2</v>
      </c>
      <c r="N1876" s="44"/>
    </row>
    <row r="1877" spans="1:14" x14ac:dyDescent="0.25">
      <c r="A1877" s="157">
        <v>45695.301388888889</v>
      </c>
      <c r="B1877" s="173">
        <v>0.21581928701975522</v>
      </c>
      <c r="C1877" s="170">
        <v>26.2078463733333</v>
      </c>
      <c r="D1877" s="170">
        <v>1.0223563E-2</v>
      </c>
      <c r="E1877" s="171">
        <f t="shared" si="265"/>
        <v>0.21134379725240127</v>
      </c>
      <c r="F1877" s="171">
        <f t="shared" si="266"/>
        <v>4.671413138955741E-4</v>
      </c>
      <c r="G1877" s="171">
        <f t="shared" si="267"/>
        <v>18646.786398506851</v>
      </c>
      <c r="H1877" s="171">
        <f t="shared" si="261"/>
        <v>2.382184751140716E-2</v>
      </c>
      <c r="I1877" s="171">
        <f t="shared" si="262"/>
        <v>1.6866458176390908</v>
      </c>
      <c r="J1877" s="171">
        <f t="shared" si="263"/>
        <v>15.842285516381033</v>
      </c>
      <c r="K1877" s="172">
        <f t="shared" si="264"/>
        <v>18.355168874645763</v>
      </c>
      <c r="L1877" s="172">
        <f t="shared" si="268"/>
        <v>0.27954839622265487</v>
      </c>
      <c r="M1877" s="171">
        <f t="shared" si="269"/>
        <v>2.521179619612688E-2</v>
      </c>
      <c r="N1877" s="44"/>
    </row>
    <row r="1878" spans="1:14" x14ac:dyDescent="0.25">
      <c r="A1878" s="157">
        <v>45695.302083333336</v>
      </c>
      <c r="B1878" s="173">
        <v>0.2131167224338146</v>
      </c>
      <c r="C1878" s="170">
        <v>26.206793593333298</v>
      </c>
      <c r="D1878" s="170">
        <v>1.01790576666666E-2</v>
      </c>
      <c r="E1878" s="171">
        <f t="shared" si="265"/>
        <v>0.20869801026244048</v>
      </c>
      <c r="F1878" s="171">
        <f t="shared" si="266"/>
        <v>4.6129160699959871E-4</v>
      </c>
      <c r="G1878" s="171">
        <f t="shared" si="267"/>
        <v>18413.284818281583</v>
      </c>
      <c r="H1878" s="171">
        <f t="shared" si="261"/>
        <v>2.3822596135693881E-2</v>
      </c>
      <c r="I1878" s="171">
        <f t="shared" si="262"/>
        <v>1.6865987462717271</v>
      </c>
      <c r="J1878" s="171">
        <f t="shared" si="263"/>
        <v>15.671526180191162</v>
      </c>
      <c r="K1878" s="172">
        <f t="shared" si="264"/>
        <v>18.156870556227435</v>
      </c>
      <c r="L1878" s="172">
        <f t="shared" si="268"/>
        <v>0.27498679574145329</v>
      </c>
      <c r="M1878" s="171">
        <f t="shared" si="269"/>
        <v>2.4800396441328761E-2</v>
      </c>
      <c r="N1878" s="44"/>
    </row>
    <row r="1879" spans="1:14" x14ac:dyDescent="0.25">
      <c r="A1879" s="157">
        <v>45695.302777777775</v>
      </c>
      <c r="B1879" s="173">
        <v>0.20925591583283168</v>
      </c>
      <c r="C1879" s="170">
        <v>26.205731520000001</v>
      </c>
      <c r="D1879" s="170">
        <v>1.01504473333333E-2</v>
      </c>
      <c r="E1879" s="171">
        <f t="shared" si="265"/>
        <v>0.20491797973908593</v>
      </c>
      <c r="F1879" s="171">
        <f t="shared" si="266"/>
        <v>4.529348827550469E-4</v>
      </c>
      <c r="G1879" s="171">
        <f t="shared" si="267"/>
        <v>18079.711127956656</v>
      </c>
      <c r="H1879" s="171">
        <f t="shared" si="261"/>
        <v>2.3823351397577505E-2</v>
      </c>
      <c r="I1879" s="171">
        <f t="shared" si="262"/>
        <v>1.686551260360063</v>
      </c>
      <c r="J1879" s="171">
        <f t="shared" si="263"/>
        <v>15.427056799479617</v>
      </c>
      <c r="K1879" s="172">
        <f t="shared" si="264"/>
        <v>17.873180614932938</v>
      </c>
      <c r="L1879" s="172">
        <f t="shared" si="268"/>
        <v>0.26944884006035608</v>
      </c>
      <c r="M1879" s="171">
        <f t="shared" si="269"/>
        <v>2.4300941563884928E-2</v>
      </c>
      <c r="N1879" s="44"/>
    </row>
    <row r="1880" spans="1:14" x14ac:dyDescent="0.25">
      <c r="A1880" s="157">
        <v>45695.303472222222</v>
      </c>
      <c r="B1880" s="173">
        <v>0.20771159319243881</v>
      </c>
      <c r="C1880" s="170">
        <v>26.204669448333298</v>
      </c>
      <c r="D1880" s="170">
        <v>1.0198509E-2</v>
      </c>
      <c r="E1880" s="171">
        <f t="shared" si="265"/>
        <v>0.20340639301393221</v>
      </c>
      <c r="F1880" s="171">
        <f t="shared" si="266"/>
        <v>4.4959219305722685E-4</v>
      </c>
      <c r="G1880" s="171">
        <f t="shared" si="267"/>
        <v>17946.281651826714</v>
      </c>
      <c r="H1880" s="171">
        <f t="shared" si="261"/>
        <v>2.3824106687579828E-2</v>
      </c>
      <c r="I1880" s="171">
        <f t="shared" si="262"/>
        <v>1.6865037755017069</v>
      </c>
      <c r="J1880" s="171">
        <f t="shared" si="263"/>
        <v>15.329092744022967</v>
      </c>
      <c r="K1880" s="172">
        <f t="shared" si="264"/>
        <v>17.759235980484252</v>
      </c>
      <c r="L1880" s="172">
        <f t="shared" si="268"/>
        <v>0.26880403939962277</v>
      </c>
      <c r="M1880" s="171">
        <f t="shared" si="269"/>
        <v>2.4242788546142022E-2</v>
      </c>
      <c r="N1880" s="44"/>
    </row>
    <row r="1881" spans="1:14" x14ac:dyDescent="0.25">
      <c r="A1881" s="157">
        <v>45695.304166666669</v>
      </c>
      <c r="B1881" s="173">
        <v>0.22469915138688321</v>
      </c>
      <c r="C1881" s="170">
        <v>26.2036073766666</v>
      </c>
      <c r="D1881" s="170">
        <v>1.0223563E-2</v>
      </c>
      <c r="E1881" s="171">
        <f t="shared" si="265"/>
        <v>0.22004263388141537</v>
      </c>
      <c r="F1881" s="171">
        <f t="shared" si="266"/>
        <v>4.8636179953870823E-4</v>
      </c>
      <c r="G1881" s="171">
        <f t="shared" si="267"/>
        <v>19414.006679826711</v>
      </c>
      <c r="H1881" s="171">
        <f t="shared" si="261"/>
        <v>2.3824862006887274E-2</v>
      </c>
      <c r="I1881" s="171">
        <f t="shared" si="262"/>
        <v>1.6864562916221337</v>
      </c>
      <c r="J1881" s="171">
        <f t="shared" si="263"/>
        <v>16.401268931900777</v>
      </c>
      <c r="K1881" s="172">
        <f t="shared" si="264"/>
        <v>19.000907196398106</v>
      </c>
      <c r="L1881" s="172">
        <f t="shared" si="268"/>
        <v>0.29051497423586903</v>
      </c>
      <c r="M1881" s="171">
        <f t="shared" si="269"/>
        <v>2.6200845439742878E-2</v>
      </c>
      <c r="N1881" s="44"/>
    </row>
    <row r="1882" spans="1:14" x14ac:dyDescent="0.25">
      <c r="A1882" s="157">
        <v>45695.304861111108</v>
      </c>
      <c r="B1882" s="173">
        <v>0.25056657760850382</v>
      </c>
      <c r="C1882" s="170">
        <v>26.202705871666598</v>
      </c>
      <c r="D1882" s="170">
        <v>1.0183826E-2</v>
      </c>
      <c r="E1882" s="171">
        <f t="shared" si="265"/>
        <v>0.24537473951353783</v>
      </c>
      <c r="F1882" s="171">
        <f t="shared" si="266"/>
        <v>5.4235189958550607E-4</v>
      </c>
      <c r="G1882" s="171">
        <f t="shared" si="267"/>
        <v>21648.952305374729</v>
      </c>
      <c r="H1882" s="171">
        <f t="shared" si="261"/>
        <v>2.3825503158116882E-2</v>
      </c>
      <c r="I1882" s="171">
        <f t="shared" si="262"/>
        <v>1.6864159872429374</v>
      </c>
      <c r="J1882" s="171">
        <f t="shared" si="263"/>
        <v>18.012505211803727</v>
      </c>
      <c r="K1882" s="172">
        <f t="shared" si="264"/>
        <v>20.867081920305854</v>
      </c>
      <c r="L1882" s="172">
        <f t="shared" si="268"/>
        <v>0.32116419083498837</v>
      </c>
      <c r="M1882" s="171">
        <f t="shared" si="269"/>
        <v>2.8965024425954937E-2</v>
      </c>
      <c r="N1882" s="44"/>
    </row>
    <row r="1883" spans="1:14" x14ac:dyDescent="0.25">
      <c r="A1883" s="157">
        <v>45695.305555555555</v>
      </c>
      <c r="B1883" s="173">
        <v>0.25056658129171683</v>
      </c>
      <c r="C1883" s="170">
        <v>26.202225856666601</v>
      </c>
      <c r="D1883" s="170">
        <v>1.0148063000000001E-2</v>
      </c>
      <c r="E1883" s="171">
        <f t="shared" si="265"/>
        <v>0.24537513658187143</v>
      </c>
      <c r="F1883" s="171">
        <f t="shared" si="266"/>
        <v>5.4235190755782864E-4</v>
      </c>
      <c r="G1883" s="171">
        <f t="shared" si="267"/>
        <v>21648.952623604335</v>
      </c>
      <c r="H1883" s="171">
        <f t="shared" si="261"/>
        <v>2.3825844553864987E-2</v>
      </c>
      <c r="I1883" s="171">
        <f t="shared" si="262"/>
        <v>1.6863945270766483</v>
      </c>
      <c r="J1883" s="171">
        <f t="shared" si="263"/>
        <v>18.012505439510662</v>
      </c>
      <c r="K1883" s="172">
        <f t="shared" si="264"/>
        <v>20.866844628567176</v>
      </c>
      <c r="L1883" s="172">
        <f t="shared" si="268"/>
        <v>0.32003241094484686</v>
      </c>
      <c r="M1883" s="171">
        <f t="shared" si="269"/>
        <v>2.8862951925040299E-2</v>
      </c>
      <c r="N1883" s="44"/>
    </row>
    <row r="1884" spans="1:14" x14ac:dyDescent="0.25">
      <c r="A1884" s="157">
        <v>45695.306250000001</v>
      </c>
      <c r="B1884" s="173">
        <v>0.21813578386000793</v>
      </c>
      <c r="C1884" s="170">
        <v>26.201765914999999</v>
      </c>
      <c r="D1884" s="170">
        <v>1.0136141499999999E-2</v>
      </c>
      <c r="E1884" s="171">
        <f t="shared" si="265"/>
        <v>0.21361659532257021</v>
      </c>
      <c r="F1884" s="171">
        <f t="shared" si="266"/>
        <v>4.7215537632036347E-4</v>
      </c>
      <c r="G1884" s="171">
        <f t="shared" si="267"/>
        <v>18846.931725504684</v>
      </c>
      <c r="H1884" s="171">
        <f t="shared" si="261"/>
        <v>2.3826171678695069E-2</v>
      </c>
      <c r="I1884" s="171">
        <f t="shared" si="262"/>
        <v>1.6863739645221159</v>
      </c>
      <c r="J1884" s="171">
        <f t="shared" si="263"/>
        <v>15.988413247974806</v>
      </c>
      <c r="K1884" s="172">
        <f t="shared" si="264"/>
        <v>18.521804029911941</v>
      </c>
      <c r="L1884" s="172">
        <f t="shared" si="268"/>
        <v>0.27996105880727923</v>
      </c>
      <c r="M1884" s="171">
        <f t="shared" si="269"/>
        <v>2.5249013240194736E-2</v>
      </c>
      <c r="N1884" s="44"/>
    </row>
    <row r="1885" spans="1:14" x14ac:dyDescent="0.25">
      <c r="A1885" s="157">
        <v>45695.306944444441</v>
      </c>
      <c r="B1885" s="173">
        <v>0.20500902858333317</v>
      </c>
      <c r="C1885" s="170">
        <v>26.20130597</v>
      </c>
      <c r="D1885" s="170">
        <v>1.0120246499999999E-2</v>
      </c>
      <c r="E1885" s="171">
        <f t="shared" si="265"/>
        <v>0.2007620996823945</v>
      </c>
      <c r="F1885" s="171">
        <f t="shared" si="266"/>
        <v>4.4374248611111074E-4</v>
      </c>
      <c r="G1885" s="171">
        <f t="shared" si="267"/>
        <v>17712.780069599987</v>
      </c>
      <c r="H1885" s="171">
        <f t="shared" si="261"/>
        <v>2.382649881139268E-2</v>
      </c>
      <c r="I1885" s="171">
        <f t="shared" si="262"/>
        <v>1.6863534020021136</v>
      </c>
      <c r="J1885" s="171">
        <f t="shared" si="263"/>
        <v>15.15740962856861</v>
      </c>
      <c r="K1885" s="172">
        <f t="shared" si="264"/>
        <v>17.558934959986388</v>
      </c>
      <c r="L1885" s="172">
        <f t="shared" si="268"/>
        <v>0.2633943068738489</v>
      </c>
      <c r="M1885" s="171">
        <f t="shared" si="269"/>
        <v>2.3754897806083055E-2</v>
      </c>
      <c r="N1885" s="44"/>
    </row>
    <row r="1886" spans="1:14" x14ac:dyDescent="0.25">
      <c r="A1886" s="157">
        <v>45695.307638888888</v>
      </c>
      <c r="B1886" s="173">
        <v>0.2131167224338146</v>
      </c>
      <c r="C1886" s="170">
        <v>26.2008460266666</v>
      </c>
      <c r="D1886" s="170">
        <v>1.0116273166666599E-2</v>
      </c>
      <c r="E1886" s="171">
        <f t="shared" si="265"/>
        <v>0.20870215671916748</v>
      </c>
      <c r="F1886" s="171">
        <f t="shared" si="266"/>
        <v>4.6129160699959871E-4</v>
      </c>
      <c r="G1886" s="171">
        <f t="shared" si="267"/>
        <v>18413.284818281583</v>
      </c>
      <c r="H1886" s="171">
        <f t="shared" si="261"/>
        <v>2.3826825948401732E-2</v>
      </c>
      <c r="I1886" s="171">
        <f t="shared" si="262"/>
        <v>1.6863328397401749</v>
      </c>
      <c r="J1886" s="171">
        <f t="shared" si="263"/>
        <v>15.671526180191162</v>
      </c>
      <c r="K1886" s="172">
        <f t="shared" si="264"/>
        <v>18.154309608158819</v>
      </c>
      <c r="L1886" s="172">
        <f t="shared" si="268"/>
        <v>0.27324897354383532</v>
      </c>
      <c r="M1886" s="171">
        <f t="shared" si="269"/>
        <v>2.4643666445151091E-2</v>
      </c>
      <c r="N1886" s="44"/>
    </row>
    <row r="1887" spans="1:14" x14ac:dyDescent="0.25">
      <c r="A1887" s="157">
        <v>45695.308333333334</v>
      </c>
      <c r="B1887" s="173">
        <v>0.2131167224338146</v>
      </c>
      <c r="C1887" s="170">
        <v>26.200386085000002</v>
      </c>
      <c r="D1887" s="170">
        <v>1.00129565E-2</v>
      </c>
      <c r="E1887" s="171">
        <f t="shared" si="265"/>
        <v>0.20870247738291889</v>
      </c>
      <c r="F1887" s="171">
        <f t="shared" si="266"/>
        <v>4.6129160699959871E-4</v>
      </c>
      <c r="G1887" s="171">
        <f t="shared" si="267"/>
        <v>18413.284818281583</v>
      </c>
      <c r="H1887" s="171">
        <f t="shared" si="261"/>
        <v>2.3827153089722108E-2</v>
      </c>
      <c r="I1887" s="171">
        <f t="shared" si="262"/>
        <v>1.6863122777363073</v>
      </c>
      <c r="J1887" s="171">
        <f t="shared" si="263"/>
        <v>15.671526180191162</v>
      </c>
      <c r="K1887" s="172">
        <f t="shared" si="264"/>
        <v>18.154111578057922</v>
      </c>
      <c r="L1887" s="172">
        <f t="shared" si="268"/>
        <v>0.27045511246660403</v>
      </c>
      <c r="M1887" s="171">
        <f t="shared" si="269"/>
        <v>2.4391694847276699E-2</v>
      </c>
      <c r="N1887" s="44"/>
    </row>
    <row r="1888" spans="1:14" x14ac:dyDescent="0.25">
      <c r="A1888" s="157">
        <v>45695.309027777781</v>
      </c>
      <c r="B1888" s="173">
        <v>0.2150471257072803</v>
      </c>
      <c r="C1888" s="170">
        <v>26.199926139999999</v>
      </c>
      <c r="D1888" s="170">
        <v>1.0065961999999999E-2</v>
      </c>
      <c r="E1888" s="171">
        <f t="shared" si="265"/>
        <v>0.21059322016203261</v>
      </c>
      <c r="F1888" s="171">
        <f t="shared" si="266"/>
        <v>4.6546996906337727E-4</v>
      </c>
      <c r="G1888" s="171">
        <f t="shared" si="267"/>
        <v>18580.071661109017</v>
      </c>
      <c r="H1888" s="171">
        <f t="shared" si="261"/>
        <v>2.3827480238910393E-2</v>
      </c>
      <c r="I1888" s="171">
        <f t="shared" si="262"/>
        <v>1.6862917157669757</v>
      </c>
      <c r="J1888" s="171">
        <f t="shared" si="263"/>
        <v>15.793527842917525</v>
      </c>
      <c r="K1888" s="172">
        <f t="shared" si="264"/>
        <v>18.295240411966642</v>
      </c>
      <c r="L1888" s="172">
        <f t="shared" si="268"/>
        <v>0.27424060809460349</v>
      </c>
      <c r="M1888" s="171">
        <f t="shared" si="269"/>
        <v>2.4733099575631627E-2</v>
      </c>
      <c r="N1888" s="44"/>
    </row>
    <row r="1889" spans="1:14" x14ac:dyDescent="0.25">
      <c r="A1889" s="157">
        <v>45695.30972222222</v>
      </c>
      <c r="B1889" s="173">
        <v>0.21968010281718808</v>
      </c>
      <c r="C1889" s="170">
        <v>26.199465976666598</v>
      </c>
      <c r="D1889" s="170">
        <v>1.0196541999999999E-2</v>
      </c>
      <c r="E1889" s="171">
        <f t="shared" si="265"/>
        <v>0.21513057299350055</v>
      </c>
      <c r="F1889" s="171">
        <f t="shared" si="266"/>
        <v>4.7549805804586166E-4</v>
      </c>
      <c r="G1889" s="171">
        <f t="shared" si="267"/>
        <v>18980.36088340505</v>
      </c>
      <c r="H1889" s="171">
        <f t="shared" si="261"/>
        <v>2.3827807548895696E-2</v>
      </c>
      <c r="I1889" s="171">
        <f t="shared" si="262"/>
        <v>1.6862711442206726</v>
      </c>
      <c r="J1889" s="171">
        <f t="shared" si="263"/>
        <v>16.085710192659352</v>
      </c>
      <c r="K1889" s="172">
        <f t="shared" si="264"/>
        <v>18.63350141706729</v>
      </c>
      <c r="L1889" s="172">
        <f t="shared" si="268"/>
        <v>0.28352056113158414</v>
      </c>
      <c r="M1889" s="171">
        <f t="shared" si="269"/>
        <v>2.5570036177090923E-2</v>
      </c>
      <c r="N1889" s="44"/>
    </row>
    <row r="1890" spans="1:14" x14ac:dyDescent="0.25">
      <c r="A1890" s="157">
        <v>45695.310416666667</v>
      </c>
      <c r="B1890" s="173">
        <v>0.22624348689921761</v>
      </c>
      <c r="C1890" s="170">
        <v>26.199005235000001</v>
      </c>
      <c r="D1890" s="170">
        <v>1.0223563E-2</v>
      </c>
      <c r="E1890" s="171">
        <f t="shared" si="265"/>
        <v>0.22155837174885357</v>
      </c>
      <c r="F1890" s="171">
        <f t="shared" si="266"/>
        <v>4.8970451709787362E-4</v>
      </c>
      <c r="G1890" s="171">
        <f t="shared" si="267"/>
        <v>19547.437268092403</v>
      </c>
      <c r="H1890" s="171">
        <f t="shared" si="261"/>
        <v>2.3828135275756942E-2</v>
      </c>
      <c r="I1890" s="171">
        <f t="shared" si="262"/>
        <v>1.6862505470041311</v>
      </c>
      <c r="J1890" s="171">
        <f t="shared" si="263"/>
        <v>16.49816534044545</v>
      </c>
      <c r="K1890" s="172">
        <f t="shared" si="264"/>
        <v>19.111075878198694</v>
      </c>
      <c r="L1890" s="172">
        <f t="shared" si="268"/>
        <v>0.29239068399657586</v>
      </c>
      <c r="M1890" s="171">
        <f t="shared" si="269"/>
        <v>2.6370011182952371E-2</v>
      </c>
      <c r="N1890" s="44"/>
    </row>
    <row r="1891" spans="1:14" x14ac:dyDescent="0.25">
      <c r="A1891" s="157">
        <v>45695.311111111114</v>
      </c>
      <c r="B1891" s="173">
        <v>0.23937023850812278</v>
      </c>
      <c r="C1891" s="170">
        <v>26.198544468333299</v>
      </c>
      <c r="D1891" s="170">
        <v>1.01409098333333E-2</v>
      </c>
      <c r="E1891" s="171">
        <f t="shared" si="265"/>
        <v>0.23441365162902703</v>
      </c>
      <c r="F1891" s="171">
        <f t="shared" si="266"/>
        <v>5.181173993682311E-4</v>
      </c>
      <c r="G1891" s="171">
        <f t="shared" si="267"/>
        <v>20681.588607101807</v>
      </c>
      <c r="H1891" s="171">
        <f t="shared" si="261"/>
        <v>2.382846302591771E-2</v>
      </c>
      <c r="I1891" s="171">
        <f t="shared" si="262"/>
        <v>1.6862299488541763</v>
      </c>
      <c r="J1891" s="171">
        <f t="shared" si="263"/>
        <v>17.318112209587763</v>
      </c>
      <c r="K1891" s="172">
        <f t="shared" si="264"/>
        <v>20.060663288937523</v>
      </c>
      <c r="L1891" s="172">
        <f t="shared" si="268"/>
        <v>0.30610031297529428</v>
      </c>
      <c r="M1891" s="171">
        <f t="shared" si="269"/>
        <v>2.7606449582908935E-2</v>
      </c>
      <c r="N1891" s="44"/>
    </row>
    <row r="1892" spans="1:14" x14ac:dyDescent="0.25">
      <c r="A1892" s="157">
        <v>45695.311805555553</v>
      </c>
      <c r="B1892" s="173">
        <v>0.24245888745667873</v>
      </c>
      <c r="C1892" s="170">
        <v>26.198083699999898</v>
      </c>
      <c r="D1892" s="170">
        <v>9.9914984999999994E-3</v>
      </c>
      <c r="E1892" s="171">
        <f t="shared" si="265"/>
        <v>0.23743871007758652</v>
      </c>
      <c r="F1892" s="171">
        <f t="shared" si="266"/>
        <v>5.2480278670276781E-4</v>
      </c>
      <c r="G1892" s="171">
        <f t="shared" si="267"/>
        <v>20948.447876257043</v>
      </c>
      <c r="H1892" s="171">
        <f t="shared" si="261"/>
        <v>2.3828790782781183E-2</v>
      </c>
      <c r="I1892" s="171">
        <f t="shared" si="262"/>
        <v>1.6862093508139229</v>
      </c>
      <c r="J1892" s="171">
        <f t="shared" si="263"/>
        <v>17.510114701996383</v>
      </c>
      <c r="K1892" s="172">
        <f t="shared" si="264"/>
        <v>20.28285025529371</v>
      </c>
      <c r="L1892" s="172">
        <f t="shared" si="268"/>
        <v>0.30530719381962518</v>
      </c>
      <c r="M1892" s="171">
        <f t="shared" si="269"/>
        <v>2.7534920077527524E-2</v>
      </c>
      <c r="N1892" s="44"/>
    </row>
    <row r="1893" spans="1:14" x14ac:dyDescent="0.25">
      <c r="A1893" s="157">
        <v>45695.3125</v>
      </c>
      <c r="B1893" s="173">
        <v>0.22392699374217792</v>
      </c>
      <c r="C1893" s="170">
        <v>26.197622931666601</v>
      </c>
      <c r="D1893" s="170">
        <v>9.9787825E-3</v>
      </c>
      <c r="E1893" s="171">
        <f t="shared" si="265"/>
        <v>0.21929086181687951</v>
      </c>
      <c r="F1893" s="171">
        <f t="shared" si="266"/>
        <v>4.8469046264540676E-4</v>
      </c>
      <c r="G1893" s="171">
        <f t="shared" si="267"/>
        <v>19347.292259324171</v>
      </c>
      <c r="H1893" s="171">
        <f t="shared" si="261"/>
        <v>2.3829118545161797E-2</v>
      </c>
      <c r="I1893" s="171">
        <f t="shared" si="262"/>
        <v>1.6861887529578863</v>
      </c>
      <c r="J1893" s="171">
        <f t="shared" si="263"/>
        <v>16.352786428424881</v>
      </c>
      <c r="K1893" s="172">
        <f t="shared" si="264"/>
        <v>18.942051465459421</v>
      </c>
      <c r="L1893" s="172">
        <f t="shared" si="268"/>
        <v>0.28258337784674875</v>
      </c>
      <c r="M1893" s="171">
        <f t="shared" si="269"/>
        <v>2.5485513875067527E-2</v>
      </c>
      <c r="N1893" s="44"/>
    </row>
    <row r="1894" spans="1:14" x14ac:dyDescent="0.25">
      <c r="A1894" s="157">
        <v>45695.313194444447</v>
      </c>
      <c r="B1894" s="173">
        <v>0.2131167224338146</v>
      </c>
      <c r="C1894" s="170">
        <v>26.197162164999899</v>
      </c>
      <c r="D1894" s="170">
        <v>1.0094815166666601E-2</v>
      </c>
      <c r="E1894" s="171">
        <f t="shared" si="265"/>
        <v>0.20870472507448223</v>
      </c>
      <c r="F1894" s="171">
        <f t="shared" si="266"/>
        <v>4.6129160699959871E-4</v>
      </c>
      <c r="G1894" s="171">
        <f t="shared" si="267"/>
        <v>18413.284818281583</v>
      </c>
      <c r="H1894" s="171">
        <f t="shared" si="261"/>
        <v>2.3829446311874267E-2</v>
      </c>
      <c r="I1894" s="171">
        <f t="shared" si="262"/>
        <v>1.6861681553605574</v>
      </c>
      <c r="J1894" s="171">
        <f t="shared" si="263"/>
        <v>15.671526180191162</v>
      </c>
      <c r="K1894" s="172">
        <f t="shared" si="264"/>
        <v>18.152723564401892</v>
      </c>
      <c r="L1894" s="172">
        <f t="shared" si="268"/>
        <v>0.27264360279877653</v>
      </c>
      <c r="M1894" s="171">
        <f t="shared" si="269"/>
        <v>2.458906951648418E-2</v>
      </c>
      <c r="N1894" s="44"/>
    </row>
    <row r="1895" spans="1:14" x14ac:dyDescent="0.25">
      <c r="A1895" s="157">
        <v>45695.313888888886</v>
      </c>
      <c r="B1895" s="173">
        <v>0.20925591583283168</v>
      </c>
      <c r="C1895" s="170">
        <v>26.196701395000002</v>
      </c>
      <c r="D1895" s="170">
        <v>1.02378679999999E-2</v>
      </c>
      <c r="E1895" s="171">
        <f t="shared" si="265"/>
        <v>0.20492416131704611</v>
      </c>
      <c r="F1895" s="171">
        <f t="shared" si="266"/>
        <v>4.529348827550469E-4</v>
      </c>
      <c r="G1895" s="171">
        <f t="shared" si="267"/>
        <v>18079.711127956656</v>
      </c>
      <c r="H1895" s="171">
        <f t="shared" si="261"/>
        <v>2.3829774086475315E-2</v>
      </c>
      <c r="I1895" s="171">
        <f t="shared" si="262"/>
        <v>1.6861475577984328</v>
      </c>
      <c r="J1895" s="171">
        <f t="shared" si="263"/>
        <v>15.427056799479617</v>
      </c>
      <c r="K1895" s="172">
        <f t="shared" si="264"/>
        <v>17.869353247234976</v>
      </c>
      <c r="L1895" s="172">
        <f t="shared" si="268"/>
        <v>0.27170649823110066</v>
      </c>
      <c r="M1895" s="171">
        <f t="shared" si="269"/>
        <v>2.4504554313771708E-2</v>
      </c>
      <c r="N1895" s="44"/>
    </row>
    <row r="1896" spans="1:14" x14ac:dyDescent="0.25">
      <c r="A1896" s="157">
        <v>45695.314583333333</v>
      </c>
      <c r="B1896" s="173">
        <v>0.21736361886432001</v>
      </c>
      <c r="C1896" s="170">
        <v>26.196368618333299</v>
      </c>
      <c r="D1896" s="170">
        <v>1.0277605E-2</v>
      </c>
      <c r="E1896" s="171">
        <f t="shared" si="265"/>
        <v>0.21286426544668935</v>
      </c>
      <c r="F1896" s="171">
        <f t="shared" si="266"/>
        <v>4.7048402351584418E-4</v>
      </c>
      <c r="G1896" s="171">
        <f t="shared" si="267"/>
        <v>18780.216669877249</v>
      </c>
      <c r="H1896" s="171">
        <f t="shared" si="261"/>
        <v>2.383001081482199E-2</v>
      </c>
      <c r="I1896" s="171">
        <f t="shared" si="262"/>
        <v>1.6861326819704034</v>
      </c>
      <c r="J1896" s="171">
        <f t="shared" si="263"/>
        <v>15.939728294859012</v>
      </c>
      <c r="K1896" s="172">
        <f t="shared" si="264"/>
        <v>18.463041349387549</v>
      </c>
      <c r="L1896" s="172">
        <f t="shared" si="268"/>
        <v>0.28286728603851474</v>
      </c>
      <c r="M1896" s="171">
        <f t="shared" si="269"/>
        <v>2.5511118870717418E-2</v>
      </c>
      <c r="N1896" s="44"/>
    </row>
    <row r="1897" spans="1:14" x14ac:dyDescent="0.25">
      <c r="A1897" s="157">
        <v>45695.31527777778</v>
      </c>
      <c r="B1897" s="173">
        <v>0.22276875177346572</v>
      </c>
      <c r="C1897" s="170">
        <v>26.196355819999901</v>
      </c>
      <c r="D1897" s="170">
        <v>1.01409098333333E-2</v>
      </c>
      <c r="E1897" s="171">
        <f t="shared" si="265"/>
        <v>0.21815752325931054</v>
      </c>
      <c r="F1897" s="171">
        <f t="shared" si="266"/>
        <v>4.8218344539711195E-4</v>
      </c>
      <c r="G1897" s="171">
        <f t="shared" si="267"/>
        <v>19247.220153227438</v>
      </c>
      <c r="H1897" s="171">
        <f t="shared" si="261"/>
        <v>2.3830019919268686E-2</v>
      </c>
      <c r="I1897" s="171">
        <f t="shared" si="262"/>
        <v>1.6861321098594753</v>
      </c>
      <c r="J1897" s="171">
        <f t="shared" si="263"/>
        <v>16.280018403136097</v>
      </c>
      <c r="K1897" s="172">
        <f t="shared" si="264"/>
        <v>18.857194812260779</v>
      </c>
      <c r="L1897" s="172">
        <f t="shared" si="268"/>
        <v>0.28574372946338594</v>
      </c>
      <c r="M1897" s="171">
        <f t="shared" si="269"/>
        <v>2.5770538371517489E-2</v>
      </c>
      <c r="N1897" s="44"/>
    </row>
    <row r="1898" spans="1:14" x14ac:dyDescent="0.25">
      <c r="A1898" s="157">
        <v>45695.315972222219</v>
      </c>
      <c r="B1898" s="173">
        <v>0.21543321557541095</v>
      </c>
      <c r="C1898" s="170">
        <v>26.196355819999901</v>
      </c>
      <c r="D1898" s="170">
        <v>9.9295084999999998E-3</v>
      </c>
      <c r="E1898" s="171">
        <f t="shared" si="265"/>
        <v>0.21097382987320223</v>
      </c>
      <c r="F1898" s="171">
        <f t="shared" si="266"/>
        <v>4.6630566141863842E-4</v>
      </c>
      <c r="G1898" s="171">
        <f t="shared" si="267"/>
        <v>18613.429825715506</v>
      </c>
      <c r="H1898" s="171">
        <f t="shared" si="261"/>
        <v>2.3830019919268686E-2</v>
      </c>
      <c r="I1898" s="171">
        <f t="shared" si="262"/>
        <v>1.6861321098594753</v>
      </c>
      <c r="J1898" s="171">
        <f t="shared" si="263"/>
        <v>15.81791031960473</v>
      </c>
      <c r="K1898" s="172">
        <f t="shared" si="264"/>
        <v>18.321933614165768</v>
      </c>
      <c r="L1898" s="172">
        <f t="shared" si="268"/>
        <v>0.2709630906868461</v>
      </c>
      <c r="M1898" s="171">
        <f t="shared" si="269"/>
        <v>2.4437508178828112E-2</v>
      </c>
      <c r="N1898" s="44"/>
    </row>
    <row r="1899" spans="1:14" x14ac:dyDescent="0.25">
      <c r="A1899" s="157">
        <v>45695.316666666666</v>
      </c>
      <c r="B1899" s="173">
        <v>0.22971821282851956</v>
      </c>
      <c r="C1899" s="170">
        <v>26.196355819999901</v>
      </c>
      <c r="D1899" s="170">
        <v>9.8563925E-3</v>
      </c>
      <c r="E1899" s="171">
        <f t="shared" si="265"/>
        <v>0.22496313311117741</v>
      </c>
      <c r="F1899" s="171">
        <f t="shared" si="266"/>
        <v>4.9722556889289949E-4</v>
      </c>
      <c r="G1899" s="171">
        <f t="shared" si="267"/>
        <v>19847.653588384092</v>
      </c>
      <c r="H1899" s="171">
        <f t="shared" si="261"/>
        <v>2.3830019919268686E-2</v>
      </c>
      <c r="I1899" s="171">
        <f t="shared" si="262"/>
        <v>1.6861321098594753</v>
      </c>
      <c r="J1899" s="171">
        <f t="shared" si="263"/>
        <v>16.715843132543483</v>
      </c>
      <c r="K1899" s="172">
        <f t="shared" si="264"/>
        <v>19.362011921365077</v>
      </c>
      <c r="L1899" s="172">
        <f t="shared" si="268"/>
        <v>0.28601105106361646</v>
      </c>
      <c r="M1899" s="171">
        <f t="shared" si="269"/>
        <v>2.5794647462447372E-2</v>
      </c>
      <c r="N1899" s="44"/>
    </row>
    <row r="1900" spans="1:14" x14ac:dyDescent="0.25">
      <c r="A1900" s="157">
        <v>45695.317361111112</v>
      </c>
      <c r="B1900" s="173">
        <v>0.23280685810158425</v>
      </c>
      <c r="C1900" s="170">
        <v>26.196355819999901</v>
      </c>
      <c r="D1900" s="170">
        <v>9.9581193333333293E-3</v>
      </c>
      <c r="E1900" s="171">
        <f t="shared" si="265"/>
        <v>0.22798784460071148</v>
      </c>
      <c r="F1900" s="171">
        <f t="shared" si="266"/>
        <v>5.0391094827182737E-4</v>
      </c>
      <c r="G1900" s="171">
        <f t="shared" si="267"/>
        <v>20114.51253997688</v>
      </c>
      <c r="H1900" s="171">
        <f t="shared" si="261"/>
        <v>2.3830019919268686E-2</v>
      </c>
      <c r="I1900" s="171">
        <f t="shared" si="262"/>
        <v>1.6861321098594753</v>
      </c>
      <c r="J1900" s="171">
        <f t="shared" si="263"/>
        <v>16.908947669644331</v>
      </c>
      <c r="K1900" s="172">
        <f t="shared" si="264"/>
        <v>19.585685493781963</v>
      </c>
      <c r="L1900" s="172">
        <f t="shared" si="268"/>
        <v>0.29267860930711281</v>
      </c>
      <c r="M1900" s="171">
        <f t="shared" si="269"/>
        <v>2.639597847286371E-2</v>
      </c>
      <c r="N1900" s="44"/>
    </row>
    <row r="1901" spans="1:14" x14ac:dyDescent="0.25">
      <c r="A1901" s="157">
        <v>45695.318055555559</v>
      </c>
      <c r="B1901" s="173">
        <v>0.24091455192117922</v>
      </c>
      <c r="C1901" s="170">
        <v>26.196355819999901</v>
      </c>
      <c r="D1901" s="170">
        <v>1.0047130499999999E-2</v>
      </c>
      <c r="E1901" s="171">
        <f t="shared" si="265"/>
        <v>0.23592771223899817</v>
      </c>
      <c r="F1901" s="171">
        <f t="shared" si="266"/>
        <v>5.2146006909346149E-4</v>
      </c>
      <c r="G1901" s="171">
        <f t="shared" si="267"/>
        <v>20815.017285989885</v>
      </c>
      <c r="H1901" s="171">
        <f t="shared" si="261"/>
        <v>2.3830019919268686E-2</v>
      </c>
      <c r="I1901" s="171">
        <f t="shared" si="262"/>
        <v>1.6861321098594753</v>
      </c>
      <c r="J1901" s="171">
        <f t="shared" si="263"/>
        <v>17.41415584598894</v>
      </c>
      <c r="K1901" s="172">
        <f t="shared" si="264"/>
        <v>20.170869660419154</v>
      </c>
      <c r="L1901" s="172">
        <f t="shared" si="268"/>
        <v>0.30512335791649653</v>
      </c>
      <c r="M1901" s="171">
        <f t="shared" si="269"/>
        <v>2.7518340360434386E-2</v>
      </c>
      <c r="N1901" s="44"/>
    </row>
    <row r="1902" spans="1:14" x14ac:dyDescent="0.25">
      <c r="A1902" s="157">
        <v>45695.318749999999</v>
      </c>
      <c r="B1902" s="173">
        <v>0.23705374535108303</v>
      </c>
      <c r="C1902" s="170">
        <v>26.196355819999901</v>
      </c>
      <c r="D1902" s="170">
        <v>1.0045541E-2</v>
      </c>
      <c r="E1902" s="171">
        <f t="shared" si="265"/>
        <v>0.23214682289787567</v>
      </c>
      <c r="F1902" s="171">
        <f t="shared" si="266"/>
        <v>5.1310334491576413E-4</v>
      </c>
      <c r="G1902" s="171">
        <f t="shared" si="267"/>
        <v>20481.443598333575</v>
      </c>
      <c r="H1902" s="171">
        <f t="shared" si="261"/>
        <v>2.3830019919268686E-2</v>
      </c>
      <c r="I1902" s="171">
        <f t="shared" si="262"/>
        <v>1.6861321098594753</v>
      </c>
      <c r="J1902" s="171">
        <f t="shared" si="263"/>
        <v>17.173882391030304</v>
      </c>
      <c r="K1902" s="172">
        <f t="shared" si="264"/>
        <v>19.892560187040598</v>
      </c>
      <c r="L1902" s="172">
        <f t="shared" si="268"/>
        <v>0.30039770849227676</v>
      </c>
      <c r="M1902" s="171">
        <f t="shared" si="269"/>
        <v>2.7092145426792637E-2</v>
      </c>
      <c r="N1902" s="44"/>
    </row>
    <row r="1903" spans="1:14" x14ac:dyDescent="0.25">
      <c r="A1903" s="157">
        <v>45695.319444444445</v>
      </c>
      <c r="B1903" s="173">
        <v>0.22392699374217792</v>
      </c>
      <c r="C1903" s="170">
        <v>26.19648381</v>
      </c>
      <c r="D1903" s="170">
        <v>9.9167930000000001E-3</v>
      </c>
      <c r="E1903" s="171">
        <f t="shared" si="265"/>
        <v>0.2192916962979424</v>
      </c>
      <c r="F1903" s="171">
        <f t="shared" si="266"/>
        <v>4.8469046264540676E-4</v>
      </c>
      <c r="G1903" s="171">
        <f t="shared" si="267"/>
        <v>19347.292259324171</v>
      </c>
      <c r="H1903" s="171">
        <f t="shared" si="261"/>
        <v>2.3829928870250969E-2</v>
      </c>
      <c r="I1903" s="171">
        <f t="shared" si="262"/>
        <v>1.6861378312731579</v>
      </c>
      <c r="J1903" s="171">
        <f t="shared" si="263"/>
        <v>16.352786428424881</v>
      </c>
      <c r="K1903" s="172">
        <f t="shared" si="264"/>
        <v>18.941539733732878</v>
      </c>
      <c r="L1903" s="172">
        <f t="shared" si="268"/>
        <v>0.28081972745338651</v>
      </c>
      <c r="M1903" s="171">
        <f t="shared" si="269"/>
        <v>2.5326454496156791E-2</v>
      </c>
      <c r="N1903" s="44"/>
    </row>
    <row r="1904" spans="1:14" x14ac:dyDescent="0.25">
      <c r="A1904" s="157">
        <v>45695.320138888892</v>
      </c>
      <c r="B1904" s="173">
        <v>0.20539510004312048</v>
      </c>
      <c r="C1904" s="170">
        <v>26.19693178</v>
      </c>
      <c r="D1904" s="170">
        <v>9.7847046666666593E-3</v>
      </c>
      <c r="E1904" s="171">
        <f t="shared" si="265"/>
        <v>0.20114311250696984</v>
      </c>
      <c r="F1904" s="171">
        <f t="shared" si="266"/>
        <v>4.4457813862147291E-4</v>
      </c>
      <c r="G1904" s="171">
        <f t="shared" si="267"/>
        <v>17746.136643725607</v>
      </c>
      <c r="H1904" s="171">
        <f t="shared" si="261"/>
        <v>2.3829610198485056E-2</v>
      </c>
      <c r="I1904" s="171">
        <f t="shared" si="262"/>
        <v>1.6861578565564712</v>
      </c>
      <c r="J1904" s="171">
        <f t="shared" si="263"/>
        <v>15.181954509842424</v>
      </c>
      <c r="K1904" s="172">
        <f t="shared" si="264"/>
        <v>17.585544279092069</v>
      </c>
      <c r="L1904" s="172">
        <f t="shared" si="268"/>
        <v>0.25509192192092511</v>
      </c>
      <c r="M1904" s="171">
        <f t="shared" si="269"/>
        <v>2.3006125714369146E-2</v>
      </c>
      <c r="N1904" s="44"/>
    </row>
    <row r="1905" spans="1:14" x14ac:dyDescent="0.25">
      <c r="A1905" s="157">
        <v>45695.320833333331</v>
      </c>
      <c r="B1905" s="173">
        <v>0.19651524120467312</v>
      </c>
      <c r="C1905" s="170">
        <v>26.197392548333301</v>
      </c>
      <c r="D1905" s="170">
        <v>9.5440595000000003E-3</v>
      </c>
      <c r="E1905" s="171">
        <f t="shared" si="265"/>
        <v>0.19244678388120029</v>
      </c>
      <c r="F1905" s="171">
        <f t="shared" si="266"/>
        <v>4.2535766494517993E-4</v>
      </c>
      <c r="G1905" s="171">
        <f t="shared" si="267"/>
        <v>16978.916840083759</v>
      </c>
      <c r="H1905" s="171">
        <f t="shared" si="261"/>
        <v>2.3829282427828318E-2</v>
      </c>
      <c r="I1905" s="171">
        <f t="shared" si="262"/>
        <v>1.6861784541361984</v>
      </c>
      <c r="J1905" s="171">
        <f t="shared" si="263"/>
        <v>14.615745878581471</v>
      </c>
      <c r="K1905" s="172">
        <f t="shared" si="264"/>
        <v>16.929879147101452</v>
      </c>
      <c r="L1905" s="172">
        <f t="shared" si="268"/>
        <v>0.23850856372543083</v>
      </c>
      <c r="M1905" s="171">
        <f t="shared" si="269"/>
        <v>2.1510512601499897E-2</v>
      </c>
      <c r="N1905" s="44"/>
    </row>
    <row r="1906" spans="1:14" x14ac:dyDescent="0.25">
      <c r="A1906" s="157">
        <v>45695.321527777778</v>
      </c>
      <c r="B1906" s="173">
        <v>0.2011482220055153</v>
      </c>
      <c r="C1906" s="170">
        <v>26.197853315</v>
      </c>
      <c r="D1906" s="170">
        <v>9.3056375E-3</v>
      </c>
      <c r="E1906" s="171">
        <f t="shared" si="265"/>
        <v>0.19698354482224062</v>
      </c>
      <c r="F1906" s="171">
        <f t="shared" si="266"/>
        <v>4.3538576191669976E-4</v>
      </c>
      <c r="G1906" s="171">
        <f t="shared" si="267"/>
        <v>17379.206381276523</v>
      </c>
      <c r="H1906" s="171">
        <f t="shared" si="261"/>
        <v>2.3828954663874552E-2</v>
      </c>
      <c r="I1906" s="171">
        <f t="shared" si="262"/>
        <v>1.6861990518256291</v>
      </c>
      <c r="J1906" s="171">
        <f t="shared" si="263"/>
        <v>14.911596673586169</v>
      </c>
      <c r="K1906" s="172">
        <f t="shared" si="264"/>
        <v>17.272761200314868</v>
      </c>
      <c r="L1906" s="172">
        <f t="shared" si="268"/>
        <v>0.23780202390012542</v>
      </c>
      <c r="M1906" s="171">
        <f t="shared" si="269"/>
        <v>2.1446791477284038E-2</v>
      </c>
      <c r="N1906" s="44"/>
    </row>
    <row r="1907" spans="1:14" x14ac:dyDescent="0.25">
      <c r="A1907" s="157">
        <v>45695.322222222225</v>
      </c>
      <c r="B1907" s="173">
        <v>0.19805956752055734</v>
      </c>
      <c r="C1907" s="170">
        <v>26.198314085</v>
      </c>
      <c r="D1907" s="170">
        <v>9.0242989999999995E-3</v>
      </c>
      <c r="E1907" s="171">
        <f t="shared" si="265"/>
        <v>0.1939585408928173</v>
      </c>
      <c r="F1907" s="171">
        <f t="shared" si="266"/>
        <v>4.2870036259860897E-4</v>
      </c>
      <c r="G1907" s="171">
        <f t="shared" si="267"/>
        <v>17112.346633776153</v>
      </c>
      <c r="H1907" s="171">
        <f t="shared" si="261"/>
        <v>2.382862690306697E-2</v>
      </c>
      <c r="I1907" s="171">
        <f t="shared" si="262"/>
        <v>1.68621964984828</v>
      </c>
      <c r="J1907" s="171">
        <f t="shared" si="263"/>
        <v>14.714470166078552</v>
      </c>
      <c r="K1907" s="172">
        <f t="shared" si="264"/>
        <v>17.044607118028136</v>
      </c>
      <c r="L1907" s="172">
        <f t="shared" si="268"/>
        <v>0.22722238172789463</v>
      </c>
      <c r="M1907" s="171">
        <f t="shared" si="269"/>
        <v>2.0492639044723541E-2</v>
      </c>
      <c r="N1907" s="44"/>
    </row>
    <row r="1908" spans="1:14" x14ac:dyDescent="0.25">
      <c r="A1908" s="157">
        <v>45695.322916666664</v>
      </c>
      <c r="B1908" s="173">
        <v>0.18995186082129939</v>
      </c>
      <c r="C1908" s="170">
        <v>26.198774851666599</v>
      </c>
      <c r="D1908" s="170">
        <v>8.5617596666666598E-3</v>
      </c>
      <c r="E1908" s="171">
        <f t="shared" si="265"/>
        <v>0.18601842625665216</v>
      </c>
      <c r="F1908" s="171">
        <f t="shared" si="266"/>
        <v>4.1115121389891644E-4</v>
      </c>
      <c r="G1908" s="171">
        <f t="shared" si="267"/>
        <v>16411.840774960267</v>
      </c>
      <c r="H1908" s="171">
        <f t="shared" si="261"/>
        <v>2.3828299150147735E-2</v>
      </c>
      <c r="I1908" s="171">
        <f t="shared" si="262"/>
        <v>1.6862402479061249</v>
      </c>
      <c r="J1908" s="171">
        <f t="shared" si="263"/>
        <v>14.194943659504757</v>
      </c>
      <c r="K1908" s="172">
        <f t="shared" si="264"/>
        <v>16.442989721668248</v>
      </c>
      <c r="L1908" s="172">
        <f t="shared" si="268"/>
        <v>0.20711663491965579</v>
      </c>
      <c r="M1908" s="171">
        <f t="shared" si="269"/>
        <v>1.8679350191166646E-2</v>
      </c>
      <c r="N1908" s="44"/>
    </row>
    <row r="1909" spans="1:14" x14ac:dyDescent="0.25">
      <c r="A1909" s="157">
        <v>45695.323611111111</v>
      </c>
      <c r="B1909" s="173">
        <v>0.20732550885298823</v>
      </c>
      <c r="C1909" s="170">
        <v>26.19923562</v>
      </c>
      <c r="D1909" s="170">
        <v>7.9633204999999992E-3</v>
      </c>
      <c r="E1909" s="171">
        <f t="shared" si="265"/>
        <v>0.20303199637164149</v>
      </c>
      <c r="F1909" s="171">
        <f t="shared" si="266"/>
        <v>4.4875651266880571E-4</v>
      </c>
      <c r="G1909" s="171">
        <f t="shared" si="267"/>
        <v>17912.923964898182</v>
      </c>
      <c r="H1909" s="171">
        <f t="shared" si="261"/>
        <v>2.3827971401559941E-2</v>
      </c>
      <c r="I1909" s="171">
        <f t="shared" si="262"/>
        <v>1.6862608462226947</v>
      </c>
      <c r="J1909" s="171">
        <f t="shared" si="263"/>
        <v>15.304585589137112</v>
      </c>
      <c r="K1909" s="172">
        <f t="shared" si="264"/>
        <v>17.72855881710154</v>
      </c>
      <c r="L1909" s="172">
        <f t="shared" si="268"/>
        <v>0.20948796478563791</v>
      </c>
      <c r="M1909" s="171">
        <f t="shared" si="269"/>
        <v>1.8893214717319438E-2</v>
      </c>
      <c r="N1909" s="44"/>
    </row>
    <row r="1910" spans="1:14" x14ac:dyDescent="0.25">
      <c r="A1910" s="157">
        <v>45695.324305555558</v>
      </c>
      <c r="B1910" s="173">
        <v>0.22392699374217792</v>
      </c>
      <c r="C1910" s="170">
        <v>26.199499466666602</v>
      </c>
      <c r="D1910" s="170">
        <v>7.4983970000000004E-3</v>
      </c>
      <c r="E1910" s="171">
        <f t="shared" si="265"/>
        <v>0.21928948714620825</v>
      </c>
      <c r="F1910" s="171">
        <f t="shared" si="266"/>
        <v>4.8469046264540676E-4</v>
      </c>
      <c r="G1910" s="171">
        <f t="shared" si="267"/>
        <v>19347.292259324171</v>
      </c>
      <c r="H1910" s="171">
        <f t="shared" si="261"/>
        <v>2.3827783727578239E-2</v>
      </c>
      <c r="I1910" s="171">
        <f t="shared" si="262"/>
        <v>1.6862726413808842</v>
      </c>
      <c r="J1910" s="171">
        <f t="shared" si="263"/>
        <v>16.352786428424881</v>
      </c>
      <c r="K1910" s="172">
        <f t="shared" si="264"/>
        <v>18.942894498178777</v>
      </c>
      <c r="L1910" s="172">
        <f t="shared" si="268"/>
        <v>0.21235299481620701</v>
      </c>
      <c r="M1910" s="171">
        <f t="shared" si="269"/>
        <v>1.9151604871591538E-2</v>
      </c>
      <c r="N1910" s="44"/>
    </row>
    <row r="1911" spans="1:14" x14ac:dyDescent="0.25">
      <c r="A1911" s="157">
        <v>45695.324999999997</v>
      </c>
      <c r="B1911" s="173">
        <v>0.21697753822352578</v>
      </c>
      <c r="C1911" s="170">
        <v>26.199301961666599</v>
      </c>
      <c r="D1911" s="170">
        <v>6.971484E-3</v>
      </c>
      <c r="E1911" s="171">
        <f t="shared" si="265"/>
        <v>0.21248409437871954</v>
      </c>
      <c r="F1911" s="171">
        <f t="shared" si="266"/>
        <v>4.696483511331727E-4</v>
      </c>
      <c r="G1911" s="171">
        <f t="shared" si="267"/>
        <v>18746.859302512628</v>
      </c>
      <c r="H1911" s="171">
        <f t="shared" si="261"/>
        <v>2.3827924212600538E-2</v>
      </c>
      <c r="I1911" s="171">
        <f t="shared" si="262"/>
        <v>1.6862638119943008</v>
      </c>
      <c r="J1911" s="171">
        <f t="shared" si="263"/>
        <v>15.915376859481849</v>
      </c>
      <c r="K1911" s="172">
        <f t="shared" si="264"/>
        <v>18.436117531591467</v>
      </c>
      <c r="L1911" s="172">
        <f t="shared" si="268"/>
        <v>0.19156216179423988</v>
      </c>
      <c r="M1911" s="171">
        <f t="shared" si="269"/>
        <v>1.727652974334775E-2</v>
      </c>
      <c r="N1911" s="44"/>
    </row>
    <row r="1912" spans="1:14" x14ac:dyDescent="0.25">
      <c r="A1912" s="157">
        <v>45695.325694444444</v>
      </c>
      <c r="B1912" s="173">
        <v>0.21852186453941028</v>
      </c>
      <c r="C1912" s="170">
        <v>26.199087575</v>
      </c>
      <c r="D1912" s="170">
        <v>6.3158229999999999E-3</v>
      </c>
      <c r="E1912" s="171">
        <f t="shared" si="265"/>
        <v>0.2139965921014487</v>
      </c>
      <c r="F1912" s="171">
        <f t="shared" si="266"/>
        <v>4.7299104878660233E-4</v>
      </c>
      <c r="G1912" s="171">
        <f t="shared" si="267"/>
        <v>18880.289096205048</v>
      </c>
      <c r="H1912" s="171">
        <f t="shared" si="261"/>
        <v>2.3828076706675319E-2</v>
      </c>
      <c r="I1912" s="171">
        <f t="shared" si="262"/>
        <v>1.6862542279574833</v>
      </c>
      <c r="J1912" s="171">
        <f t="shared" si="263"/>
        <v>16.012746558399801</v>
      </c>
      <c r="K1912" s="172">
        <f t="shared" si="264"/>
        <v>18.54881471878041</v>
      </c>
      <c r="L1912" s="172">
        <f t="shared" si="268"/>
        <v>0.17472703574792581</v>
      </c>
      <c r="M1912" s="171">
        <f t="shared" si="269"/>
        <v>1.5758210294726356E-2</v>
      </c>
      <c r="N1912" s="44"/>
    </row>
    <row r="1913" spans="1:14" x14ac:dyDescent="0.25">
      <c r="A1913" s="157">
        <v>45695.326388888891</v>
      </c>
      <c r="B1913" s="173">
        <v>0.20346469674649004</v>
      </c>
      <c r="C1913" s="170">
        <v>26.198873188333302</v>
      </c>
      <c r="D1913" s="170">
        <v>5.576714E-3</v>
      </c>
      <c r="E1913" s="171">
        <f t="shared" si="265"/>
        <v>0.19925137922168787</v>
      </c>
      <c r="F1913" s="171">
        <f t="shared" si="266"/>
        <v>4.4039977650755418E-4</v>
      </c>
      <c r="G1913" s="171">
        <f t="shared" si="267"/>
        <v>17579.349798896739</v>
      </c>
      <c r="H1913" s="171">
        <f t="shared" si="261"/>
        <v>2.3828229201944523E-2</v>
      </c>
      <c r="I1913" s="171">
        <f t="shared" si="262"/>
        <v>1.6862446439605419</v>
      </c>
      <c r="J1913" s="171">
        <f t="shared" si="263"/>
        <v>15.05916231573147</v>
      </c>
      <c r="K1913" s="172">
        <f t="shared" si="264"/>
        <v>17.444114933439497</v>
      </c>
      <c r="L1913" s="172">
        <f t="shared" si="268"/>
        <v>0.14408598567957498</v>
      </c>
      <c r="M1913" s="171">
        <f t="shared" si="269"/>
        <v>1.2994767828244496E-2</v>
      </c>
      <c r="N1913" s="44"/>
    </row>
    <row r="1914" spans="1:14" x14ac:dyDescent="0.25">
      <c r="A1914" s="157">
        <v>45695.32708333333</v>
      </c>
      <c r="B1914" s="173">
        <v>0.18995186082129939</v>
      </c>
      <c r="C1914" s="170">
        <v>26.198658804999901</v>
      </c>
      <c r="D1914" s="170">
        <v>4.72554683333333E-3</v>
      </c>
      <c r="E1914" s="171">
        <f t="shared" si="265"/>
        <v>0.18601849836927961</v>
      </c>
      <c r="F1914" s="171">
        <f t="shared" si="266"/>
        <v>4.1115121389891644E-4</v>
      </c>
      <c r="G1914" s="171">
        <f t="shared" si="267"/>
        <v>16411.840774960267</v>
      </c>
      <c r="H1914" s="171">
        <f t="shared" si="261"/>
        <v>2.3828381696037092E-2</v>
      </c>
      <c r="I1914" s="171">
        <f t="shared" si="262"/>
        <v>1.6862350601524894</v>
      </c>
      <c r="J1914" s="171">
        <f t="shared" si="263"/>
        <v>14.194943659504757</v>
      </c>
      <c r="K1914" s="172">
        <f t="shared" si="264"/>
        <v>16.442944466941885</v>
      </c>
      <c r="L1914" s="172">
        <f t="shared" si="268"/>
        <v>0.11431486983892694</v>
      </c>
      <c r="M1914" s="171">
        <f t="shared" si="269"/>
        <v>1.0309782633380856E-2</v>
      </c>
      <c r="N1914" s="44"/>
    </row>
    <row r="1915" spans="1:14" x14ac:dyDescent="0.25">
      <c r="A1915" s="157">
        <v>45695.327777777777</v>
      </c>
      <c r="B1915" s="173">
        <v>0.17836943183734433</v>
      </c>
      <c r="C1915" s="170">
        <v>26.198882453333301</v>
      </c>
      <c r="D1915" s="170">
        <v>4.0794224999999998E-3</v>
      </c>
      <c r="E1915" s="171">
        <f t="shared" si="265"/>
        <v>0.17467577802388834</v>
      </c>
      <c r="F1915" s="171">
        <f t="shared" si="266"/>
        <v>3.8608102129295311E-4</v>
      </c>
      <c r="G1915" s="171">
        <f t="shared" si="267"/>
        <v>15411.118910746551</v>
      </c>
      <c r="H1915" s="171">
        <f t="shared" si="261"/>
        <v>2.3828222611637494E-2</v>
      </c>
      <c r="I1915" s="171">
        <f t="shared" si="262"/>
        <v>1.6862450581446693</v>
      </c>
      <c r="J1915" s="171">
        <f t="shared" si="263"/>
        <v>13.447321463472584</v>
      </c>
      <c r="K1915" s="172">
        <f t="shared" si="264"/>
        <v>15.577006727329708</v>
      </c>
      <c r="L1915" s="172">
        <f t="shared" si="268"/>
        <v>9.2910200549246952E-2</v>
      </c>
      <c r="M1915" s="171">
        <f t="shared" si="269"/>
        <v>8.3793470913823016E-3</v>
      </c>
      <c r="N1915" s="44"/>
    </row>
    <row r="1916" spans="1:14" x14ac:dyDescent="0.25">
      <c r="A1916" s="157">
        <v>45695.328472222223</v>
      </c>
      <c r="B1916" s="173">
        <v>0.16794524576413949</v>
      </c>
      <c r="C1916" s="170">
        <v>26.200132369999999</v>
      </c>
      <c r="D1916" s="170">
        <v>3.3951509999999999E-3</v>
      </c>
      <c r="E1916" s="171">
        <f t="shared" si="265"/>
        <v>0.16446676808181526</v>
      </c>
      <c r="F1916" s="171">
        <f t="shared" si="266"/>
        <v>3.635178479743279E-4</v>
      </c>
      <c r="G1916" s="171">
        <f t="shared" si="267"/>
        <v>14510.469234021652</v>
      </c>
      <c r="H1916" s="171">
        <f t="shared" si="261"/>
        <v>2.3827333551176486E-2</v>
      </c>
      <c r="I1916" s="171">
        <f t="shared" si="262"/>
        <v>1.6863009353138658</v>
      </c>
      <c r="J1916" s="171">
        <f t="shared" si="263"/>
        <v>12.768634405413687</v>
      </c>
      <c r="K1916" s="172">
        <f t="shared" si="264"/>
        <v>14.791272797493718</v>
      </c>
      <c r="L1916" s="172">
        <f t="shared" si="268"/>
        <v>7.2989136652470671E-2</v>
      </c>
      <c r="M1916" s="171">
        <f t="shared" si="269"/>
        <v>6.5827143445590435E-3</v>
      </c>
      <c r="N1916" s="44"/>
    </row>
    <row r="1917" spans="1:14" x14ac:dyDescent="0.25">
      <c r="A1917" s="157">
        <v>45695.32916666667</v>
      </c>
      <c r="B1917" s="173">
        <v>0.16833132826584418</v>
      </c>
      <c r="C1917" s="170">
        <v>26.201419831666598</v>
      </c>
      <c r="D1917" s="170">
        <v>2.7609479999999901E-3</v>
      </c>
      <c r="E1917" s="171">
        <f t="shared" si="265"/>
        <v>0.1648441450816602</v>
      </c>
      <c r="F1917" s="171">
        <f t="shared" si="266"/>
        <v>3.6435352438494414E-4</v>
      </c>
      <c r="G1917" s="171">
        <f t="shared" si="267"/>
        <v>14543.826762168937</v>
      </c>
      <c r="H1917" s="171">
        <f t="shared" si="261"/>
        <v>2.382641782755851E-2</v>
      </c>
      <c r="I1917" s="171">
        <f t="shared" si="262"/>
        <v>1.6863584923388564</v>
      </c>
      <c r="J1917" s="171">
        <f t="shared" si="263"/>
        <v>12.793874180272093</v>
      </c>
      <c r="K1917" s="172">
        <f t="shared" si="264"/>
        <v>14.820963262219433</v>
      </c>
      <c r="L1917" s="172">
        <f t="shared" si="268"/>
        <v>5.9487849874181112E-2</v>
      </c>
      <c r="M1917" s="171">
        <f t="shared" si="269"/>
        <v>5.365065825593535E-3</v>
      </c>
      <c r="N1917" s="44"/>
    </row>
    <row r="1918" spans="1:14" x14ac:dyDescent="0.25">
      <c r="A1918" s="157">
        <v>45695.329861111109</v>
      </c>
      <c r="B1918" s="173">
        <v>0.15945146667077817</v>
      </c>
      <c r="C1918" s="170">
        <v>26.202707291666599</v>
      </c>
      <c r="D1918" s="170">
        <v>2.1553555E-3</v>
      </c>
      <c r="E1918" s="171">
        <f t="shared" si="265"/>
        <v>0.15614756879080299</v>
      </c>
      <c r="F1918" s="171">
        <f t="shared" si="266"/>
        <v>3.4513304474194411E-4</v>
      </c>
      <c r="G1918" s="171">
        <f t="shared" si="267"/>
        <v>13776.606720355234</v>
      </c>
      <c r="H1918" s="171">
        <f t="shared" si="261"/>
        <v>2.3825502148194899E-2</v>
      </c>
      <c r="I1918" s="171">
        <f t="shared" si="262"/>
        <v>1.6864160507275758</v>
      </c>
      <c r="J1918" s="171">
        <f t="shared" si="263"/>
        <v>12.211267467621889</v>
      </c>
      <c r="K1918" s="172">
        <f t="shared" si="264"/>
        <v>14.1464790257007</v>
      </c>
      <c r="L1918" s="172">
        <f t="shared" si="268"/>
        <v>4.4088203257614228E-2</v>
      </c>
      <c r="M1918" s="171">
        <f t="shared" si="269"/>
        <v>3.9762088075048904E-3</v>
      </c>
      <c r="N1918" s="44"/>
    </row>
    <row r="1919" spans="1:14" x14ac:dyDescent="0.25">
      <c r="A1919" s="157">
        <v>45695.330555555556</v>
      </c>
      <c r="B1919" s="173">
        <v>0.14671079113146804</v>
      </c>
      <c r="C1919" s="170">
        <v>26.203994751666599</v>
      </c>
      <c r="D1919" s="170">
        <v>1.4567783333333301E-3</v>
      </c>
      <c r="E1919" s="171">
        <f t="shared" si="265"/>
        <v>0.14367026722281753</v>
      </c>
      <c r="F1919" s="171">
        <f t="shared" si="266"/>
        <v>3.1755582495988753E-4</v>
      </c>
      <c r="G1919" s="171">
        <f t="shared" si="267"/>
        <v>12675.812353758838</v>
      </c>
      <c r="H1919" s="171">
        <f t="shared" si="261"/>
        <v>2.3824586511897825E-2</v>
      </c>
      <c r="I1919" s="171">
        <f t="shared" si="262"/>
        <v>1.6864736105545524</v>
      </c>
      <c r="J1919" s="171">
        <f t="shared" si="263"/>
        <v>11.367306988664936</v>
      </c>
      <c r="K1919" s="172">
        <f t="shared" si="264"/>
        <v>13.1691718734521</v>
      </c>
      <c r="L1919" s="172">
        <f t="shared" si="268"/>
        <v>2.7510170885510391E-2</v>
      </c>
      <c r="M1919" s="171">
        <f t="shared" si="269"/>
        <v>2.4810760178129864E-3</v>
      </c>
      <c r="N1919" s="44"/>
    </row>
    <row r="1920" spans="1:14" x14ac:dyDescent="0.25">
      <c r="A1920" s="157">
        <v>45695.331250000003</v>
      </c>
      <c r="B1920" s="173">
        <v>0.12122944372833937</v>
      </c>
      <c r="C1920" s="170">
        <v>26.20496923</v>
      </c>
      <c r="D1920" s="170">
        <v>7.9396450000000004E-4</v>
      </c>
      <c r="E1920" s="171">
        <f t="shared" si="265"/>
        <v>0.11871662434859352</v>
      </c>
      <c r="F1920" s="171">
        <f t="shared" si="266"/>
        <v>2.6240139335138391E-4</v>
      </c>
      <c r="G1920" s="171">
        <f t="shared" si="267"/>
        <v>10474.223938128522</v>
      </c>
      <c r="H1920" s="171">
        <f t="shared" si="261"/>
        <v>2.3823893495517993E-2</v>
      </c>
      <c r="I1920" s="171">
        <f t="shared" si="262"/>
        <v>1.686517178537613</v>
      </c>
      <c r="J1920" s="171">
        <f t="shared" si="263"/>
        <v>9.6472424848580349</v>
      </c>
      <c r="K1920" s="172">
        <f t="shared" si="264"/>
        <v>11.176713248251499</v>
      </c>
      <c r="L1920" s="172">
        <f t="shared" si="268"/>
        <v>1.2482043839333752E-2</v>
      </c>
      <c r="M1920" s="171">
        <f t="shared" si="269"/>
        <v>1.1257254544853673E-3</v>
      </c>
      <c r="N1920" s="44"/>
    </row>
    <row r="1921" spans="1:14" x14ac:dyDescent="0.25">
      <c r="A1921" s="157">
        <v>45695.331944444442</v>
      </c>
      <c r="B1921" s="173">
        <v>0.11968511925020053</v>
      </c>
      <c r="C1921" s="170">
        <v>26.205210444999999</v>
      </c>
      <c r="D1921" s="170">
        <v>1.21614666666666E-4</v>
      </c>
      <c r="E1921" s="171">
        <f t="shared" si="265"/>
        <v>0.11720421587464742</v>
      </c>
      <c r="F1921" s="171">
        <f t="shared" si="266"/>
        <v>2.5905869967575874E-4</v>
      </c>
      <c r="G1921" s="171">
        <f t="shared" si="267"/>
        <v>10340.794303217326</v>
      </c>
      <c r="H1921" s="171">
        <f t="shared" si="261"/>
        <v>2.3823721955291477E-2</v>
      </c>
      <c r="I1921" s="171">
        <f t="shared" si="262"/>
        <v>1.6865279631540082</v>
      </c>
      <c r="J1921" s="171">
        <f t="shared" si="263"/>
        <v>9.5414582202702753</v>
      </c>
      <c r="K1921" s="172">
        <f t="shared" si="264"/>
        <v>11.054221218519849</v>
      </c>
      <c r="L1921" s="172">
        <f t="shared" si="268"/>
        <v>1.8885032596032206E-3</v>
      </c>
      <c r="M1921" s="171">
        <f t="shared" si="269"/>
        <v>1.7031955804502349E-4</v>
      </c>
      <c r="N1921" s="44"/>
    </row>
    <row r="1922" spans="1:14" x14ac:dyDescent="0.25">
      <c r="A1922" s="157">
        <v>45695.332638888889</v>
      </c>
      <c r="B1922" s="173">
        <v>0.11157741805645788</v>
      </c>
      <c r="C1922" s="170">
        <v>26.205424829999998</v>
      </c>
      <c r="D1922" s="170">
        <v>-5.4119966666666601E-4</v>
      </c>
      <c r="E1922" s="171">
        <f t="shared" si="265"/>
        <v>0.10926449761792556</v>
      </c>
      <c r="F1922" s="171">
        <f t="shared" si="266"/>
        <v>2.4150956289276598E-4</v>
      </c>
      <c r="G1922" s="171">
        <f t="shared" si="267"/>
        <v>9640.2889200779609</v>
      </c>
      <c r="H1922" s="171">
        <f t="shared" si="261"/>
        <v>2.3823569496508136E-2</v>
      </c>
      <c r="I1922" s="171">
        <f t="shared" si="262"/>
        <v>1.6865375482552991</v>
      </c>
      <c r="J1922" s="171">
        <f t="shared" si="263"/>
        <v>8.9828850550863386</v>
      </c>
      <c r="K1922" s="172">
        <f t="shared" si="264"/>
        <v>10.407141253452032</v>
      </c>
      <c r="L1922" s="172">
        <f t="shared" si="268"/>
        <v>-7.8556133066984175E-3</v>
      </c>
      <c r="M1922" s="171">
        <f t="shared" si="269"/>
        <v>-7.0847883357669705E-4</v>
      </c>
      <c r="N1922" s="44"/>
    </row>
    <row r="1923" spans="1:14" x14ac:dyDescent="0.25">
      <c r="A1923" s="157">
        <v>45695.333333333336</v>
      </c>
      <c r="B1923" s="173">
        <v>8.6868231973525806E-2</v>
      </c>
      <c r="C1923" s="170">
        <v>26.205639215000001</v>
      </c>
      <c r="D1923" s="173">
        <v>7.3929666666666604E-5</v>
      </c>
      <c r="E1923" s="171">
        <f t="shared" si="265"/>
        <v>8.5067454449219801E-2</v>
      </c>
      <c r="F1923" s="171">
        <f t="shared" si="266"/>
        <v>1.8802647613317273E-4</v>
      </c>
      <c r="G1923" s="171">
        <f t="shared" si="267"/>
        <v>7505.4152425126294</v>
      </c>
      <c r="H1923" s="171">
        <f t="shared" ref="H1923:H1986" si="270">KHprocess*EXP(delta*(1/(C1923+273.15)-1/(Tnul+273.15)))</f>
        <v>2.382341703891876E-2</v>
      </c>
      <c r="I1923" s="171">
        <f t="shared" ref="I1923:I1986" si="271">1/(H1923*constR*(C1923+273.15)*10^3)</f>
        <v>1.686547133396475</v>
      </c>
      <c r="J1923" s="171">
        <f t="shared" ref="J1923:J1986" si="272">(($R$2/0.815)^(-0.49))*34500*(F1923)^0.86</f>
        <v>7.2430363199580334</v>
      </c>
      <c r="K1923" s="172">
        <f t="shared" ref="K1923:K1986" si="273">J1923*(1.024)^(C1923-20)</f>
        <v>8.3914783377524298</v>
      </c>
      <c r="L1923" s="172">
        <f t="shared" si="268"/>
        <v>8.431469697362979E-4</v>
      </c>
      <c r="M1923" s="171">
        <f t="shared" si="269"/>
        <v>7.6041393374485749E-5</v>
      </c>
      <c r="N1923" s="44"/>
    </row>
    <row r="1924" spans="1:14" x14ac:dyDescent="0.25">
      <c r="A1924" s="157">
        <v>45695.334027777775</v>
      </c>
      <c r="B1924" s="173">
        <v>6.1386884802045641E-2</v>
      </c>
      <c r="C1924" s="170">
        <v>26.205853603333299</v>
      </c>
      <c r="D1924" s="170">
        <v>1.2820366666666601E-4</v>
      </c>
      <c r="E1924" s="171">
        <f t="shared" ref="E1924:E1987" si="274">B1924*((20+273.15)/(C1924+273.15))</f>
        <v>6.0114292281603476E-2</v>
      </c>
      <c r="F1924" s="171">
        <f t="shared" ref="F1924:F1987" si="275">B1924/$R$1</f>
        <v>1.3287204502607282E-4</v>
      </c>
      <c r="G1924" s="171">
        <f t="shared" ref="G1924:G1987" si="276">B1924*(24*60*60)</f>
        <v>5303.8268468967435</v>
      </c>
      <c r="H1924" s="171">
        <f t="shared" si="270"/>
        <v>2.382326458015302E-2</v>
      </c>
      <c r="I1924" s="171">
        <f t="shared" si="271"/>
        <v>1.6865567187265627</v>
      </c>
      <c r="J1924" s="171">
        <f t="shared" si="272"/>
        <v>5.3733512348398982</v>
      </c>
      <c r="K1924" s="172">
        <f t="shared" si="273"/>
        <v>6.2253712063641968</v>
      </c>
      <c r="L1924" s="172">
        <f t="shared" ref="L1924:L1987" si="277">I1924*D1924*(1-EXP((-(K1924/I1924)*($R$3/G1924))))*G1924/1000</f>
        <v>1.045596619343069E-3</v>
      </c>
      <c r="M1924" s="171">
        <f t="shared" ref="M1924:M1987" si="278">L1924*1000/24/$R$1</f>
        <v>9.4299839406842442E-5</v>
      </c>
      <c r="N1924" s="44"/>
    </row>
    <row r="1925" spans="1:14" x14ac:dyDescent="0.25">
      <c r="A1925" s="157">
        <v>45695.334722222222</v>
      </c>
      <c r="B1925" s="173">
        <v>5.2507020442639336E-2</v>
      </c>
      <c r="C1925" s="170">
        <v>26.206193896666601</v>
      </c>
      <c r="D1925" s="170">
        <v>-1.646684E-3</v>
      </c>
      <c r="E1925" s="171">
        <f t="shared" si="274"/>
        <v>5.1418455193457481E-2</v>
      </c>
      <c r="F1925" s="171">
        <f t="shared" si="275"/>
        <v>1.1365155939965224E-4</v>
      </c>
      <c r="G1925" s="171">
        <f t="shared" si="276"/>
        <v>4536.6065662440387</v>
      </c>
      <c r="H1925" s="171">
        <f t="shared" si="270"/>
        <v>2.382302258855231E-2</v>
      </c>
      <c r="I1925" s="171">
        <f t="shared" si="271"/>
        <v>1.6865719333673637</v>
      </c>
      <c r="J1925" s="171">
        <f t="shared" si="272"/>
        <v>4.6977203505654037</v>
      </c>
      <c r="K1925" s="172">
        <f t="shared" si="273"/>
        <v>5.4426535235053715</v>
      </c>
      <c r="L1925" s="172">
        <f t="shared" si="277"/>
        <v>-1.1545466129892899E-2</v>
      </c>
      <c r="M1925" s="171">
        <f t="shared" si="278"/>
        <v>-1.0412577678474838E-3</v>
      </c>
      <c r="N1925" s="44"/>
    </row>
    <row r="1926" spans="1:14" x14ac:dyDescent="0.25">
      <c r="A1926" s="157">
        <v>45695.335416666669</v>
      </c>
      <c r="B1926" s="173">
        <v>7.6057963854191696E-2</v>
      </c>
      <c r="C1926" s="170">
        <v>26.20682918</v>
      </c>
      <c r="D1926" s="170">
        <v>-2.1235285000000001E-3</v>
      </c>
      <c r="E1926" s="171">
        <f t="shared" si="274"/>
        <v>7.4480987004474586E-2</v>
      </c>
      <c r="F1926" s="171">
        <f t="shared" si="275"/>
        <v>1.646276273900253E-4</v>
      </c>
      <c r="G1926" s="171">
        <f t="shared" si="276"/>
        <v>6571.4080770021628</v>
      </c>
      <c r="H1926" s="171">
        <f t="shared" si="270"/>
        <v>2.3822570829800965E-2</v>
      </c>
      <c r="I1926" s="171">
        <f t="shared" si="271"/>
        <v>1.6866003373890797</v>
      </c>
      <c r="J1926" s="171">
        <f t="shared" si="272"/>
        <v>6.4607755771708639</v>
      </c>
      <c r="K1926" s="172">
        <f t="shared" si="273"/>
        <v>7.4853950729076697</v>
      </c>
      <c r="L1926" s="172">
        <f t="shared" si="277"/>
        <v>-2.1304113942370199E-2</v>
      </c>
      <c r="M1926" s="171">
        <f t="shared" si="278"/>
        <v>-1.9213666975442095E-3</v>
      </c>
      <c r="N1926" s="44"/>
    </row>
    <row r="1927" spans="1:14" x14ac:dyDescent="0.25">
      <c r="A1927" s="157">
        <v>45695.336111111108</v>
      </c>
      <c r="B1927" s="173">
        <v>8.2621340585238623E-2</v>
      </c>
      <c r="C1927" s="170">
        <v>26.2074752533333</v>
      </c>
      <c r="D1927" s="170">
        <v>-2.4636774999999998E-3</v>
      </c>
      <c r="E1927" s="171">
        <f t="shared" si="274"/>
        <v>8.0908104840428596E-2</v>
      </c>
      <c r="F1927" s="171">
        <f t="shared" si="275"/>
        <v>1.7883407053081952E-4</v>
      </c>
      <c r="G1927" s="171">
        <f t="shared" si="276"/>
        <v>7138.4838265646167</v>
      </c>
      <c r="H1927" s="171">
        <f t="shared" si="270"/>
        <v>2.3822111408884395E-2</v>
      </c>
      <c r="I1927" s="171">
        <f t="shared" si="271"/>
        <v>1.6866292241994274</v>
      </c>
      <c r="J1927" s="171">
        <f t="shared" si="272"/>
        <v>6.9374448273159706</v>
      </c>
      <c r="K1927" s="172">
        <f t="shared" si="273"/>
        <v>8.0377828343926865</v>
      </c>
      <c r="L1927" s="172">
        <f t="shared" si="277"/>
        <v>-2.6772599703117121E-2</v>
      </c>
      <c r="M1927" s="171">
        <f t="shared" si="278"/>
        <v>-2.4145562502811257E-3</v>
      </c>
      <c r="N1927" s="44"/>
    </row>
    <row r="1928" spans="1:14" x14ac:dyDescent="0.25">
      <c r="A1928" s="157">
        <v>45695.336805555555</v>
      </c>
      <c r="B1928" s="173">
        <v>9.9608904285198585E-2</v>
      </c>
      <c r="C1928" s="170">
        <v>26.208121330000001</v>
      </c>
      <c r="D1928" s="170">
        <v>-3.2838494999999999E-3</v>
      </c>
      <c r="E1928" s="171">
        <f t="shared" si="274"/>
        <v>9.7543203977475221E-2</v>
      </c>
      <c r="F1928" s="171">
        <f t="shared" si="275"/>
        <v>2.1560368892900128E-4</v>
      </c>
      <c r="G1928" s="171">
        <f t="shared" si="276"/>
        <v>8606.2093302411577</v>
      </c>
      <c r="H1928" s="171">
        <f t="shared" si="270"/>
        <v>2.3821651996440523E-2</v>
      </c>
      <c r="I1928" s="171">
        <f t="shared" si="271"/>
        <v>1.6866581115210231</v>
      </c>
      <c r="J1928" s="171">
        <f t="shared" si="272"/>
        <v>8.1477301727778606</v>
      </c>
      <c r="K1928" s="172">
        <f t="shared" si="273"/>
        <v>9.4401744213204442</v>
      </c>
      <c r="L1928" s="172">
        <f t="shared" si="277"/>
        <v>-4.2735231093853694E-2</v>
      </c>
      <c r="M1928" s="171">
        <f t="shared" si="278"/>
        <v>-3.8541875084644383E-3</v>
      </c>
      <c r="N1928" s="44"/>
    </row>
    <row r="1929" spans="1:14" x14ac:dyDescent="0.25">
      <c r="A1929" s="157">
        <v>45695.337500000001</v>
      </c>
      <c r="B1929" s="173">
        <v>0.11196349687494982</v>
      </c>
      <c r="C1929" s="170">
        <v>26.208767401666599</v>
      </c>
      <c r="D1929" s="170">
        <v>-3.7543365000000002E-3</v>
      </c>
      <c r="E1929" s="171">
        <f t="shared" si="274"/>
        <v>0.10964134905343284</v>
      </c>
      <c r="F1929" s="171">
        <f t="shared" si="275"/>
        <v>2.4234523133106022E-4</v>
      </c>
      <c r="G1929" s="171">
        <f t="shared" si="276"/>
        <v>9673.6461299956645</v>
      </c>
      <c r="H1929" s="171">
        <f t="shared" si="270"/>
        <v>2.3821192598394759E-2</v>
      </c>
      <c r="I1929" s="171">
        <f t="shared" si="271"/>
        <v>1.6866869989812632</v>
      </c>
      <c r="J1929" s="171">
        <f t="shared" si="272"/>
        <v>9.0096095124266782</v>
      </c>
      <c r="K1929" s="172">
        <f t="shared" si="273"/>
        <v>10.438930437282355</v>
      </c>
      <c r="L1929" s="172">
        <f t="shared" si="277"/>
        <v>-5.4681065453234208E-2</v>
      </c>
      <c r="M1929" s="171">
        <f t="shared" si="278"/>
        <v>-4.9315535221170831E-3</v>
      </c>
      <c r="N1929" s="44"/>
    </row>
    <row r="1930" spans="1:14" x14ac:dyDescent="0.25">
      <c r="A1930" s="157">
        <v>45695.338194444441</v>
      </c>
      <c r="B1930" s="173">
        <v>0.12200160135760128</v>
      </c>
      <c r="C1930" s="170">
        <v>26.209412701666601</v>
      </c>
      <c r="D1930" s="170">
        <v>-3.40782949999999E-3</v>
      </c>
      <c r="E1930" s="171">
        <f t="shared" si="274"/>
        <v>0.1194710034844403</v>
      </c>
      <c r="F1930" s="171">
        <f t="shared" si="275"/>
        <v>2.6407273021125817E-4</v>
      </c>
      <c r="G1930" s="171">
        <f t="shared" si="276"/>
        <v>10540.938357296751</v>
      </c>
      <c r="H1930" s="171">
        <f t="shared" si="270"/>
        <v>2.3820733759875909E-2</v>
      </c>
      <c r="I1930" s="171">
        <f t="shared" si="271"/>
        <v>1.6867158522999441</v>
      </c>
      <c r="J1930" s="171">
        <f t="shared" si="272"/>
        <v>9.7000634449889276</v>
      </c>
      <c r="K1930" s="172">
        <f t="shared" si="273"/>
        <v>11.239092781579423</v>
      </c>
      <c r="L1930" s="172">
        <f t="shared" si="277"/>
        <v>-5.390935959042862E-2</v>
      </c>
      <c r="M1930" s="171">
        <f t="shared" si="278"/>
        <v>-4.8619552300170109E-3</v>
      </c>
      <c r="N1930" s="44"/>
    </row>
    <row r="1931" spans="1:14" x14ac:dyDescent="0.25">
      <c r="A1931" s="157">
        <v>45695.338888888888</v>
      </c>
      <c r="B1931" s="173">
        <v>0.13590051980766132</v>
      </c>
      <c r="C1931" s="170">
        <v>26.210056298333299</v>
      </c>
      <c r="D1931" s="170">
        <v>-3.3506079999999902E-3</v>
      </c>
      <c r="E1931" s="171">
        <f t="shared" si="274"/>
        <v>0.13308133982281631</v>
      </c>
      <c r="F1931" s="171">
        <f t="shared" si="275"/>
        <v>2.9415696928065222E-4</v>
      </c>
      <c r="G1931" s="171">
        <f t="shared" si="276"/>
        <v>11741.804911381938</v>
      </c>
      <c r="H1931" s="171">
        <f t="shared" si="270"/>
        <v>2.3820276143280167E-2</v>
      </c>
      <c r="I1931" s="171">
        <f t="shared" si="271"/>
        <v>1.6867446298173463</v>
      </c>
      <c r="J1931" s="171">
        <f t="shared" si="272"/>
        <v>10.64315481549265</v>
      </c>
      <c r="K1931" s="172">
        <f t="shared" si="273"/>
        <v>12.332004940823422</v>
      </c>
      <c r="L1931" s="172">
        <f t="shared" si="277"/>
        <v>-5.8797697512859889E-2</v>
      </c>
      <c r="M1931" s="171">
        <f t="shared" si="278"/>
        <v>-5.3028226472636979E-3</v>
      </c>
      <c r="N1931" s="44"/>
    </row>
    <row r="1932" spans="1:14" x14ac:dyDescent="0.25">
      <c r="A1932" s="157">
        <v>45695.339583333334</v>
      </c>
      <c r="B1932" s="173">
        <v>0.14053349507210178</v>
      </c>
      <c r="C1932" s="170">
        <v>26.210699838333301</v>
      </c>
      <c r="D1932" s="170">
        <v>-3.5604198333333299E-3</v>
      </c>
      <c r="E1932" s="171">
        <f t="shared" si="274"/>
        <v>0.13761791077664792</v>
      </c>
      <c r="F1932" s="171">
        <f t="shared" si="275"/>
        <v>3.0418505426861857E-4</v>
      </c>
      <c r="G1932" s="171">
        <f t="shared" si="276"/>
        <v>12142.093974229594</v>
      </c>
      <c r="H1932" s="171">
        <f t="shared" si="270"/>
        <v>2.3819818577733552E-2</v>
      </c>
      <c r="I1932" s="171">
        <f t="shared" si="271"/>
        <v>1.6867734051603727</v>
      </c>
      <c r="J1932" s="171">
        <f t="shared" si="272"/>
        <v>10.954457802636465</v>
      </c>
      <c r="K1932" s="172">
        <f t="shared" si="273"/>
        <v>12.69289904412803</v>
      </c>
      <c r="L1932" s="172">
        <f t="shared" si="277"/>
        <v>-6.4525669158651017E-2</v>
      </c>
      <c r="M1932" s="171">
        <f t="shared" si="278"/>
        <v>-5.8194146066604452E-3</v>
      </c>
      <c r="N1932" s="44"/>
    </row>
    <row r="1933" spans="1:14" x14ac:dyDescent="0.25">
      <c r="A1933" s="157">
        <v>45695.340277777781</v>
      </c>
      <c r="B1933" s="173">
        <v>0.16794524576413949</v>
      </c>
      <c r="C1933" s="170">
        <v>26.2113433783333</v>
      </c>
      <c r="D1933" s="170">
        <v>-3.4650508333333302E-3</v>
      </c>
      <c r="E1933" s="171">
        <f t="shared" si="274"/>
        <v>0.16446060884199257</v>
      </c>
      <c r="F1933" s="171">
        <f t="shared" si="275"/>
        <v>3.635178479743279E-4</v>
      </c>
      <c r="G1933" s="171">
        <f t="shared" si="276"/>
        <v>14510.469234021652</v>
      </c>
      <c r="H1933" s="171">
        <f t="shared" si="270"/>
        <v>2.3819361022943551E-2</v>
      </c>
      <c r="I1933" s="171">
        <f t="shared" si="271"/>
        <v>1.6868021808627822</v>
      </c>
      <c r="J1933" s="171">
        <f t="shared" si="272"/>
        <v>12.768634405413687</v>
      </c>
      <c r="K1933" s="172">
        <f t="shared" si="273"/>
        <v>14.795206115363104</v>
      </c>
      <c r="L1933" s="172">
        <f t="shared" si="277"/>
        <v>-7.4513309407986256E-2</v>
      </c>
      <c r="M1933" s="171">
        <f t="shared" si="278"/>
        <v>-6.7201758124085728E-3</v>
      </c>
      <c r="N1933" s="44"/>
    </row>
    <row r="1934" spans="1:14" x14ac:dyDescent="0.25">
      <c r="A1934" s="157">
        <v>45695.34097222222</v>
      </c>
      <c r="B1934" s="173">
        <v>0.18377456381989568</v>
      </c>
      <c r="C1934" s="170">
        <v>26.211986918333299</v>
      </c>
      <c r="D1934" s="170">
        <v>-3.1249016666666601E-3</v>
      </c>
      <c r="E1934" s="171">
        <f t="shared" si="274"/>
        <v>0.17996110307251281</v>
      </c>
      <c r="F1934" s="171">
        <f t="shared" si="275"/>
        <v>3.9778044116860537E-4</v>
      </c>
      <c r="G1934" s="171">
        <f t="shared" si="276"/>
        <v>15878.122314038987</v>
      </c>
      <c r="H1934" s="171">
        <f t="shared" si="270"/>
        <v>2.3818903478909883E-2</v>
      </c>
      <c r="I1934" s="171">
        <f t="shared" si="271"/>
        <v>1.6868309569245767</v>
      </c>
      <c r="J1934" s="171">
        <f t="shared" si="272"/>
        <v>13.797031716096892</v>
      </c>
      <c r="K1934" s="172">
        <f t="shared" si="273"/>
        <v>15.987069337419111</v>
      </c>
      <c r="L1934" s="172">
        <f t="shared" si="277"/>
        <v>-7.3261448182313699E-2</v>
      </c>
      <c r="M1934" s="171">
        <f t="shared" si="278"/>
        <v>-6.6072734652158818E-3</v>
      </c>
      <c r="N1934" s="44"/>
    </row>
    <row r="1935" spans="1:14" x14ac:dyDescent="0.25">
      <c r="A1935" s="157">
        <v>45695.341666666667</v>
      </c>
      <c r="B1935" s="173">
        <v>0.2003760477902124</v>
      </c>
      <c r="C1935" s="170">
        <v>26.212237181666602</v>
      </c>
      <c r="D1935" s="170">
        <v>-2.7275313333333302E-3</v>
      </c>
      <c r="E1935" s="171">
        <f t="shared" si="274"/>
        <v>0.19621792969850943</v>
      </c>
      <c r="F1935" s="171">
        <f t="shared" si="275"/>
        <v>4.3371438915630389E-4</v>
      </c>
      <c r="G1935" s="171">
        <f t="shared" si="276"/>
        <v>17312.490529074352</v>
      </c>
      <c r="H1935" s="171">
        <f t="shared" si="270"/>
        <v>2.3818725549603775E-2</v>
      </c>
      <c r="I1935" s="171">
        <f t="shared" si="271"/>
        <v>1.6868421476129616</v>
      </c>
      <c r="J1935" s="171">
        <f t="shared" si="272"/>
        <v>14.862354348068777</v>
      </c>
      <c r="K1935" s="172">
        <f t="shared" si="273"/>
        <v>17.221595532392502</v>
      </c>
      <c r="L1935" s="172">
        <f t="shared" si="277"/>
        <v>-6.947037541606825E-2</v>
      </c>
      <c r="M1935" s="171">
        <f t="shared" si="278"/>
        <v>-6.265365748202403E-3</v>
      </c>
      <c r="N1935" s="44"/>
    </row>
    <row r="1936" spans="1:14" x14ac:dyDescent="0.25">
      <c r="A1936" s="157">
        <v>45695.342361111114</v>
      </c>
      <c r="B1936" s="173">
        <v>0.21427497359897707</v>
      </c>
      <c r="C1936" s="170">
        <v>26.211622245000001</v>
      </c>
      <c r="D1936" s="170">
        <v>-2.45096166666666E-3</v>
      </c>
      <c r="E1936" s="171">
        <f t="shared" si="274"/>
        <v>0.20982886196124384</v>
      </c>
      <c r="F1936" s="171">
        <f t="shared" si="275"/>
        <v>4.6379864415363003E-4</v>
      </c>
      <c r="G1936" s="171">
        <f t="shared" si="276"/>
        <v>18513.357718951618</v>
      </c>
      <c r="H1936" s="171">
        <f t="shared" si="270"/>
        <v>2.3819162753015658E-2</v>
      </c>
      <c r="I1936" s="171">
        <f t="shared" si="271"/>
        <v>1.6868146504156252</v>
      </c>
      <c r="J1936" s="171">
        <f t="shared" si="272"/>
        <v>15.7447462347486</v>
      </c>
      <c r="K1936" s="172">
        <f t="shared" si="273"/>
        <v>18.243791703746805</v>
      </c>
      <c r="L1936" s="172">
        <f t="shared" si="277"/>
        <v>-6.6565305932495433E-2</v>
      </c>
      <c r="M1936" s="171">
        <f t="shared" si="278"/>
        <v>-6.0033645321514641E-3</v>
      </c>
      <c r="N1936" s="44"/>
    </row>
    <row r="1937" spans="1:14" x14ac:dyDescent="0.25">
      <c r="A1937" s="157">
        <v>45695.343055555553</v>
      </c>
      <c r="B1937" s="173">
        <v>0.21659146123505812</v>
      </c>
      <c r="C1937" s="170">
        <v>26.210978704999999</v>
      </c>
      <c r="D1937" s="170">
        <v>-1.97729633333333E-3</v>
      </c>
      <c r="E1937" s="171">
        <f t="shared" si="274"/>
        <v>0.21209773944394444</v>
      </c>
      <c r="F1937" s="171">
        <f t="shared" si="275"/>
        <v>4.6881268665596997E-4</v>
      </c>
      <c r="G1937" s="171">
        <f t="shared" si="276"/>
        <v>18713.502250709022</v>
      </c>
      <c r="H1937" s="171">
        <f t="shared" si="270"/>
        <v>2.3819620303144537E-2</v>
      </c>
      <c r="I1937" s="171">
        <f t="shared" si="271"/>
        <v>1.6867858745574842</v>
      </c>
      <c r="J1937" s="171">
        <f t="shared" si="272"/>
        <v>15.891019587608797</v>
      </c>
      <c r="K1937" s="172">
        <f t="shared" si="273"/>
        <v>18.413000897526331</v>
      </c>
      <c r="L1937" s="172">
        <f t="shared" si="277"/>
        <v>-5.4255784355586568E-2</v>
      </c>
      <c r="M1937" s="171">
        <f t="shared" si="278"/>
        <v>-4.8931984447679088E-3</v>
      </c>
      <c r="N1937" s="44"/>
    </row>
    <row r="1938" spans="1:14" x14ac:dyDescent="0.25">
      <c r="A1938" s="157">
        <v>45695.34375</v>
      </c>
      <c r="B1938" s="173">
        <v>0.21041415780926584</v>
      </c>
      <c r="C1938" s="170">
        <v>26.210335165</v>
      </c>
      <c r="D1938" s="170">
        <v>-1.4750199999999901E-3</v>
      </c>
      <c r="E1938" s="171">
        <f t="shared" si="274"/>
        <v>0.20604904229475887</v>
      </c>
      <c r="F1938" s="171">
        <f t="shared" si="275"/>
        <v>4.5544190002005594E-4</v>
      </c>
      <c r="G1938" s="171">
        <f t="shared" si="276"/>
        <v>18179.783234720569</v>
      </c>
      <c r="H1938" s="171">
        <f t="shared" si="270"/>
        <v>2.382007786402994E-2</v>
      </c>
      <c r="I1938" s="171">
        <f t="shared" si="271"/>
        <v>1.6867570990587246</v>
      </c>
      <c r="J1938" s="171">
        <f t="shared" si="272"/>
        <v>15.500463404171885</v>
      </c>
      <c r="K1938" s="172">
        <f t="shared" si="273"/>
        <v>17.960187447536299</v>
      </c>
      <c r="L1938" s="172">
        <f t="shared" si="277"/>
        <v>-3.9367286923973656E-2</v>
      </c>
      <c r="M1938" s="171">
        <f t="shared" si="278"/>
        <v>-3.5504407398966142E-3</v>
      </c>
      <c r="N1938" s="44"/>
    </row>
    <row r="1939" spans="1:14" x14ac:dyDescent="0.25">
      <c r="A1939" s="157">
        <v>45695.344444444447</v>
      </c>
      <c r="B1939" s="173">
        <v>0.21890794150471321</v>
      </c>
      <c r="C1939" s="170">
        <v>26.209691625000001</v>
      </c>
      <c r="D1939" s="170">
        <v>-9.9817599999999992E-4</v>
      </c>
      <c r="E1939" s="171">
        <f t="shared" si="274"/>
        <v>0.21436708029648271</v>
      </c>
      <c r="F1939" s="171">
        <f t="shared" si="275"/>
        <v>4.7382671321366494E-4</v>
      </c>
      <c r="G1939" s="171">
        <f t="shared" si="276"/>
        <v>18913.646146007221</v>
      </c>
      <c r="H1939" s="171">
        <f t="shared" si="270"/>
        <v>2.3820535435672117E-2</v>
      </c>
      <c r="I1939" s="171">
        <f t="shared" si="271"/>
        <v>1.686728323919348</v>
      </c>
      <c r="J1939" s="171">
        <f t="shared" si="272"/>
        <v>16.037073616731373</v>
      </c>
      <c r="K1939" s="172">
        <f t="shared" si="273"/>
        <v>18.581667188898628</v>
      </c>
      <c r="L1939" s="172">
        <f t="shared" si="277"/>
        <v>-2.7668724947856209E-2</v>
      </c>
      <c r="M1939" s="171">
        <f t="shared" si="278"/>
        <v>-2.4953756266104087E-3</v>
      </c>
      <c r="N1939" s="44"/>
    </row>
    <row r="1940" spans="1:14" x14ac:dyDescent="0.25">
      <c r="A1940" s="157">
        <v>45695.345138888886</v>
      </c>
      <c r="B1940" s="173">
        <v>0.23666767389129539</v>
      </c>
      <c r="C1940" s="170">
        <v>26.20944136</v>
      </c>
      <c r="D1940" s="170">
        <v>-4.3232033333333298E-4</v>
      </c>
      <c r="E1940" s="171">
        <f t="shared" si="274"/>
        <v>0.23175861194168965</v>
      </c>
      <c r="F1940" s="171">
        <f t="shared" si="275"/>
        <v>5.122676924054013E-4</v>
      </c>
      <c r="G1940" s="171">
        <f t="shared" si="276"/>
        <v>20448.087024207922</v>
      </c>
      <c r="H1940" s="171">
        <f t="shared" si="270"/>
        <v>2.382071338270967E-2</v>
      </c>
      <c r="I1940" s="171">
        <f t="shared" si="271"/>
        <v>1.6867171337092637</v>
      </c>
      <c r="J1940" s="171">
        <f t="shared" si="272"/>
        <v>17.149825619090219</v>
      </c>
      <c r="K1940" s="172">
        <f t="shared" si="273"/>
        <v>19.87086099184463</v>
      </c>
      <c r="L1940" s="172">
        <f t="shared" si="277"/>
        <v>-1.2912121907020397E-2</v>
      </c>
      <c r="M1940" s="171">
        <f t="shared" si="278"/>
        <v>-1.164513159002561E-3</v>
      </c>
      <c r="N1940" s="44"/>
    </row>
    <row r="1941" spans="1:14" x14ac:dyDescent="0.25">
      <c r="A1941" s="157">
        <v>45695.345833333333</v>
      </c>
      <c r="B1941" s="173">
        <v>0.25597171971409943</v>
      </c>
      <c r="C1941" s="170">
        <v>26.210056298333299</v>
      </c>
      <c r="D1941" s="170">
        <v>1.01753833333333E-4</v>
      </c>
      <c r="E1941" s="171">
        <f t="shared" si="274"/>
        <v>0.25066173009871262</v>
      </c>
      <c r="F1941" s="171">
        <f t="shared" si="275"/>
        <v>5.5405134137250964E-4</v>
      </c>
      <c r="G1941" s="171">
        <f t="shared" si="276"/>
        <v>22115.95658329819</v>
      </c>
      <c r="H1941" s="171">
        <f t="shared" si="270"/>
        <v>2.3820276143280167E-2</v>
      </c>
      <c r="I1941" s="171">
        <f t="shared" si="271"/>
        <v>1.6867446298173463</v>
      </c>
      <c r="J1941" s="171">
        <f t="shared" si="272"/>
        <v>18.346166314307407</v>
      </c>
      <c r="K1941" s="172">
        <f t="shared" si="273"/>
        <v>21.257326192782131</v>
      </c>
      <c r="L1941" s="172">
        <f t="shared" si="277"/>
        <v>3.2757359120164612E-3</v>
      </c>
      <c r="M1941" s="171">
        <f t="shared" si="278"/>
        <v>2.9543072799571255E-4</v>
      </c>
      <c r="N1941" s="44"/>
    </row>
    <row r="1942" spans="1:14" x14ac:dyDescent="0.25">
      <c r="A1942" s="157">
        <v>45695.34652777778</v>
      </c>
      <c r="B1942" s="173">
        <v>0.26021860696359805</v>
      </c>
      <c r="C1942" s="170">
        <v>26.210699838333301</v>
      </c>
      <c r="D1942" s="170">
        <v>6.6124300000000005E-4</v>
      </c>
      <c r="E1942" s="171">
        <f t="shared" si="274"/>
        <v>0.25481997026521741</v>
      </c>
      <c r="F1942" s="171">
        <f t="shared" si="275"/>
        <v>5.6324373801644597E-4</v>
      </c>
      <c r="G1942" s="171">
        <f t="shared" si="276"/>
        <v>22482.88764165487</v>
      </c>
      <c r="H1942" s="171">
        <f t="shared" si="270"/>
        <v>2.3819818577733552E-2</v>
      </c>
      <c r="I1942" s="171">
        <f t="shared" si="271"/>
        <v>1.6867734051603727</v>
      </c>
      <c r="J1942" s="171">
        <f t="shared" si="272"/>
        <v>18.607635793075961</v>
      </c>
      <c r="K1942" s="172">
        <f t="shared" si="273"/>
        <v>21.560614575974043</v>
      </c>
      <c r="L1942" s="172">
        <f t="shared" si="277"/>
        <v>2.1625019369112587E-2</v>
      </c>
      <c r="M1942" s="171">
        <f t="shared" si="278"/>
        <v>1.950308384660226E-3</v>
      </c>
      <c r="N1942" s="44"/>
    </row>
    <row r="1943" spans="1:14" x14ac:dyDescent="0.25">
      <c r="A1943" s="157">
        <v>45695.347222222219</v>
      </c>
      <c r="B1943" s="173">
        <v>0.27411752908142795</v>
      </c>
      <c r="C1943" s="170">
        <v>26.2113433783333</v>
      </c>
      <c r="D1943" s="170">
        <v>1.40194133333333E-3</v>
      </c>
      <c r="E1943" s="171">
        <f t="shared" si="274"/>
        <v>0.26842996074033715</v>
      </c>
      <c r="F1943" s="171">
        <f t="shared" si="275"/>
        <v>5.9332798502473576E-4</v>
      </c>
      <c r="G1943" s="171">
        <f t="shared" si="276"/>
        <v>23683.754512635376</v>
      </c>
      <c r="H1943" s="171">
        <f t="shared" si="270"/>
        <v>2.3819361022943551E-2</v>
      </c>
      <c r="I1943" s="171">
        <f t="shared" si="271"/>
        <v>1.6868021808627822</v>
      </c>
      <c r="J1943" s="171">
        <f t="shared" si="272"/>
        <v>19.459239948011724</v>
      </c>
      <c r="K1943" s="172">
        <f t="shared" si="273"/>
        <v>22.54771001643487</v>
      </c>
      <c r="L1943" s="172">
        <f t="shared" si="277"/>
        <v>4.8186425414007805E-2</v>
      </c>
      <c r="M1943" s="171">
        <f t="shared" si="278"/>
        <v>4.3458175878434173E-3</v>
      </c>
      <c r="N1943" s="44"/>
    </row>
    <row r="1944" spans="1:14" x14ac:dyDescent="0.25">
      <c r="A1944" s="157">
        <v>45695.347916666666</v>
      </c>
      <c r="B1944" s="170">
        <v>0.30500400755595386</v>
      </c>
      <c r="C1944" s="170">
        <v>26.211986918333299</v>
      </c>
      <c r="D1944" s="170">
        <v>2.28127466666666E-3</v>
      </c>
      <c r="E1944" s="171">
        <f t="shared" si="274"/>
        <v>0.29867494445585591</v>
      </c>
      <c r="F1944" s="171">
        <f t="shared" si="275"/>
        <v>6.6018183453669672E-4</v>
      </c>
      <c r="G1944" s="171">
        <f t="shared" si="276"/>
        <v>26352.346252834413</v>
      </c>
      <c r="H1944" s="171">
        <f t="shared" si="270"/>
        <v>2.3818903478909883E-2</v>
      </c>
      <c r="I1944" s="171">
        <f t="shared" si="271"/>
        <v>1.6868309569245767</v>
      </c>
      <c r="J1944" s="171">
        <f t="shared" si="272"/>
        <v>21.330595859145557</v>
      </c>
      <c r="K1944" s="172">
        <f t="shared" si="273"/>
        <v>24.716455106120172</v>
      </c>
      <c r="L1944" s="172">
        <f t="shared" si="277"/>
        <v>8.6826864458702052E-2</v>
      </c>
      <c r="M1944" s="171">
        <f t="shared" si="278"/>
        <v>7.8307056690748601E-3</v>
      </c>
      <c r="N1944" s="44"/>
    </row>
    <row r="1945" spans="1:14" x14ac:dyDescent="0.25">
      <c r="A1945" s="157">
        <v>45695.348611111112</v>
      </c>
      <c r="B1945" s="170">
        <v>0.30847873346981336</v>
      </c>
      <c r="C1945" s="170">
        <v>26.212762798333301</v>
      </c>
      <c r="D1945" s="170">
        <v>3.1781864999999901E-3</v>
      </c>
      <c r="E1945" s="171">
        <f t="shared" si="274"/>
        <v>0.30207678427124424</v>
      </c>
      <c r="F1945" s="171">
        <f t="shared" si="275"/>
        <v>6.6770288629829728E-4</v>
      </c>
      <c r="G1945" s="171">
        <f t="shared" si="276"/>
        <v>26652.562571791874</v>
      </c>
      <c r="H1945" s="171">
        <f t="shared" si="270"/>
        <v>2.381835185809162E-2</v>
      </c>
      <c r="I1945" s="171">
        <f t="shared" si="271"/>
        <v>1.68686565108242</v>
      </c>
      <c r="J1945" s="171">
        <f t="shared" si="272"/>
        <v>21.539415557256223</v>
      </c>
      <c r="K1945" s="172">
        <f t="shared" si="273"/>
        <v>24.95888054986122</v>
      </c>
      <c r="L1945" s="172">
        <f t="shared" si="277"/>
        <v>0.12228119839470172</v>
      </c>
      <c r="M1945" s="171">
        <f t="shared" si="278"/>
        <v>1.102824660846877E-2</v>
      </c>
      <c r="N1945" s="44"/>
    </row>
    <row r="1946" spans="1:14" x14ac:dyDescent="0.25">
      <c r="A1946" s="157">
        <v>45695.349305555559</v>
      </c>
      <c r="B1946" s="170">
        <v>0.2961241431965479</v>
      </c>
      <c r="C1946" s="170">
        <v>26.2138298383333</v>
      </c>
      <c r="D1946" s="170">
        <v>4.2622131666666596E-3</v>
      </c>
      <c r="E1946" s="171">
        <f t="shared" si="274"/>
        <v>0.28997755882849213</v>
      </c>
      <c r="F1946" s="171">
        <f t="shared" si="275"/>
        <v>6.4096134891027687E-4</v>
      </c>
      <c r="G1946" s="171">
        <f t="shared" si="276"/>
        <v>25585.125972181737</v>
      </c>
      <c r="H1946" s="171">
        <f t="shared" si="270"/>
        <v>2.3817593259254755E-2</v>
      </c>
      <c r="I1946" s="171">
        <f t="shared" si="271"/>
        <v>1.6869133655694561</v>
      </c>
      <c r="J1946" s="171">
        <f t="shared" si="272"/>
        <v>20.795420224953702</v>
      </c>
      <c r="K1946" s="172">
        <f t="shared" si="273"/>
        <v>24.097382911772421</v>
      </c>
      <c r="L1946" s="172">
        <f t="shared" si="277"/>
        <v>0.15771899838600878</v>
      </c>
      <c r="M1946" s="171">
        <f t="shared" si="278"/>
        <v>1.4224296391234559E-2</v>
      </c>
      <c r="N1946" s="44"/>
    </row>
    <row r="1947" spans="1:14" x14ac:dyDescent="0.25">
      <c r="A1947" s="157">
        <v>45695.35</v>
      </c>
      <c r="B1947" s="170">
        <v>0.28647212306107006</v>
      </c>
      <c r="C1947" s="170">
        <v>26.214906501666601</v>
      </c>
      <c r="D1947" s="170">
        <v>5.2794811666666596E-3</v>
      </c>
      <c r="E1947" s="171">
        <f t="shared" si="274"/>
        <v>0.28052487466457654</v>
      </c>
      <c r="F1947" s="171">
        <f t="shared" si="275"/>
        <v>6.2006953043521659E-4</v>
      </c>
      <c r="G1947" s="171">
        <f t="shared" si="276"/>
        <v>24751.191432476455</v>
      </c>
      <c r="H1947" s="171">
        <f t="shared" si="270"/>
        <v>2.3816827848798253E-2</v>
      </c>
      <c r="I1947" s="171">
        <f t="shared" si="271"/>
        <v>1.6869615113814778</v>
      </c>
      <c r="J1947" s="171">
        <f t="shared" si="272"/>
        <v>20.211151309428494</v>
      </c>
      <c r="K1947" s="172">
        <f t="shared" si="273"/>
        <v>23.420939966719057</v>
      </c>
      <c r="L1947" s="172">
        <f t="shared" si="277"/>
        <v>0.18928292819306577</v>
      </c>
      <c r="M1947" s="171">
        <f t="shared" si="278"/>
        <v>1.7070971157383277E-2</v>
      </c>
      <c r="N1947" s="44"/>
    </row>
    <row r="1948" spans="1:14" x14ac:dyDescent="0.25">
      <c r="A1948" s="157">
        <v>45695.350694444445</v>
      </c>
      <c r="B1948" s="170">
        <v>0.28222523947934064</v>
      </c>
      <c r="C1948" s="170">
        <v>26.215983163333298</v>
      </c>
      <c r="D1948" s="170">
        <v>6.1266748333333298E-3</v>
      </c>
      <c r="E1948" s="171">
        <f t="shared" si="274"/>
        <v>0.27636516373414771</v>
      </c>
      <c r="F1948" s="171">
        <f t="shared" si="275"/>
        <v>6.1087714173017459E-4</v>
      </c>
      <c r="G1948" s="171">
        <f t="shared" si="276"/>
        <v>24384.260691015032</v>
      </c>
      <c r="H1948" s="171">
        <f t="shared" si="270"/>
        <v>2.3816062469629234E-2</v>
      </c>
      <c r="I1948" s="171">
        <f t="shared" si="271"/>
        <v>1.6870096581249452</v>
      </c>
      <c r="J1948" s="171">
        <f t="shared" si="272"/>
        <v>19.953204298905089</v>
      </c>
      <c r="K1948" s="172">
        <f t="shared" si="273"/>
        <v>23.122618101351438</v>
      </c>
      <c r="L1948" s="172">
        <f t="shared" si="277"/>
        <v>0.21655218858314151</v>
      </c>
      <c r="M1948" s="171">
        <f t="shared" si="278"/>
        <v>1.9530320038162113E-2</v>
      </c>
      <c r="N1948" s="44"/>
    </row>
    <row r="1949" spans="1:14" x14ac:dyDescent="0.25">
      <c r="A1949" s="157">
        <v>45695.351388888892</v>
      </c>
      <c r="B1949" s="173">
        <v>0.26678199104562755</v>
      </c>
      <c r="C1949" s="170">
        <v>26.217059828333301</v>
      </c>
      <c r="D1949" s="170">
        <v>7.2265959999999897E-3</v>
      </c>
      <c r="E1949" s="171">
        <f t="shared" si="274"/>
        <v>0.2612416366712898</v>
      </c>
      <c r="F1949" s="171">
        <f t="shared" si="275"/>
        <v>5.7745019706845787E-4</v>
      </c>
      <c r="G1949" s="171">
        <f t="shared" si="276"/>
        <v>23049.964026342219</v>
      </c>
      <c r="H1949" s="171">
        <f t="shared" si="270"/>
        <v>2.3815297118192136E-2</v>
      </c>
      <c r="I1949" s="171">
        <f t="shared" si="271"/>
        <v>1.687057806023456</v>
      </c>
      <c r="J1949" s="171">
        <f t="shared" si="272"/>
        <v>19.010555885555391</v>
      </c>
      <c r="K1949" s="172">
        <f t="shared" si="273"/>
        <v>22.030799745434084</v>
      </c>
      <c r="L1949" s="172">
        <f t="shared" si="277"/>
        <v>0.2420681444113672</v>
      </c>
      <c r="M1949" s="171">
        <f t="shared" si="278"/>
        <v>2.1831542605642785E-2</v>
      </c>
      <c r="N1949" s="44"/>
    </row>
    <row r="1950" spans="1:14" x14ac:dyDescent="0.25">
      <c r="A1950" s="157">
        <v>45695.352083333331</v>
      </c>
      <c r="B1950" s="173">
        <v>0.26214901024478537</v>
      </c>
      <c r="C1950" s="170">
        <v>26.217861039999999</v>
      </c>
      <c r="D1950" s="170">
        <v>8.2510164999999996E-3</v>
      </c>
      <c r="E1950" s="171">
        <f t="shared" si="274"/>
        <v>0.25670418356294655</v>
      </c>
      <c r="F1950" s="171">
        <f t="shared" si="275"/>
        <v>5.6742210009693805E-4</v>
      </c>
      <c r="G1950" s="171">
        <f t="shared" si="276"/>
        <v>22649.674485149455</v>
      </c>
      <c r="H1950" s="171">
        <f t="shared" si="270"/>
        <v>2.3814727593345592E-2</v>
      </c>
      <c r="I1950" s="171">
        <f t="shared" si="271"/>
        <v>1.6870936364451092</v>
      </c>
      <c r="J1950" s="171">
        <f t="shared" si="272"/>
        <v>18.726287611671861</v>
      </c>
      <c r="K1950" s="172">
        <f t="shared" si="273"/>
        <v>21.701781592329162</v>
      </c>
      <c r="L1950" s="172">
        <f t="shared" si="277"/>
        <v>0.2718004056523276</v>
      </c>
      <c r="M1950" s="171">
        <f t="shared" si="278"/>
        <v>2.4513023597792893E-2</v>
      </c>
      <c r="N1950" s="44"/>
    </row>
    <row r="1951" spans="1:14" x14ac:dyDescent="0.25">
      <c r="A1951" s="157">
        <v>45695.352777777778</v>
      </c>
      <c r="B1951" s="173">
        <v>0.2613768489323105</v>
      </c>
      <c r="C1951" s="170">
        <v>26.218092195000001</v>
      </c>
      <c r="D1951" s="170">
        <v>9.0695994999999904E-3</v>
      </c>
      <c r="E1951" s="171">
        <f t="shared" si="274"/>
        <v>0.25594786238807637</v>
      </c>
      <c r="F1951" s="171">
        <f t="shared" si="275"/>
        <v>5.6575075526474133E-4</v>
      </c>
      <c r="G1951" s="171">
        <f t="shared" si="276"/>
        <v>22582.959747751629</v>
      </c>
      <c r="H1951" s="171">
        <f t="shared" si="270"/>
        <v>2.3814563284662752E-2</v>
      </c>
      <c r="I1951" s="171">
        <f t="shared" si="271"/>
        <v>1.6871039738683229</v>
      </c>
      <c r="J1951" s="171">
        <f t="shared" si="272"/>
        <v>18.678841612939099</v>
      </c>
      <c r="K1951" s="172">
        <f t="shared" si="273"/>
        <v>21.646915383265291</v>
      </c>
      <c r="L1951" s="172">
        <f t="shared" si="277"/>
        <v>0.29792644599823109</v>
      </c>
      <c r="M1951" s="171">
        <f t="shared" si="278"/>
        <v>2.6869268217733683E-2</v>
      </c>
      <c r="N1951" s="44"/>
    </row>
    <row r="1952" spans="1:14" x14ac:dyDescent="0.25">
      <c r="A1952" s="157">
        <v>45695.353472222225</v>
      </c>
      <c r="B1952" s="173">
        <v>0.26987063262775757</v>
      </c>
      <c r="C1952" s="170">
        <v>26.21830658</v>
      </c>
      <c r="D1952" s="170">
        <v>9.6418124999999993E-3</v>
      </c>
      <c r="E1952" s="171">
        <f t="shared" si="274"/>
        <v>0.26426503479481028</v>
      </c>
      <c r="F1952" s="171">
        <f t="shared" si="275"/>
        <v>5.8413556845834968E-4</v>
      </c>
      <c r="G1952" s="171">
        <f t="shared" si="276"/>
        <v>23316.822659038255</v>
      </c>
      <c r="H1952" s="171">
        <f t="shared" si="270"/>
        <v>2.3814410897605071E-2</v>
      </c>
      <c r="I1952" s="171">
        <f t="shared" si="271"/>
        <v>1.6871135613661303</v>
      </c>
      <c r="J1952" s="171">
        <f t="shared" si="272"/>
        <v>19.199682962091245</v>
      </c>
      <c r="K1952" s="172">
        <f t="shared" si="273"/>
        <v>22.250631717913038</v>
      </c>
      <c r="L1952" s="172">
        <f t="shared" si="277"/>
        <v>0.32655231244959554</v>
      </c>
      <c r="M1952" s="171">
        <f t="shared" si="278"/>
        <v>2.9450966130014029E-2</v>
      </c>
      <c r="N1952" s="44"/>
    </row>
    <row r="1953" spans="1:14" x14ac:dyDescent="0.25">
      <c r="A1953" s="157">
        <v>45695.354166666664</v>
      </c>
      <c r="B1953" s="170">
        <v>0.27797833935018057</v>
      </c>
      <c r="C1953" s="170">
        <v>26.218520965</v>
      </c>
      <c r="D1953" s="170">
        <v>1.0352310999999999E-2</v>
      </c>
      <c r="E1953" s="171">
        <f t="shared" si="274"/>
        <v>0.27220413795621679</v>
      </c>
      <c r="F1953" s="171">
        <f t="shared" si="275"/>
        <v>6.0168471720818304E-4</v>
      </c>
      <c r="G1953" s="171">
        <f t="shared" si="276"/>
        <v>24017.3285198556</v>
      </c>
      <c r="H1953" s="171">
        <f t="shared" si="270"/>
        <v>2.3814258511740724E-2</v>
      </c>
      <c r="I1953" s="171">
        <f t="shared" si="271"/>
        <v>1.687123148903827</v>
      </c>
      <c r="J1953" s="171">
        <f t="shared" si="272"/>
        <v>19.694712268555925</v>
      </c>
      <c r="K1953" s="172">
        <f t="shared" si="273"/>
        <v>22.824440302640163</v>
      </c>
      <c r="L1953" s="172">
        <f t="shared" si="277"/>
        <v>0.36067339658964465</v>
      </c>
      <c r="M1953" s="171">
        <f t="shared" si="278"/>
        <v>3.2528264483193063E-2</v>
      </c>
      <c r="N1953" s="44"/>
    </row>
    <row r="1954" spans="1:14" x14ac:dyDescent="0.25">
      <c r="A1954" s="157">
        <v>45695.354861111111</v>
      </c>
      <c r="B1954" s="173">
        <v>0.2741175327569193</v>
      </c>
      <c r="C1954" s="170">
        <v>26.218735353333301</v>
      </c>
      <c r="D1954" s="170">
        <v>1.1141488999999999E-2</v>
      </c>
      <c r="E1954" s="171">
        <f t="shared" si="274"/>
        <v>0.26842333630079307</v>
      </c>
      <c r="F1954" s="171">
        <f t="shared" si="275"/>
        <v>5.9332799298034481E-4</v>
      </c>
      <c r="G1954" s="171">
        <f t="shared" si="276"/>
        <v>23683.754830197828</v>
      </c>
      <c r="H1954" s="171">
        <f t="shared" si="270"/>
        <v>2.3814106124700463E-2</v>
      </c>
      <c r="I1954" s="171">
        <f t="shared" si="271"/>
        <v>1.6871327366304785</v>
      </c>
      <c r="J1954" s="171">
        <f t="shared" si="272"/>
        <v>19.459240172401429</v>
      </c>
      <c r="K1954" s="172">
        <f t="shared" si="273"/>
        <v>22.551663506501789</v>
      </c>
      <c r="L1954" s="172">
        <f t="shared" si="277"/>
        <v>0.38301902530606452</v>
      </c>
      <c r="M1954" s="171">
        <f t="shared" si="278"/>
        <v>3.4543562888353585E-2</v>
      </c>
      <c r="N1954" s="44"/>
    </row>
    <row r="1955" spans="1:14" x14ac:dyDescent="0.25">
      <c r="A1955" s="157">
        <v>45695.355555555558</v>
      </c>
      <c r="B1955" s="173">
        <v>0.26871240355415138</v>
      </c>
      <c r="C1955" s="170">
        <v>26.2185385866666</v>
      </c>
      <c r="D1955" s="170">
        <v>1.17645651666666E-2</v>
      </c>
      <c r="E1955" s="171">
        <f t="shared" si="274"/>
        <v>0.26313065986756934</v>
      </c>
      <c r="F1955" s="171">
        <f t="shared" si="275"/>
        <v>5.8162857912153984E-4</v>
      </c>
      <c r="G1955" s="171">
        <f t="shared" si="276"/>
        <v>23216.751667078679</v>
      </c>
      <c r="H1955" s="171">
        <f t="shared" si="270"/>
        <v>2.3814245986230446E-2</v>
      </c>
      <c r="I1955" s="171">
        <f t="shared" si="271"/>
        <v>1.6871239369663003</v>
      </c>
      <c r="J1955" s="171">
        <f t="shared" si="272"/>
        <v>19.128796710697518</v>
      </c>
      <c r="K1955" s="172">
        <f t="shared" si="273"/>
        <v>22.16860318134243</v>
      </c>
      <c r="L1955" s="172">
        <f t="shared" si="277"/>
        <v>0.39681485550697998</v>
      </c>
      <c r="M1955" s="171">
        <f t="shared" si="278"/>
        <v>3.5787775568811332E-2</v>
      </c>
      <c r="N1955" s="44"/>
    </row>
    <row r="1956" spans="1:14" x14ac:dyDescent="0.25">
      <c r="A1956" s="157">
        <v>45695.356249999997</v>
      </c>
      <c r="B1956" s="173">
        <v>0.27257321012424784</v>
      </c>
      <c r="C1956" s="170">
        <v>26.217490921666599</v>
      </c>
      <c r="D1956" s="170">
        <v>1.2196904E-2</v>
      </c>
      <c r="E1956" s="171">
        <f t="shared" si="274"/>
        <v>0.26691220313174019</v>
      </c>
      <c r="F1956" s="171">
        <f t="shared" si="275"/>
        <v>5.8998530329923773E-4</v>
      </c>
      <c r="G1956" s="171">
        <f t="shared" si="276"/>
        <v>23550.325354735014</v>
      </c>
      <c r="H1956" s="171">
        <f t="shared" si="270"/>
        <v>2.3814990682284626E-2</v>
      </c>
      <c r="I1956" s="171">
        <f t="shared" si="271"/>
        <v>1.6870770845750238</v>
      </c>
      <c r="J1956" s="171">
        <f t="shared" si="272"/>
        <v>19.364921613539028</v>
      </c>
      <c r="K1956" s="172">
        <f t="shared" si="273"/>
        <v>22.441693686978411</v>
      </c>
      <c r="L1956" s="172">
        <f t="shared" si="277"/>
        <v>0.41703157122683959</v>
      </c>
      <c r="M1956" s="171">
        <f t="shared" si="278"/>
        <v>3.7611072441093039E-2</v>
      </c>
      <c r="N1956" s="44"/>
    </row>
    <row r="1957" spans="1:14" x14ac:dyDescent="0.25">
      <c r="A1957" s="157">
        <v>45695.356944444444</v>
      </c>
      <c r="B1957" s="173">
        <v>0.2741175327569193</v>
      </c>
      <c r="C1957" s="170">
        <v>26.216418226666601</v>
      </c>
      <c r="D1957" s="170">
        <v>1.2622885166666599E-2</v>
      </c>
      <c r="E1957" s="171">
        <f t="shared" si="274"/>
        <v>0.26842541392484381</v>
      </c>
      <c r="F1957" s="171">
        <f t="shared" si="275"/>
        <v>5.9332799298034481E-4</v>
      </c>
      <c r="G1957" s="171">
        <f t="shared" si="276"/>
        <v>23683.754830197828</v>
      </c>
      <c r="H1957" s="171">
        <f t="shared" si="270"/>
        <v>2.3815753199569047E-2</v>
      </c>
      <c r="I1957" s="171">
        <f t="shared" si="271"/>
        <v>1.6870291138096847</v>
      </c>
      <c r="J1957" s="171">
        <f t="shared" si="272"/>
        <v>19.459240172401429</v>
      </c>
      <c r="K1957" s="172">
        <f t="shared" si="273"/>
        <v>22.550424232011295</v>
      </c>
      <c r="L1957" s="172">
        <f t="shared" si="277"/>
        <v>0.43392029667384946</v>
      </c>
      <c r="M1957" s="171">
        <f t="shared" si="278"/>
        <v>3.9134225890498683E-2</v>
      </c>
      <c r="N1957" s="44"/>
    </row>
    <row r="1958" spans="1:14" x14ac:dyDescent="0.25">
      <c r="A1958" s="157">
        <v>45695.357638888891</v>
      </c>
      <c r="B1958" s="173">
        <v>0.27064280684306047</v>
      </c>
      <c r="C1958" s="170">
        <v>26.215345535000001</v>
      </c>
      <c r="D1958" s="170">
        <v>1.3101318833333301E-2</v>
      </c>
      <c r="E1958" s="171">
        <f t="shared" si="274"/>
        <v>0.26502379119485409</v>
      </c>
      <c r="F1958" s="171">
        <f t="shared" si="275"/>
        <v>5.8580694121874565E-4</v>
      </c>
      <c r="G1958" s="171">
        <f t="shared" si="276"/>
        <v>23383.538511240426</v>
      </c>
      <c r="H1958" s="171">
        <f t="shared" si="270"/>
        <v>2.3816515744363168E-2</v>
      </c>
      <c r="I1958" s="171">
        <f t="shared" si="271"/>
        <v>1.6869811441919971</v>
      </c>
      <c r="J1958" s="171">
        <f t="shared" si="272"/>
        <v>19.246918109842003</v>
      </c>
      <c r="K1958" s="172">
        <f t="shared" si="273"/>
        <v>22.303806468255793</v>
      </c>
      <c r="L1958" s="172">
        <f t="shared" si="277"/>
        <v>0.44489922366208173</v>
      </c>
      <c r="M1958" s="171">
        <f t="shared" si="278"/>
        <v>4.0124388858412852E-2</v>
      </c>
      <c r="N1958" s="44"/>
    </row>
    <row r="1959" spans="1:14" x14ac:dyDescent="0.25">
      <c r="A1959" s="157">
        <v>45695.35833333333</v>
      </c>
      <c r="B1959" s="173">
        <v>0.2714149681555354</v>
      </c>
      <c r="C1959" s="170">
        <v>26.214272843333301</v>
      </c>
      <c r="D1959" s="170">
        <v>1.35535268333333E-2</v>
      </c>
      <c r="E1959" s="171">
        <f t="shared" si="274"/>
        <v>0.26578087344589119</v>
      </c>
      <c r="F1959" s="171">
        <f t="shared" si="275"/>
        <v>5.8747828605094238E-4</v>
      </c>
      <c r="G1959" s="171">
        <f t="shared" si="276"/>
        <v>23450.253248638259</v>
      </c>
      <c r="H1959" s="171">
        <f t="shared" si="270"/>
        <v>2.3817278319037915E-2</v>
      </c>
      <c r="I1959" s="171">
        <f t="shared" si="271"/>
        <v>1.6869331755728743</v>
      </c>
      <c r="J1959" s="171">
        <f t="shared" si="272"/>
        <v>19.294133605115857</v>
      </c>
      <c r="K1959" s="172">
        <f t="shared" si="273"/>
        <v>22.357952151025771</v>
      </c>
      <c r="L1959" s="172">
        <f t="shared" si="277"/>
        <v>0.46149721724889925</v>
      </c>
      <c r="M1959" s="171">
        <f t="shared" si="278"/>
        <v>4.1621321901956998E-2</v>
      </c>
      <c r="N1959" s="44"/>
    </row>
    <row r="1960" spans="1:14" x14ac:dyDescent="0.25">
      <c r="A1960" s="157">
        <v>45695.359027777777</v>
      </c>
      <c r="B1960" s="173">
        <v>0.27450361342087831</v>
      </c>
      <c r="C1960" s="170">
        <v>26.214093009999999</v>
      </c>
      <c r="D1960" s="170">
        <v>1.4030371E-2</v>
      </c>
      <c r="E1960" s="171">
        <f t="shared" si="274"/>
        <v>0.26880556537434308</v>
      </c>
      <c r="F1960" s="171">
        <f t="shared" si="275"/>
        <v>5.9416366541315652E-4</v>
      </c>
      <c r="G1960" s="171">
        <f t="shared" si="276"/>
        <v>23717.112199563886</v>
      </c>
      <c r="H1960" s="171">
        <f t="shared" si="270"/>
        <v>2.3817406165172254E-2</v>
      </c>
      <c r="I1960" s="171">
        <f t="shared" si="271"/>
        <v>1.6869251338847571</v>
      </c>
      <c r="J1960" s="171">
        <f t="shared" si="272"/>
        <v>19.482808174590513</v>
      </c>
      <c r="K1960" s="172">
        <f t="shared" si="273"/>
        <v>22.576491073864187</v>
      </c>
      <c r="L1960" s="172">
        <f t="shared" si="277"/>
        <v>0.48292370606746671</v>
      </c>
      <c r="M1960" s="171">
        <f t="shared" si="278"/>
        <v>4.3553725294684952E-2</v>
      </c>
      <c r="N1960" s="44"/>
    </row>
    <row r="1961" spans="1:14" x14ac:dyDescent="0.25">
      <c r="A1961" s="157">
        <v>45695.359722222223</v>
      </c>
      <c r="B1961" s="170">
        <v>0.28647212306107006</v>
      </c>
      <c r="C1961" s="170">
        <v>26.215761019999999</v>
      </c>
      <c r="D1961" s="170">
        <v>1.43919775E-2</v>
      </c>
      <c r="E1961" s="171">
        <f t="shared" si="274"/>
        <v>0.28052407392621698</v>
      </c>
      <c r="F1961" s="171">
        <f t="shared" si="275"/>
        <v>6.2006953043521659E-4</v>
      </c>
      <c r="G1961" s="171">
        <f t="shared" si="276"/>
        <v>24751.191432476455</v>
      </c>
      <c r="H1961" s="171">
        <f t="shared" si="270"/>
        <v>2.3816220384814162E-2</v>
      </c>
      <c r="I1961" s="171">
        <f t="shared" si="271"/>
        <v>1.6869997241158761</v>
      </c>
      <c r="J1961" s="171">
        <f t="shared" si="272"/>
        <v>20.211151309428494</v>
      </c>
      <c r="K1961" s="172">
        <f t="shared" si="273"/>
        <v>23.421414625141594</v>
      </c>
      <c r="L1961" s="172">
        <f t="shared" si="277"/>
        <v>0.51600056366523572</v>
      </c>
      <c r="M1961" s="171">
        <f t="shared" si="278"/>
        <v>4.6536847372405821E-2</v>
      </c>
      <c r="N1961" s="44"/>
    </row>
    <row r="1962" spans="1:14" x14ac:dyDescent="0.25">
      <c r="A1962" s="157">
        <v>45695.36041666667</v>
      </c>
      <c r="B1962" s="170">
        <v>0.29573807173676109</v>
      </c>
      <c r="C1962" s="170">
        <v>26.217483373333302</v>
      </c>
      <c r="D1962" s="170">
        <v>1.47729819999999E-2</v>
      </c>
      <c r="E1962" s="171">
        <f t="shared" si="274"/>
        <v>0.28959596664516729</v>
      </c>
      <c r="F1962" s="171">
        <f t="shared" si="275"/>
        <v>6.4012569639991578E-4</v>
      </c>
      <c r="G1962" s="171">
        <f t="shared" si="276"/>
        <v>25551.769398056156</v>
      </c>
      <c r="H1962" s="171">
        <f t="shared" si="270"/>
        <v>2.3814996047856942E-2</v>
      </c>
      <c r="I1962" s="171">
        <f t="shared" si="271"/>
        <v>1.6870767470111638</v>
      </c>
      <c r="J1962" s="171">
        <f t="shared" si="272"/>
        <v>20.772101774622087</v>
      </c>
      <c r="K1962" s="172">
        <f t="shared" si="273"/>
        <v>24.072447651046303</v>
      </c>
      <c r="L1962" s="172">
        <f t="shared" si="277"/>
        <v>0.54603031352121956</v>
      </c>
      <c r="M1962" s="171">
        <f t="shared" si="278"/>
        <v>4.9245158145853132E-2</v>
      </c>
      <c r="N1962" s="44"/>
    </row>
    <row r="1963" spans="1:14" x14ac:dyDescent="0.25">
      <c r="A1963" s="157">
        <v>45695.361111111109</v>
      </c>
      <c r="B1963" s="170">
        <v>0.29149117529081403</v>
      </c>
      <c r="C1963" s="170">
        <v>26.219205729999999</v>
      </c>
      <c r="D1963" s="170">
        <v>1.5039692E-2</v>
      </c>
      <c r="E1963" s="171">
        <f t="shared" si="274"/>
        <v>0.28543563065591243</v>
      </c>
      <c r="F1963" s="171">
        <f t="shared" si="275"/>
        <v>6.3093327985024679E-4</v>
      </c>
      <c r="G1963" s="171">
        <f t="shared" si="276"/>
        <v>25184.837545126331</v>
      </c>
      <c r="H1963" s="171">
        <f t="shared" si="270"/>
        <v>2.3813771785557575E-2</v>
      </c>
      <c r="I1963" s="171">
        <f t="shared" si="271"/>
        <v>1.6871537726299641</v>
      </c>
      <c r="J1963" s="171">
        <f t="shared" si="272"/>
        <v>20.515309431770156</v>
      </c>
      <c r="K1963" s="172">
        <f t="shared" si="273"/>
        <v>23.775826404339231</v>
      </c>
      <c r="L1963" s="172">
        <f t="shared" si="277"/>
        <v>0.54828877258972875</v>
      </c>
      <c r="M1963" s="171">
        <f t="shared" si="278"/>
        <v>4.9448843126779288E-2</v>
      </c>
      <c r="N1963" s="44"/>
    </row>
    <row r="1964" spans="1:14" x14ac:dyDescent="0.25">
      <c r="A1964" s="157">
        <v>45695.361805555556</v>
      </c>
      <c r="B1964" s="173">
        <v>0.2741175327569193</v>
      </c>
      <c r="C1964" s="170">
        <v>26.220928081666599</v>
      </c>
      <c r="D1964" s="170">
        <v>1.5087376499999999E-2</v>
      </c>
      <c r="E1964" s="171">
        <f t="shared" si="274"/>
        <v>0.26842137024664542</v>
      </c>
      <c r="F1964" s="171">
        <f t="shared" si="275"/>
        <v>5.9332799298034481E-4</v>
      </c>
      <c r="G1964" s="171">
        <f t="shared" si="276"/>
        <v>23683.754830197828</v>
      </c>
      <c r="H1964" s="171">
        <f t="shared" si="270"/>
        <v>2.3812547603833761E-2</v>
      </c>
      <c r="I1964" s="171">
        <f t="shared" si="271"/>
        <v>1.6872308005996424</v>
      </c>
      <c r="J1964" s="171">
        <f t="shared" si="272"/>
        <v>19.459240172401429</v>
      </c>
      <c r="K1964" s="172">
        <f t="shared" si="273"/>
        <v>22.552836311447884</v>
      </c>
      <c r="L1964" s="172">
        <f t="shared" si="277"/>
        <v>0.51869878700443561</v>
      </c>
      <c r="M1964" s="171">
        <f t="shared" si="278"/>
        <v>4.6780193633156178E-2</v>
      </c>
      <c r="N1964" s="44"/>
    </row>
    <row r="1965" spans="1:14" x14ac:dyDescent="0.25">
      <c r="A1965" s="157">
        <v>45695.362500000003</v>
      </c>
      <c r="B1965" s="173">
        <v>0.27450361342087831</v>
      </c>
      <c r="C1965" s="170">
        <v>26.221861681666599</v>
      </c>
      <c r="D1965" s="170">
        <v>1.52542715E-2</v>
      </c>
      <c r="E1965" s="171">
        <f t="shared" si="274"/>
        <v>0.26879858989519212</v>
      </c>
      <c r="F1965" s="171">
        <f t="shared" si="275"/>
        <v>5.9416366541315652E-4</v>
      </c>
      <c r="G1965" s="171">
        <f t="shared" si="276"/>
        <v>23717.112199563886</v>
      </c>
      <c r="H1965" s="171">
        <f t="shared" si="270"/>
        <v>2.3811884068830537E-2</v>
      </c>
      <c r="I1965" s="171">
        <f t="shared" si="271"/>
        <v>1.6872725546543479</v>
      </c>
      <c r="J1965" s="171">
        <f t="shared" si="272"/>
        <v>19.482808174590513</v>
      </c>
      <c r="K1965" s="172">
        <f t="shared" si="273"/>
        <v>22.580651083190297</v>
      </c>
      <c r="L1965" s="172">
        <f t="shared" si="277"/>
        <v>0.52515471049957096</v>
      </c>
      <c r="M1965" s="171">
        <f t="shared" si="278"/>
        <v>4.7362437815617872E-2</v>
      </c>
      <c r="N1965" s="44"/>
    </row>
    <row r="1966" spans="1:14" x14ac:dyDescent="0.25">
      <c r="A1966" s="157">
        <v>45695.363194444442</v>
      </c>
      <c r="B1966" s="170">
        <v>0.29419373622442752</v>
      </c>
      <c r="C1966" s="170">
        <v>26.2212572</v>
      </c>
      <c r="D1966" s="170">
        <v>1.5564220499999899E-2</v>
      </c>
      <c r="E1966" s="171">
        <f t="shared" si="274"/>
        <v>0.28808007348739861</v>
      </c>
      <c r="F1966" s="171">
        <f t="shared" si="275"/>
        <v>6.3678297884075218E-4</v>
      </c>
      <c r="G1966" s="171">
        <f t="shared" si="276"/>
        <v>25418.338809790537</v>
      </c>
      <c r="H1966" s="171">
        <f t="shared" si="270"/>
        <v>2.3812313687868229E-2</v>
      </c>
      <c r="I1966" s="171">
        <f t="shared" si="271"/>
        <v>1.6872455199058778</v>
      </c>
      <c r="J1966" s="171">
        <f t="shared" si="272"/>
        <v>20.678782285559141</v>
      </c>
      <c r="K1966" s="172">
        <f t="shared" si="273"/>
        <v>23.966446177884336</v>
      </c>
      <c r="L1966" s="172">
        <f t="shared" si="277"/>
        <v>0.57246267067144985</v>
      </c>
      <c r="M1966" s="171">
        <f t="shared" si="278"/>
        <v>5.1629028740210123E-2</v>
      </c>
      <c r="N1966" s="44"/>
    </row>
    <row r="1967" spans="1:14" x14ac:dyDescent="0.25">
      <c r="A1967" s="157">
        <v>45695.363888888889</v>
      </c>
      <c r="B1967" s="170">
        <v>0.29882670780565496</v>
      </c>
      <c r="C1967" s="170">
        <v>26.220613279999998</v>
      </c>
      <c r="D1967" s="170">
        <v>1.5850327000000001E-2</v>
      </c>
      <c r="E1967" s="171">
        <f t="shared" si="274"/>
        <v>0.29261739632171202</v>
      </c>
      <c r="F1967" s="171">
        <f t="shared" si="275"/>
        <v>6.4681105585639596E-4</v>
      </c>
      <c r="G1967" s="171">
        <f t="shared" si="276"/>
        <v>25818.627554408587</v>
      </c>
      <c r="H1967" s="171">
        <f t="shared" si="270"/>
        <v>2.3812771347072353E-2</v>
      </c>
      <c r="I1967" s="171">
        <f t="shared" si="271"/>
        <v>1.6872167216720559</v>
      </c>
      <c r="J1967" s="171">
        <f t="shared" si="272"/>
        <v>20.958534450978018</v>
      </c>
      <c r="K1967" s="172">
        <f t="shared" si="273"/>
        <v>24.290304433174033</v>
      </c>
      <c r="L1967" s="172">
        <f t="shared" si="277"/>
        <v>0.59173734739982387</v>
      </c>
      <c r="M1967" s="171">
        <f t="shared" si="278"/>
        <v>5.3367365385986999E-2</v>
      </c>
      <c r="N1967" s="44"/>
    </row>
    <row r="1968" spans="1:14" x14ac:dyDescent="0.25">
      <c r="A1968" s="157">
        <v>45695.364583333336</v>
      </c>
      <c r="B1968" s="170">
        <v>0.28261130727135891</v>
      </c>
      <c r="C1968" s="170">
        <v>26.219969358333302</v>
      </c>
      <c r="D1968" s="170">
        <v>1.5850327000000001E-2</v>
      </c>
      <c r="E1968" s="171">
        <f t="shared" si="274"/>
        <v>0.27673953036830451</v>
      </c>
      <c r="F1968" s="171">
        <f t="shared" si="275"/>
        <v>6.1171278630164265E-4</v>
      </c>
      <c r="G1968" s="171">
        <f t="shared" si="276"/>
        <v>24417.61694824541</v>
      </c>
      <c r="H1968" s="171">
        <f t="shared" si="270"/>
        <v>2.3813229018225895E-2</v>
      </c>
      <c r="I1968" s="171">
        <f t="shared" si="271"/>
        <v>1.6871879237235414</v>
      </c>
      <c r="J1968" s="171">
        <f t="shared" si="272"/>
        <v>19.976675604903399</v>
      </c>
      <c r="K1968" s="172">
        <f t="shared" si="273"/>
        <v>23.152006301799325</v>
      </c>
      <c r="L1968" s="172">
        <f t="shared" si="277"/>
        <v>0.56103155937176596</v>
      </c>
      <c r="M1968" s="171">
        <f t="shared" si="278"/>
        <v>5.0598084358925502E-2</v>
      </c>
      <c r="N1968" s="44"/>
    </row>
    <row r="1969" spans="1:14" x14ac:dyDescent="0.25">
      <c r="A1969" s="157">
        <v>45695.365277777775</v>
      </c>
      <c r="B1969" s="173">
        <v>0.26909847499849565</v>
      </c>
      <c r="C1969" s="170">
        <v>26.219325429999898</v>
      </c>
      <c r="D1969" s="170">
        <v>1.5969537999999998E-2</v>
      </c>
      <c r="E1969" s="171">
        <f t="shared" si="274"/>
        <v>0.26350801917497918</v>
      </c>
      <c r="F1969" s="171">
        <f t="shared" si="275"/>
        <v>5.8246423159847541E-4</v>
      </c>
      <c r="G1969" s="171">
        <f t="shared" si="276"/>
        <v>23250.108239870024</v>
      </c>
      <c r="H1969" s="171">
        <f t="shared" si="270"/>
        <v>2.3813686704883118E-2</v>
      </c>
      <c r="I1969" s="171">
        <f t="shared" si="271"/>
        <v>1.6871591258367249</v>
      </c>
      <c r="J1969" s="171">
        <f t="shared" si="272"/>
        <v>19.152429904340202</v>
      </c>
      <c r="K1969" s="172">
        <f t="shared" si="273"/>
        <v>22.196406194308882</v>
      </c>
      <c r="L1969" s="172">
        <f t="shared" si="277"/>
        <v>0.5393974333568563</v>
      </c>
      <c r="M1969" s="171">
        <f t="shared" si="278"/>
        <v>4.8646954667826141E-2</v>
      </c>
      <c r="N1969" s="44"/>
    </row>
    <row r="1970" spans="1:14" x14ac:dyDescent="0.25">
      <c r="A1970" s="157">
        <v>45695.365972222222</v>
      </c>
      <c r="B1970" s="173">
        <v>0.26176293880044116</v>
      </c>
      <c r="C1970" s="170">
        <v>26.21868164</v>
      </c>
      <c r="D1970" s="170">
        <v>1.6184118000000001E-2</v>
      </c>
      <c r="E1970" s="171">
        <f t="shared" si="274"/>
        <v>0.25632542819434423</v>
      </c>
      <c r="F1970" s="171">
        <f t="shared" si="275"/>
        <v>5.6658644762000248E-4</v>
      </c>
      <c r="G1970" s="171">
        <f t="shared" si="276"/>
        <v>22616.317912358118</v>
      </c>
      <c r="H1970" s="171">
        <f t="shared" si="270"/>
        <v>2.3814144303978834E-2</v>
      </c>
      <c r="I1970" s="171">
        <f t="shared" si="271"/>
        <v>1.6871303344962223</v>
      </c>
      <c r="J1970" s="171">
        <f t="shared" si="272"/>
        <v>18.702567627612623</v>
      </c>
      <c r="K1970" s="172">
        <f t="shared" si="273"/>
        <v>21.674714470547034</v>
      </c>
      <c r="L1970" s="172">
        <f t="shared" si="277"/>
        <v>0.5323890900319096</v>
      </c>
      <c r="M1970" s="171">
        <f t="shared" si="278"/>
        <v>4.8014889072141922E-2</v>
      </c>
      <c r="N1970" s="44"/>
    </row>
    <row r="1971" spans="1:14" x14ac:dyDescent="0.25">
      <c r="A1971" s="157">
        <v>45695.366666666669</v>
      </c>
      <c r="B1971" s="170">
        <v>0.28183914594343978</v>
      </c>
      <c r="C1971" s="170">
        <v>26.218038095000001</v>
      </c>
      <c r="D1971" s="170">
        <v>1.6184118000000001E-2</v>
      </c>
      <c r="E1971" s="171">
        <f t="shared" si="274"/>
        <v>0.27598519253782455</v>
      </c>
      <c r="F1971" s="171">
        <f t="shared" si="275"/>
        <v>6.1004144143601683E-4</v>
      </c>
      <c r="G1971" s="171">
        <f t="shared" si="276"/>
        <v>24350.902209513199</v>
      </c>
      <c r="H1971" s="171">
        <f t="shared" si="270"/>
        <v>2.3814601739686424E-2</v>
      </c>
      <c r="I1971" s="171">
        <f t="shared" si="271"/>
        <v>1.6871015544720012</v>
      </c>
      <c r="J1971" s="171">
        <f t="shared" si="272"/>
        <v>19.929726931870359</v>
      </c>
      <c r="K1971" s="172">
        <f t="shared" si="273"/>
        <v>23.096537135979727</v>
      </c>
      <c r="L1971" s="172">
        <f t="shared" si="277"/>
        <v>0.5713231680215175</v>
      </c>
      <c r="M1971" s="171">
        <f t="shared" si="278"/>
        <v>5.1526259742200355E-2</v>
      </c>
      <c r="N1971" s="44"/>
    </row>
    <row r="1972" spans="1:14" x14ac:dyDescent="0.25">
      <c r="A1972" s="157">
        <v>45695.367361111108</v>
      </c>
      <c r="B1972" s="170">
        <v>0.28917468765473264</v>
      </c>
      <c r="C1972" s="170">
        <v>26.217394554999998</v>
      </c>
      <c r="D1972" s="170">
        <v>1.62556441666666E-2</v>
      </c>
      <c r="E1972" s="171">
        <f t="shared" si="274"/>
        <v>0.28316897974809541</v>
      </c>
      <c r="F1972" s="171">
        <f t="shared" si="275"/>
        <v>6.2591923734790615E-4</v>
      </c>
      <c r="G1972" s="171">
        <f t="shared" si="276"/>
        <v>24984.693013368902</v>
      </c>
      <c r="H1972" s="171">
        <f t="shared" si="270"/>
        <v>2.381505918259327E-2</v>
      </c>
      <c r="I1972" s="171">
        <f t="shared" si="271"/>
        <v>1.6870727750308003</v>
      </c>
      <c r="J1972" s="171">
        <f t="shared" si="272"/>
        <v>20.375020516294853</v>
      </c>
      <c r="K1972" s="172">
        <f t="shared" si="273"/>
        <v>23.612226962862714</v>
      </c>
      <c r="L1972" s="172">
        <f t="shared" si="277"/>
        <v>0.58809289962035827</v>
      </c>
      <c r="M1972" s="171">
        <f t="shared" si="278"/>
        <v>5.3038681423192478E-2</v>
      </c>
      <c r="N1972" s="44"/>
    </row>
    <row r="1973" spans="1:14" x14ac:dyDescent="0.25">
      <c r="A1973" s="157">
        <v>45695.368055555555</v>
      </c>
      <c r="B1973" s="170">
        <v>0.29573807173676109</v>
      </c>
      <c r="C1973" s="170">
        <v>26.216751015</v>
      </c>
      <c r="D1973" s="170">
        <v>1.6184117500000001E-2</v>
      </c>
      <c r="E1973" s="171">
        <f t="shared" si="274"/>
        <v>0.28959667510066128</v>
      </c>
      <c r="F1973" s="171">
        <f t="shared" si="275"/>
        <v>6.4012569639991578E-4</v>
      </c>
      <c r="G1973" s="171">
        <f t="shared" si="276"/>
        <v>25551.769398056156</v>
      </c>
      <c r="H1973" s="171">
        <f t="shared" si="270"/>
        <v>2.3815516636253684E-2</v>
      </c>
      <c r="I1973" s="171">
        <f t="shared" si="271"/>
        <v>1.6870439959490067</v>
      </c>
      <c r="J1973" s="171">
        <f t="shared" si="272"/>
        <v>20.772101774622087</v>
      </c>
      <c r="K1973" s="172">
        <f t="shared" si="273"/>
        <v>24.07202954043272</v>
      </c>
      <c r="L1973" s="172">
        <f t="shared" si="277"/>
        <v>0.59817666137278114</v>
      </c>
      <c r="M1973" s="171">
        <f t="shared" si="278"/>
        <v>5.3948111595669292E-2</v>
      </c>
      <c r="N1973" s="44"/>
    </row>
    <row r="1974" spans="1:14" x14ac:dyDescent="0.25">
      <c r="A1974" s="157">
        <v>45695.368750000001</v>
      </c>
      <c r="B1974" s="170">
        <v>0.30114320096269465</v>
      </c>
      <c r="C1974" s="170">
        <v>26.2161074766666</v>
      </c>
      <c r="D1974" s="170">
        <v>1.60649065E-2</v>
      </c>
      <c r="E1974" s="171">
        <f t="shared" si="274"/>
        <v>0.29489019350360068</v>
      </c>
      <c r="F1974" s="171">
        <f t="shared" si="275"/>
        <v>6.5182511030886282E-4</v>
      </c>
      <c r="G1974" s="171">
        <f t="shared" si="276"/>
        <v>26018.772563176819</v>
      </c>
      <c r="H1974" s="171">
        <f t="shared" si="270"/>
        <v>2.3815974099483227E-2</v>
      </c>
      <c r="I1974" s="171">
        <f t="shared" si="271"/>
        <v>1.6870152173011483</v>
      </c>
      <c r="J1974" s="171">
        <f t="shared" si="272"/>
        <v>21.098182842194582</v>
      </c>
      <c r="K1974" s="172">
        <f t="shared" si="273"/>
        <v>24.449539807798836</v>
      </c>
      <c r="L1974" s="172">
        <f t="shared" si="277"/>
        <v>0.60411559282469274</v>
      </c>
      <c r="M1974" s="171">
        <f t="shared" si="278"/>
        <v>5.4483729511606488E-2</v>
      </c>
      <c r="N1974" s="44"/>
    </row>
    <row r="1975" spans="1:14" x14ac:dyDescent="0.25">
      <c r="A1975" s="157">
        <v>45695.369444444441</v>
      </c>
      <c r="B1975" s="170">
        <v>0.28956077200190383</v>
      </c>
      <c r="C1975" s="170">
        <v>26.216608220000001</v>
      </c>
      <c r="D1975" s="170">
        <v>1.6184117666666602E-2</v>
      </c>
      <c r="E1975" s="171">
        <f t="shared" si="274"/>
        <v>0.28354779050700801</v>
      </c>
      <c r="F1975" s="171">
        <f t="shared" si="275"/>
        <v>6.2675491775303859E-4</v>
      </c>
      <c r="G1975" s="171">
        <f t="shared" si="276"/>
        <v>25018.05070096449</v>
      </c>
      <c r="H1975" s="171">
        <f t="shared" si="270"/>
        <v>2.3815618142039786E-2</v>
      </c>
      <c r="I1975" s="171">
        <f t="shared" si="271"/>
        <v>1.6870376102113223</v>
      </c>
      <c r="J1975" s="171">
        <f t="shared" si="272"/>
        <v>20.398413081863083</v>
      </c>
      <c r="K1975" s="172">
        <f t="shared" si="273"/>
        <v>23.638895316809627</v>
      </c>
      <c r="L1975" s="172">
        <f t="shared" si="277"/>
        <v>0.58623981466397257</v>
      </c>
      <c r="M1975" s="171">
        <f t="shared" si="278"/>
        <v>5.2871556156563179E-2</v>
      </c>
      <c r="N1975" s="44"/>
    </row>
    <row r="1976" spans="1:14" x14ac:dyDescent="0.25">
      <c r="A1976" s="157">
        <v>45695.370138888888</v>
      </c>
      <c r="B1976" s="173">
        <v>0.2675541523581027</v>
      </c>
      <c r="C1976" s="170">
        <v>26.219340311666599</v>
      </c>
      <c r="D1976" s="170">
        <v>1.6398698333333302E-2</v>
      </c>
      <c r="E1976" s="171">
        <f t="shared" si="274"/>
        <v>0.26199576644061973</v>
      </c>
      <c r="F1976" s="171">
        <f t="shared" si="275"/>
        <v>5.7912154190065525E-4</v>
      </c>
      <c r="G1976" s="171">
        <f t="shared" si="276"/>
        <v>23116.678763740074</v>
      </c>
      <c r="H1976" s="171">
        <f t="shared" si="270"/>
        <v>2.3813676127279707E-2</v>
      </c>
      <c r="I1976" s="171">
        <f t="shared" si="271"/>
        <v>1.6871597913734238</v>
      </c>
      <c r="J1976" s="171">
        <f t="shared" si="272"/>
        <v>19.057866315414568</v>
      </c>
      <c r="K1976" s="172">
        <f t="shared" si="273"/>
        <v>22.086821011566354</v>
      </c>
      <c r="L1976" s="172">
        <f t="shared" si="277"/>
        <v>0.55085578024713844</v>
      </c>
      <c r="M1976" s="171">
        <f t="shared" si="278"/>
        <v>4.968035536139416E-2</v>
      </c>
      <c r="N1976" s="44"/>
    </row>
    <row r="1977" spans="1:14" x14ac:dyDescent="0.25">
      <c r="A1977" s="157">
        <v>45695.370833333334</v>
      </c>
      <c r="B1977" s="173">
        <v>0.27295928710499384</v>
      </c>
      <c r="C1977" s="170">
        <v>26.222129618333302</v>
      </c>
      <c r="D1977" s="170">
        <v>1.6565593833333302E-2</v>
      </c>
      <c r="E1977" s="171">
        <f t="shared" si="274"/>
        <v>0.26728612017706244</v>
      </c>
      <c r="F1977" s="171">
        <f t="shared" si="275"/>
        <v>5.9082096775972689E-4</v>
      </c>
      <c r="G1977" s="171">
        <f t="shared" si="276"/>
        <v>23583.682405871466</v>
      </c>
      <c r="H1977" s="171">
        <f t="shared" si="270"/>
        <v>2.3811693643106913E-2</v>
      </c>
      <c r="I1977" s="171">
        <f t="shared" si="271"/>
        <v>1.6872845379155548</v>
      </c>
      <c r="J1977" s="171">
        <f t="shared" si="272"/>
        <v>19.388508026334602</v>
      </c>
      <c r="K1977" s="172">
        <f t="shared" si="273"/>
        <v>22.47149963682919</v>
      </c>
      <c r="L1977" s="172">
        <f t="shared" si="277"/>
        <v>0.56723781430630704</v>
      </c>
      <c r="M1977" s="171">
        <f t="shared" si="278"/>
        <v>5.1157811535561606E-2</v>
      </c>
      <c r="N1977" s="44"/>
    </row>
    <row r="1978" spans="1:14" x14ac:dyDescent="0.25">
      <c r="A1978" s="157">
        <v>45695.371527777781</v>
      </c>
      <c r="B1978" s="170">
        <v>0.29187726516666579</v>
      </c>
      <c r="C1978" s="170">
        <v>26.224918925000001</v>
      </c>
      <c r="D1978" s="170">
        <v>1.6684805E-2</v>
      </c>
      <c r="E1978" s="171">
        <f t="shared" si="274"/>
        <v>0.28580824536287791</v>
      </c>
      <c r="F1978" s="171">
        <f t="shared" si="275"/>
        <v>6.3176897222222037E-4</v>
      </c>
      <c r="G1978" s="171">
        <f t="shared" si="276"/>
        <v>25218.195710399923</v>
      </c>
      <c r="H1978" s="171">
        <f t="shared" si="270"/>
        <v>2.3809711360912988E-2</v>
      </c>
      <c r="I1978" s="171">
        <f t="shared" si="271"/>
        <v>1.6874092912099987</v>
      </c>
      <c r="J1978" s="171">
        <f t="shared" si="272"/>
        <v>20.538676233690989</v>
      </c>
      <c r="K1978" s="172">
        <f t="shared" si="273"/>
        <v>23.80613235790862</v>
      </c>
      <c r="L1978" s="172">
        <f t="shared" si="277"/>
        <v>0.60912150135486653</v>
      </c>
      <c r="M1978" s="171">
        <f t="shared" si="278"/>
        <v>5.4935200338642361E-2</v>
      </c>
      <c r="N1978" s="44"/>
    </row>
    <row r="1979" spans="1:14" x14ac:dyDescent="0.25">
      <c r="A1979" s="157">
        <v>45695.37222222222</v>
      </c>
      <c r="B1979" s="170">
        <v>0.28801644937695453</v>
      </c>
      <c r="C1979" s="170">
        <v>26.227708230000001</v>
      </c>
      <c r="D1979" s="170">
        <v>1.6926056166666599E-2</v>
      </c>
      <c r="E1979" s="171">
        <f t="shared" si="274"/>
        <v>0.28202508007038535</v>
      </c>
      <c r="F1979" s="171">
        <f t="shared" si="275"/>
        <v>6.2341222808864622E-4</v>
      </c>
      <c r="G1979" s="171">
        <f t="shared" si="276"/>
        <v>24884.621226168871</v>
      </c>
      <c r="H1979" s="171">
        <f t="shared" si="270"/>
        <v>2.3807729281858182E-2</v>
      </c>
      <c r="I1979" s="171">
        <f t="shared" si="271"/>
        <v>1.6875340511824128</v>
      </c>
      <c r="J1979" s="171">
        <f t="shared" si="272"/>
        <v>20.304817450681181</v>
      </c>
      <c r="K1979" s="172">
        <f t="shared" si="273"/>
        <v>23.536626416093565</v>
      </c>
      <c r="L1979" s="172">
        <f t="shared" si="277"/>
        <v>0.61016591142982557</v>
      </c>
      <c r="M1979" s="171">
        <f t="shared" si="278"/>
        <v>5.5029393166470562E-2</v>
      </c>
      <c r="N1979" s="44"/>
    </row>
    <row r="1980" spans="1:14" x14ac:dyDescent="0.25">
      <c r="A1980" s="157">
        <v>45695.372916666667</v>
      </c>
      <c r="B1980" s="173">
        <v>0.27488968488066562</v>
      </c>
      <c r="C1980" s="170">
        <v>26.229711298333299</v>
      </c>
      <c r="D1980" s="170">
        <v>1.71393963333333E-2</v>
      </c>
      <c r="E1980" s="171">
        <f t="shared" si="274"/>
        <v>0.26916957990671875</v>
      </c>
      <c r="F1980" s="171">
        <f t="shared" si="275"/>
        <v>5.949993179235187E-4</v>
      </c>
      <c r="G1980" s="171">
        <f t="shared" si="276"/>
        <v>23750.46877368951</v>
      </c>
      <c r="H1980" s="171">
        <f t="shared" si="270"/>
        <v>2.3806306026849994E-2</v>
      </c>
      <c r="I1980" s="171">
        <f t="shared" si="271"/>
        <v>1.6876236485443983</v>
      </c>
      <c r="J1980" s="171">
        <f t="shared" si="272"/>
        <v>19.506370974867878</v>
      </c>
      <c r="K1980" s="172">
        <f t="shared" si="273"/>
        <v>22.612169678402804</v>
      </c>
      <c r="L1980" s="172">
        <f t="shared" si="277"/>
        <v>0.59096491358441772</v>
      </c>
      <c r="M1980" s="171">
        <f t="shared" si="278"/>
        <v>5.329770144159611E-2</v>
      </c>
      <c r="N1980" s="44"/>
    </row>
    <row r="1981" spans="1:14" x14ac:dyDescent="0.25">
      <c r="A1981" s="157">
        <v>45695.373611111114</v>
      </c>
      <c r="B1981" s="173">
        <v>0.27180103592438826</v>
      </c>
      <c r="C1981" s="170">
        <v>26.230181200000001</v>
      </c>
      <c r="D1981" s="170">
        <v>1.72347646666666E-2</v>
      </c>
      <c r="E1981" s="171">
        <f t="shared" si="274"/>
        <v>0.26614478407308284</v>
      </c>
      <c r="F1981" s="171">
        <f t="shared" si="275"/>
        <v>5.883139305722689E-4</v>
      </c>
      <c r="G1981" s="171">
        <f t="shared" si="276"/>
        <v>23483.609503867145</v>
      </c>
      <c r="H1981" s="171">
        <f t="shared" si="270"/>
        <v>2.3805972159210674E-2</v>
      </c>
      <c r="I1981" s="171">
        <f t="shared" si="271"/>
        <v>1.687644667777332</v>
      </c>
      <c r="J1981" s="171">
        <f t="shared" si="272"/>
        <v>19.317733510530925</v>
      </c>
      <c r="K1981" s="172">
        <f t="shared" si="273"/>
        <v>22.393746976228293</v>
      </c>
      <c r="L1981" s="172">
        <f t="shared" si="277"/>
        <v>0.58788022290257391</v>
      </c>
      <c r="M1981" s="171">
        <f t="shared" si="278"/>
        <v>5.3019500622526507E-2</v>
      </c>
      <c r="N1981" s="44"/>
    </row>
    <row r="1982" spans="1:14" x14ac:dyDescent="0.25">
      <c r="A1982" s="157">
        <v>45695.374305555553</v>
      </c>
      <c r="B1982" s="170">
        <v>0.28261130727135891</v>
      </c>
      <c r="C1982" s="170">
        <v>26.230611790000001</v>
      </c>
      <c r="D1982" s="170">
        <v>1.73794081666666E-2</v>
      </c>
      <c r="E1982" s="171">
        <f t="shared" si="274"/>
        <v>0.2767296927855572</v>
      </c>
      <c r="F1982" s="171">
        <f t="shared" si="275"/>
        <v>6.1171278630164265E-4</v>
      </c>
      <c r="G1982" s="171">
        <f t="shared" si="276"/>
        <v>24417.61694824541</v>
      </c>
      <c r="H1982" s="171">
        <f t="shared" si="270"/>
        <v>2.3805666227751397E-2</v>
      </c>
      <c r="I1982" s="171">
        <f t="shared" si="271"/>
        <v>1.6876639287232298</v>
      </c>
      <c r="J1982" s="171">
        <f t="shared" si="272"/>
        <v>19.976675604903399</v>
      </c>
      <c r="K1982" s="172">
        <f t="shared" si="273"/>
        <v>23.157850640768608</v>
      </c>
      <c r="L1982" s="172">
        <f t="shared" si="277"/>
        <v>0.61532196174295273</v>
      </c>
      <c r="M1982" s="171">
        <f t="shared" si="278"/>
        <v>5.5494404919097469E-2</v>
      </c>
      <c r="N1982" s="44"/>
    </row>
    <row r="1983" spans="1:14" x14ac:dyDescent="0.25">
      <c r="A1983" s="157">
        <v>45695.375</v>
      </c>
      <c r="B1983" s="170">
        <v>0.28261130727135891</v>
      </c>
      <c r="C1983" s="170">
        <v>26.231042376666601</v>
      </c>
      <c r="D1983" s="170">
        <v>1.7545509166666601E-2</v>
      </c>
      <c r="E1983" s="171">
        <f t="shared" si="274"/>
        <v>0.2767292947773366</v>
      </c>
      <c r="F1983" s="171">
        <f t="shared" si="275"/>
        <v>6.1171278630164265E-4</v>
      </c>
      <c r="G1983" s="171">
        <f t="shared" si="276"/>
        <v>24417.61694824541</v>
      </c>
      <c r="H1983" s="171">
        <f t="shared" si="270"/>
        <v>2.3805360303471992E-2</v>
      </c>
      <c r="I1983" s="171">
        <f t="shared" si="271"/>
        <v>1.6876831896809439</v>
      </c>
      <c r="J1983" s="171">
        <f t="shared" si="272"/>
        <v>19.976675604903399</v>
      </c>
      <c r="K1983" s="172">
        <f t="shared" si="273"/>
        <v>23.158087130413254</v>
      </c>
      <c r="L1983" s="172">
        <f t="shared" si="277"/>
        <v>0.62120965602465994</v>
      </c>
      <c r="M1983" s="171">
        <f t="shared" si="278"/>
        <v>5.6025401878125894E-2</v>
      </c>
      <c r="N1983" s="44"/>
    </row>
    <row r="1984" spans="1:14" x14ac:dyDescent="0.25">
      <c r="A1984" s="157">
        <v>45695.375694444447</v>
      </c>
      <c r="B1984" s="170">
        <v>0.28454171054482458</v>
      </c>
      <c r="C1984" s="170">
        <v>26.231472964999998</v>
      </c>
      <c r="D1984" s="170">
        <v>1.75407406666666E-2</v>
      </c>
      <c r="E1984" s="171">
        <f t="shared" si="274"/>
        <v>0.27861911968068576</v>
      </c>
      <c r="F1984" s="171">
        <f t="shared" si="275"/>
        <v>6.1589114836542122E-4</v>
      </c>
      <c r="G1984" s="171">
        <f t="shared" si="276"/>
        <v>24584.403791072844</v>
      </c>
      <c r="H1984" s="171">
        <f t="shared" si="270"/>
        <v>2.3805054382819716E-2</v>
      </c>
      <c r="I1984" s="171">
        <f t="shared" si="271"/>
        <v>1.6877024508741456</v>
      </c>
      <c r="J1984" s="171">
        <f t="shared" si="272"/>
        <v>20.093968853081265</v>
      </c>
      <c r="K1984" s="172">
        <f t="shared" si="273"/>
        <v>23.29429794934056</v>
      </c>
      <c r="L1984" s="172">
        <f t="shared" si="277"/>
        <v>0.62509823546196552</v>
      </c>
      <c r="M1984" s="171">
        <f t="shared" si="278"/>
        <v>5.6376103486829497E-2</v>
      </c>
      <c r="N1984" s="44"/>
    </row>
    <row r="1985" spans="1:14" x14ac:dyDescent="0.25">
      <c r="A1985" s="157">
        <v>45695.376388888886</v>
      </c>
      <c r="B1985" s="170">
        <v>0.28531387185729923</v>
      </c>
      <c r="C1985" s="170">
        <v>26.231977631666599</v>
      </c>
      <c r="D1985" s="170">
        <v>1.7594783499999999E-2</v>
      </c>
      <c r="E1985" s="171">
        <f t="shared" si="274"/>
        <v>0.27937473790713718</v>
      </c>
      <c r="F1985" s="171">
        <f t="shared" si="275"/>
        <v>6.175624931976174E-4</v>
      </c>
      <c r="G1985" s="171">
        <f t="shared" si="276"/>
        <v>24651.118528470652</v>
      </c>
      <c r="H1985" s="171">
        <f t="shared" si="270"/>
        <v>2.3804695837762076E-2</v>
      </c>
      <c r="I1985" s="171">
        <f t="shared" si="271"/>
        <v>1.687725025964115</v>
      </c>
      <c r="J1985" s="171">
        <f t="shared" si="272"/>
        <v>20.140854925644724</v>
      </c>
      <c r="K1985" s="172">
        <f t="shared" si="273"/>
        <v>23.348930939885129</v>
      </c>
      <c r="L1985" s="172">
        <f t="shared" si="277"/>
        <v>0.62865708442400825</v>
      </c>
      <c r="M1985" s="171">
        <f t="shared" si="278"/>
        <v>5.6697067498557747E-2</v>
      </c>
      <c r="N1985" s="44"/>
    </row>
    <row r="1986" spans="1:14" x14ac:dyDescent="0.25">
      <c r="A1986" s="157">
        <v>45695.377083333333</v>
      </c>
      <c r="B1986" s="170">
        <v>0.28647212306107006</v>
      </c>
      <c r="C1986" s="170">
        <v>26.232618590000001</v>
      </c>
      <c r="D1986" s="170">
        <v>1.77592948333333E-2</v>
      </c>
      <c r="E1986" s="171">
        <f t="shared" si="274"/>
        <v>0.28050827823896179</v>
      </c>
      <c r="F1986" s="171">
        <f t="shared" si="275"/>
        <v>6.2006953043521659E-4</v>
      </c>
      <c r="G1986" s="171">
        <f t="shared" si="276"/>
        <v>24751.191432476455</v>
      </c>
      <c r="H1986" s="171">
        <f t="shared" si="270"/>
        <v>2.3804240472568208E-2</v>
      </c>
      <c r="I1986" s="171">
        <f t="shared" si="271"/>
        <v>1.6877536980635968</v>
      </c>
      <c r="J1986" s="171">
        <f t="shared" si="272"/>
        <v>20.211151309428494</v>
      </c>
      <c r="K1986" s="172">
        <f t="shared" si="273"/>
        <v>23.430780449268742</v>
      </c>
      <c r="L1986" s="172">
        <f t="shared" si="277"/>
        <v>0.63700508663984889</v>
      </c>
      <c r="M1986" s="171">
        <f t="shared" si="278"/>
        <v>5.744995370128507E-2</v>
      </c>
      <c r="N1986" s="44"/>
    </row>
    <row r="1987" spans="1:14" x14ac:dyDescent="0.25">
      <c r="A1987" s="157">
        <v>45695.37777777778</v>
      </c>
      <c r="B1987" s="170">
        <v>0.29380766845557316</v>
      </c>
      <c r="C1987" s="170">
        <v>26.233262509999999</v>
      </c>
      <c r="D1987" s="170">
        <v>1.7756115833333301E-2</v>
      </c>
      <c r="E1987" s="171">
        <f t="shared" si="274"/>
        <v>0.28769049173172923</v>
      </c>
      <c r="F1987" s="171">
        <f t="shared" si="275"/>
        <v>6.3594733431942239E-4</v>
      </c>
      <c r="G1987" s="171">
        <f t="shared" si="276"/>
        <v>25384.98255456152</v>
      </c>
      <c r="H1987" s="171">
        <f t="shared" ref="H1987:H2050" si="279">KHprocess*EXP(delta*(1/(C1987+273.15)-1/(Tnul+273.15)))</f>
        <v>2.3803783014009736E-2</v>
      </c>
      <c r="I1987" s="171">
        <f t="shared" ref="I1987:I2050" si="280">1/(H1987*constR*(C1987+273.15)*10^3)</f>
        <v>1.6877825030068854</v>
      </c>
      <c r="J1987" s="171">
        <f t="shared" ref="J1987:J2050" si="281">(($R$2/0.815)^(-0.49))*34500*(F1987)^0.86</f>
        <v>20.655442683419</v>
      </c>
      <c r="K1987" s="172">
        <f t="shared" ref="K1987:K2050" si="282">J1987*(1.024)^(C1987-20)</f>
        <v>23.946212972356864</v>
      </c>
      <c r="L1987" s="172">
        <f t="shared" si="277"/>
        <v>0.65246436634141403</v>
      </c>
      <c r="M1987" s="171">
        <f t="shared" si="278"/>
        <v>5.884418888360516E-2</v>
      </c>
      <c r="N1987" s="44"/>
    </row>
    <row r="1988" spans="1:14" x14ac:dyDescent="0.25">
      <c r="A1988" s="157">
        <v>45695.378472222219</v>
      </c>
      <c r="B1988" s="170">
        <v>0.2849278040884477</v>
      </c>
      <c r="C1988" s="170">
        <v>26.233906430000001</v>
      </c>
      <c r="D1988" s="170">
        <v>1.77592948333333E-2</v>
      </c>
      <c r="E1988" s="171">
        <f t="shared" ref="E1988:E2051" si="283">B1988*((20+273.15)/(C1988+273.15))</f>
        <v>0.27899490912701447</v>
      </c>
      <c r="F1988" s="171">
        <f t="shared" ref="F1988:F2051" si="284">B1988/$R$1</f>
        <v>6.1672684867629369E-4</v>
      </c>
      <c r="G1988" s="171">
        <f t="shared" ref="G1988:G2051" si="285">B1988*(24*60*60)</f>
        <v>24617.762273241882</v>
      </c>
      <c r="H1988" s="171">
        <f t="shared" si="279"/>
        <v>2.3803325566210242E-2</v>
      </c>
      <c r="I1988" s="171">
        <f t="shared" si="280"/>
        <v>1.687811308310069</v>
      </c>
      <c r="J1988" s="171">
        <f t="shared" si="281"/>
        <v>20.11741489548519</v>
      </c>
      <c r="K1988" s="172">
        <f t="shared" si="282"/>
        <v>23.322824198550684</v>
      </c>
      <c r="L1988" s="172">
        <f t="shared" ref="L1988:L2051" si="286">I1988*D1988*(1-EXP((-(K1988/I1988)*($R$3/G1988))))*G1988/1000</f>
        <v>0.63374638174922748</v>
      </c>
      <c r="M1988" s="171">
        <f t="shared" ref="M1988:M2051" si="287">L1988*1000/24/$R$1</f>
        <v>5.715605896006741E-2</v>
      </c>
      <c r="N1988" s="44"/>
    </row>
    <row r="1989" spans="1:14" x14ac:dyDescent="0.25">
      <c r="A1989" s="157">
        <v>45695.379166666666</v>
      </c>
      <c r="B1989" s="170">
        <v>0.2802948325072202</v>
      </c>
      <c r="C1989" s="170">
        <v>26.234550349999999</v>
      </c>
      <c r="D1989" s="170">
        <v>1.7805390000000001E-2</v>
      </c>
      <c r="E1989" s="171">
        <f t="shared" si="283"/>
        <v>0.27445781705646255</v>
      </c>
      <c r="F1989" s="171">
        <f t="shared" si="284"/>
        <v>6.0669877166064979E-4</v>
      </c>
      <c r="G1989" s="171">
        <f t="shared" si="285"/>
        <v>24217.473528623825</v>
      </c>
      <c r="H1989" s="171">
        <f t="shared" si="279"/>
        <v>2.3802868129169416E-2</v>
      </c>
      <c r="I1989" s="171">
        <f t="shared" si="280"/>
        <v>1.6878401139731527</v>
      </c>
      <c r="J1989" s="171">
        <f t="shared" si="281"/>
        <v>19.83577605697668</v>
      </c>
      <c r="K1989" s="172">
        <f t="shared" si="282"/>
        <v>22.996661613588859</v>
      </c>
      <c r="L1989" s="172">
        <f t="shared" si="286"/>
        <v>0.62553117306933093</v>
      </c>
      <c r="M1989" s="171">
        <f t="shared" si="287"/>
        <v>5.6415149086339371E-2</v>
      </c>
      <c r="N1989" s="44"/>
    </row>
    <row r="1990" spans="1:14" x14ac:dyDescent="0.25">
      <c r="A1990" s="157">
        <v>45695.379861111112</v>
      </c>
      <c r="B1990" s="170">
        <v>0.30616225872883862</v>
      </c>
      <c r="C1990" s="170">
        <v>26.235045128333301</v>
      </c>
      <c r="D1990" s="170">
        <v>1.77807535E-2</v>
      </c>
      <c r="E1990" s="171">
        <f t="shared" si="283"/>
        <v>0.29978607016889069</v>
      </c>
      <c r="F1990" s="171">
        <f t="shared" si="284"/>
        <v>6.6268887170744292E-4</v>
      </c>
      <c r="G1990" s="171">
        <f t="shared" si="285"/>
        <v>26452.419154171657</v>
      </c>
      <c r="H1990" s="171">
        <f t="shared" si="279"/>
        <v>2.3802516648814623E-2</v>
      </c>
      <c r="I1990" s="171">
        <f t="shared" si="280"/>
        <v>1.6878622480510168</v>
      </c>
      <c r="J1990" s="171">
        <f t="shared" si="281"/>
        <v>21.400239801336767</v>
      </c>
      <c r="K1990" s="172">
        <f t="shared" si="282"/>
        <v>24.810718103031967</v>
      </c>
      <c r="L1990" s="172">
        <f t="shared" si="286"/>
        <v>0.6796010790595185</v>
      </c>
      <c r="M1990" s="171">
        <f t="shared" si="287"/>
        <v>6.1291583609263935E-2</v>
      </c>
      <c r="N1990" s="44"/>
    </row>
    <row r="1991" spans="1:14" x14ac:dyDescent="0.25">
      <c r="A1991" s="157">
        <v>45695.380555555559</v>
      </c>
      <c r="B1991" s="170">
        <v>0.3119534722942211</v>
      </c>
      <c r="C1991" s="170">
        <v>26.235265474999999</v>
      </c>
      <c r="D1991" s="170">
        <v>1.7757706000000002E-2</v>
      </c>
      <c r="E1991" s="171">
        <f t="shared" si="283"/>
        <v>0.30545645009602962</v>
      </c>
      <c r="F1991" s="171">
        <f t="shared" si="284"/>
        <v>6.7522396600480758E-4</v>
      </c>
      <c r="G1991" s="171">
        <f t="shared" si="285"/>
        <v>26952.780006220702</v>
      </c>
      <c r="H1991" s="171">
        <f t="shared" si="279"/>
        <v>2.3802360121117409E-2</v>
      </c>
      <c r="I1991" s="171">
        <f t="shared" si="280"/>
        <v>1.6878721054028589</v>
      </c>
      <c r="J1991" s="171">
        <f t="shared" si="281"/>
        <v>21.747906979148901</v>
      </c>
      <c r="K1991" s="172">
        <f t="shared" si="282"/>
        <v>25.213923497190873</v>
      </c>
      <c r="L1991" s="172">
        <f t="shared" si="286"/>
        <v>0.69097036239913412</v>
      </c>
      <c r="M1991" s="171">
        <f t="shared" si="287"/>
        <v>6.2316951875823791E-2</v>
      </c>
      <c r="N1991" s="44"/>
    </row>
    <row r="1992" spans="1:14" x14ac:dyDescent="0.25">
      <c r="A1992" s="157">
        <v>45695.381249999999</v>
      </c>
      <c r="B1992" s="170">
        <v>0.31465603322783736</v>
      </c>
      <c r="C1992" s="170">
        <v>26.235479864999999</v>
      </c>
      <c r="D1992" s="170">
        <v>1.7708431166666601E-2</v>
      </c>
      <c r="E1992" s="171">
        <f t="shared" si="283"/>
        <v>0.30810250444455212</v>
      </c>
      <c r="F1992" s="171">
        <f t="shared" si="284"/>
        <v>6.8107366499531893E-4</v>
      </c>
      <c r="G1992" s="171">
        <f t="shared" si="285"/>
        <v>27186.281270885149</v>
      </c>
      <c r="H1992" s="171">
        <f t="shared" si="279"/>
        <v>2.3802207826067626E-2</v>
      </c>
      <c r="I1992" s="171">
        <f t="shared" si="280"/>
        <v>1.6878816963197798</v>
      </c>
      <c r="J1992" s="171">
        <f t="shared" si="281"/>
        <v>21.909841336166824</v>
      </c>
      <c r="K1992" s="172">
        <f t="shared" si="282"/>
        <v>25.401794881502603</v>
      </c>
      <c r="L1992" s="172">
        <f t="shared" si="286"/>
        <v>0.69475171841927763</v>
      </c>
      <c r="M1992" s="171">
        <f t="shared" si="287"/>
        <v>6.2657983262921865E-2</v>
      </c>
      <c r="N1992" s="44"/>
    </row>
    <row r="1993" spans="1:14" x14ac:dyDescent="0.25">
      <c r="A1993" s="157">
        <v>45695.381944444445</v>
      </c>
      <c r="B1993" s="170">
        <v>0.32392197271479867</v>
      </c>
      <c r="C1993" s="170">
        <v>26.235694248333299</v>
      </c>
      <c r="D1993" s="170">
        <v>1.77116101666666E-2</v>
      </c>
      <c r="E1993" s="171">
        <f t="shared" si="283"/>
        <v>0.31717522956383504</v>
      </c>
      <c r="F1993" s="171">
        <f t="shared" si="284"/>
        <v>7.011298110709928E-4</v>
      </c>
      <c r="G1993" s="171">
        <f t="shared" si="285"/>
        <v>27986.858442558605</v>
      </c>
      <c r="H1993" s="171">
        <f t="shared" si="279"/>
        <v>2.3802055536946125E-2</v>
      </c>
      <c r="I1993" s="171">
        <f t="shared" si="280"/>
        <v>1.6878912869783547</v>
      </c>
      <c r="J1993" s="171">
        <f t="shared" si="281"/>
        <v>22.463579947078756</v>
      </c>
      <c r="K1993" s="172">
        <f t="shared" si="282"/>
        <v>26.043919836039699</v>
      </c>
      <c r="L1993" s="172">
        <f t="shared" si="286"/>
        <v>0.71438925586066648</v>
      </c>
      <c r="M1993" s="171">
        <f t="shared" si="287"/>
        <v>6.4429045441979291E-2</v>
      </c>
      <c r="N1993" s="44"/>
    </row>
    <row r="1994" spans="1:14" x14ac:dyDescent="0.25">
      <c r="A1994" s="157">
        <v>45695.382638888892</v>
      </c>
      <c r="B1994" s="170">
        <v>0.31620035585278655</v>
      </c>
      <c r="C1994" s="170">
        <v>26.235908635000001</v>
      </c>
      <c r="D1994" s="170">
        <v>1.7782342999999999E-2</v>
      </c>
      <c r="E1994" s="171">
        <f t="shared" si="283"/>
        <v>0.30961421912229531</v>
      </c>
      <c r="F1994" s="171">
        <f t="shared" si="284"/>
        <v>6.8441635465971119E-4</v>
      </c>
      <c r="G1994" s="171">
        <f t="shared" si="285"/>
        <v>27319.710745680757</v>
      </c>
      <c r="H1994" s="171">
        <f t="shared" si="279"/>
        <v>2.3801903246649186E-2</v>
      </c>
      <c r="I1994" s="171">
        <f t="shared" si="280"/>
        <v>1.687900877825949</v>
      </c>
      <c r="J1994" s="171">
        <f t="shared" si="281"/>
        <v>22.002287884632636</v>
      </c>
      <c r="K1994" s="172">
        <f t="shared" si="282"/>
        <v>25.509234805319533</v>
      </c>
      <c r="L1994" s="172">
        <f t="shared" si="286"/>
        <v>0.70092580085360778</v>
      </c>
      <c r="M1994" s="171">
        <f t="shared" si="287"/>
        <v>6.3214808879293635E-2</v>
      </c>
      <c r="N1994" s="44"/>
    </row>
    <row r="1995" spans="1:14" x14ac:dyDescent="0.25">
      <c r="A1995" s="157">
        <v>45695.383333333331</v>
      </c>
      <c r="B1995" s="170">
        <v>0.33009928166155239</v>
      </c>
      <c r="C1995" s="170">
        <v>26.235899570000001</v>
      </c>
      <c r="D1995" s="170">
        <v>1.7854663333333302E-2</v>
      </c>
      <c r="E1995" s="171">
        <f t="shared" si="283"/>
        <v>0.32322365401333281</v>
      </c>
      <c r="F1995" s="171">
        <f t="shared" si="284"/>
        <v>7.1450060965703977E-4</v>
      </c>
      <c r="G1995" s="171">
        <f t="shared" si="285"/>
        <v>28520.577935558125</v>
      </c>
      <c r="H1995" s="171">
        <f t="shared" si="279"/>
        <v>2.3801909685978579E-2</v>
      </c>
      <c r="I1995" s="171">
        <f t="shared" si="280"/>
        <v>1.68790047229137</v>
      </c>
      <c r="J1995" s="171">
        <f t="shared" si="281"/>
        <v>22.831505847105731</v>
      </c>
      <c r="K1995" s="172">
        <f t="shared" si="282"/>
        <v>26.4706162128813</v>
      </c>
      <c r="L1995" s="172">
        <f t="shared" si="286"/>
        <v>0.73325708355715269</v>
      </c>
      <c r="M1995" s="171">
        <f t="shared" si="287"/>
        <v>6.6130689354000058E-2</v>
      </c>
      <c r="N1995" s="44"/>
    </row>
    <row r="1996" spans="1:14" x14ac:dyDescent="0.25">
      <c r="A1996" s="157">
        <v>45695.384027777778</v>
      </c>
      <c r="B1996" s="170">
        <v>0.33048536600100131</v>
      </c>
      <c r="C1996" s="170">
        <v>26.235479354999999</v>
      </c>
      <c r="D1996" s="170">
        <v>1.8048579999999901E-2</v>
      </c>
      <c r="E1996" s="171">
        <f t="shared" si="283"/>
        <v>0.32360215081879362</v>
      </c>
      <c r="F1996" s="171">
        <f t="shared" si="284"/>
        <v>7.1533629004545739E-4</v>
      </c>
      <c r="G1996" s="171">
        <f t="shared" si="285"/>
        <v>28553.935622486515</v>
      </c>
      <c r="H1996" s="171">
        <f t="shared" si="279"/>
        <v>2.3802208188352138E-2</v>
      </c>
      <c r="I1996" s="171">
        <f t="shared" si="280"/>
        <v>1.6878816735044522</v>
      </c>
      <c r="J1996" s="171">
        <f t="shared" si="281"/>
        <v>22.854469187940019</v>
      </c>
      <c r="K1996" s="172">
        <f t="shared" si="282"/>
        <v>26.496975605999822</v>
      </c>
      <c r="L1996" s="172">
        <f t="shared" si="286"/>
        <v>0.74203971568826255</v>
      </c>
      <c r="M1996" s="171">
        <f t="shared" si="287"/>
        <v>6.6922773781408956E-2</v>
      </c>
      <c r="N1996" s="44"/>
    </row>
    <row r="1997" spans="1:14" x14ac:dyDescent="0.25">
      <c r="A1997" s="157">
        <v>45695.384722222225</v>
      </c>
      <c r="B1997" s="170">
        <v>0.31967509465403038</v>
      </c>
      <c r="C1997" s="170">
        <v>26.235050201666599</v>
      </c>
      <c r="D1997" s="170">
        <v>1.8186865E-2</v>
      </c>
      <c r="E1997" s="171">
        <f t="shared" si="283"/>
        <v>0.31301748011366576</v>
      </c>
      <c r="F1997" s="171">
        <f t="shared" si="284"/>
        <v>6.919374343160831E-4</v>
      </c>
      <c r="G1997" s="171">
        <f t="shared" si="285"/>
        <v>27619.928178108225</v>
      </c>
      <c r="H1997" s="171">
        <f t="shared" si="279"/>
        <v>2.3802513044855866E-2</v>
      </c>
      <c r="I1997" s="171">
        <f t="shared" si="280"/>
        <v>1.6878624750094162</v>
      </c>
      <c r="J1997" s="171">
        <f t="shared" si="281"/>
        <v>22.210062883884088</v>
      </c>
      <c r="K1997" s="172">
        <f t="shared" si="282"/>
        <v>25.749602840025588</v>
      </c>
      <c r="L1997" s="172">
        <f t="shared" si="286"/>
        <v>0.72436888601606608</v>
      </c>
      <c r="M1997" s="171">
        <f t="shared" si="287"/>
        <v>6.5329084236658203E-2</v>
      </c>
      <c r="N1997" s="44"/>
    </row>
    <row r="1998" spans="1:14" x14ac:dyDescent="0.25">
      <c r="A1998" s="157">
        <v>45695.385416666664</v>
      </c>
      <c r="B1998" s="170">
        <v>0.33318792692689531</v>
      </c>
      <c r="C1998" s="170">
        <v>26.234621048333299</v>
      </c>
      <c r="D1998" s="170">
        <v>1.8161810166666601E-2</v>
      </c>
      <c r="E1998" s="171">
        <f t="shared" si="283"/>
        <v>0.32624935922426912</v>
      </c>
      <c r="F1998" s="171">
        <f t="shared" si="284"/>
        <v>7.2118598901925392E-4</v>
      </c>
      <c r="G1998" s="171">
        <f t="shared" si="285"/>
        <v>28787.436886483756</v>
      </c>
      <c r="H1998" s="171">
        <f t="shared" si="279"/>
        <v>2.3802817906138137E-2</v>
      </c>
      <c r="I1998" s="171">
        <f t="shared" si="280"/>
        <v>1.6878432766742451</v>
      </c>
      <c r="J1998" s="171">
        <f t="shared" si="281"/>
        <v>23.015105951600336</v>
      </c>
      <c r="K1998" s="172">
        <f t="shared" si="282"/>
        <v>26.68267122437398</v>
      </c>
      <c r="L1998" s="172">
        <f t="shared" si="286"/>
        <v>0.7525009199911169</v>
      </c>
      <c r="M1998" s="171">
        <f t="shared" si="287"/>
        <v>6.786624458794345E-2</v>
      </c>
      <c r="N1998" s="44"/>
    </row>
    <row r="1999" spans="1:14" x14ac:dyDescent="0.25">
      <c r="A1999" s="157">
        <v>45695.386111111111</v>
      </c>
      <c r="B1999" s="170">
        <v>0.34824508550791972</v>
      </c>
      <c r="C1999" s="170">
        <v>26.234191894999999</v>
      </c>
      <c r="D1999" s="170">
        <v>1.8215474666666599E-2</v>
      </c>
      <c r="E1999" s="171">
        <f t="shared" si="283"/>
        <v>0.34099344447836105</v>
      </c>
      <c r="F1999" s="171">
        <f t="shared" si="284"/>
        <v>7.537772413591336E-4</v>
      </c>
      <c r="G1999" s="171">
        <f t="shared" si="285"/>
        <v>30088.375387884262</v>
      </c>
      <c r="H1999" s="171">
        <f t="shared" si="279"/>
        <v>2.380312277219904E-2</v>
      </c>
      <c r="I1999" s="171">
        <f t="shared" si="280"/>
        <v>1.6878240784989376</v>
      </c>
      <c r="J1999" s="171">
        <f t="shared" si="281"/>
        <v>23.906792655034959</v>
      </c>
      <c r="K1999" s="172">
        <f t="shared" si="282"/>
        <v>27.716170296353638</v>
      </c>
      <c r="L1999" s="172">
        <f t="shared" si="286"/>
        <v>0.78720333158612199</v>
      </c>
      <c r="M1999" s="171">
        <f t="shared" si="287"/>
        <v>7.0995971463394827E-2</v>
      </c>
      <c r="N1999" s="44"/>
    </row>
    <row r="2000" spans="1:14" x14ac:dyDescent="0.25">
      <c r="A2000" s="157">
        <v>45695.386805555558</v>
      </c>
      <c r="B2000" s="170">
        <v>0.34090955299307879</v>
      </c>
      <c r="C2000" s="170">
        <v>26.234584614999999</v>
      </c>
      <c r="D2000" s="170">
        <v>1.8358528666666599E-2</v>
      </c>
      <c r="E2000" s="171">
        <f t="shared" si="283"/>
        <v>0.33381022469289118</v>
      </c>
      <c r="F2000" s="171">
        <f t="shared" si="284"/>
        <v>7.3789946535298442E-4</v>
      </c>
      <c r="G2000" s="171">
        <f t="shared" si="285"/>
        <v>29454.585378602009</v>
      </c>
      <c r="H2000" s="171">
        <f t="shared" si="279"/>
        <v>2.3802843787813232E-2</v>
      </c>
      <c r="I2000" s="171">
        <f t="shared" si="280"/>
        <v>1.6878416468227913</v>
      </c>
      <c r="J2000" s="171">
        <f t="shared" si="281"/>
        <v>23.473070618453114</v>
      </c>
      <c r="K2000" s="172">
        <f t="shared" si="282"/>
        <v>27.213591198179088</v>
      </c>
      <c r="L2000" s="172">
        <f t="shared" si="286"/>
        <v>0.77745193929832723</v>
      </c>
      <c r="M2000" s="171">
        <f t="shared" si="287"/>
        <v>7.0116516891984781E-2</v>
      </c>
      <c r="N2000" s="44"/>
    </row>
    <row r="2001" spans="1:14" x14ac:dyDescent="0.25">
      <c r="A2001" s="157">
        <v>45695.387499999997</v>
      </c>
      <c r="B2001" s="170">
        <v>0.3768150910637777</v>
      </c>
      <c r="C2001" s="170">
        <v>26.236489580000001</v>
      </c>
      <c r="D2001" s="170">
        <v>1.8399855333333302E-2</v>
      </c>
      <c r="E2001" s="171">
        <f t="shared" si="283"/>
        <v>0.36896569414442187</v>
      </c>
      <c r="F2001" s="171">
        <f t="shared" si="284"/>
        <v>8.15617080224627E-4</v>
      </c>
      <c r="G2001" s="171">
        <f t="shared" si="285"/>
        <v>32556.823867910392</v>
      </c>
      <c r="H2001" s="171">
        <f t="shared" si="279"/>
        <v>2.3801490576388921E-2</v>
      </c>
      <c r="I2001" s="171">
        <f t="shared" si="280"/>
        <v>1.6879268673057624</v>
      </c>
      <c r="J2001" s="171">
        <f t="shared" si="281"/>
        <v>25.584123647943702</v>
      </c>
      <c r="K2001" s="172">
        <f t="shared" si="282"/>
        <v>29.662388423504659</v>
      </c>
      <c r="L2001" s="172">
        <f t="shared" si="286"/>
        <v>0.8572758244596087</v>
      </c>
      <c r="M2001" s="171">
        <f t="shared" si="287"/>
        <v>7.7315640734091695E-2</v>
      </c>
      <c r="N2001" s="44"/>
    </row>
    <row r="2002" spans="1:14" x14ac:dyDescent="0.25">
      <c r="A2002" s="157">
        <v>45695.388194444444</v>
      </c>
      <c r="B2002" s="170">
        <v>0.40577116439620942</v>
      </c>
      <c r="C2002" s="170">
        <v>26.238427419999901</v>
      </c>
      <c r="D2002" s="170">
        <v>1.8504760499999998E-2</v>
      </c>
      <c r="E2002" s="171">
        <f t="shared" si="283"/>
        <v>0.39731601474320222</v>
      </c>
      <c r="F2002" s="171">
        <f t="shared" si="284"/>
        <v>8.7829256362815893E-4</v>
      </c>
      <c r="G2002" s="171">
        <f t="shared" si="285"/>
        <v>35058.628603832491</v>
      </c>
      <c r="H2002" s="171">
        <f t="shared" si="279"/>
        <v>2.3800114108472787E-2</v>
      </c>
      <c r="I2002" s="171">
        <f t="shared" si="280"/>
        <v>1.6880135617161334</v>
      </c>
      <c r="J2002" s="171">
        <f t="shared" si="281"/>
        <v>27.266037892360423</v>
      </c>
      <c r="K2002" s="172">
        <f t="shared" si="282"/>
        <v>31.61386292179526</v>
      </c>
      <c r="L2002" s="172">
        <f t="shared" si="286"/>
        <v>0.9251950806893664</v>
      </c>
      <c r="M2002" s="171">
        <f t="shared" si="287"/>
        <v>8.3441114780787015E-2</v>
      </c>
      <c r="N2002" s="44"/>
    </row>
    <row r="2003" spans="1:14" x14ac:dyDescent="0.25">
      <c r="A2003" s="157">
        <v>45695.388888888891</v>
      </c>
      <c r="B2003" s="170">
        <v>0.37256819829331855</v>
      </c>
      <c r="C2003" s="170">
        <v>26.240365260000001</v>
      </c>
      <c r="D2003" s="170">
        <v>1.8616023999999998E-2</v>
      </c>
      <c r="E2003" s="171">
        <f t="shared" si="283"/>
        <v>0.3648025454487745</v>
      </c>
      <c r="F2003" s="171">
        <f t="shared" si="284"/>
        <v>8.0642467163055968E-4</v>
      </c>
      <c r="G2003" s="171">
        <f t="shared" si="285"/>
        <v>32189.892332542724</v>
      </c>
      <c r="H2003" s="171">
        <f t="shared" si="279"/>
        <v>2.3798737737976423E-2</v>
      </c>
      <c r="I2003" s="171">
        <f t="shared" si="280"/>
        <v>1.6881002593861754</v>
      </c>
      <c r="J2003" s="171">
        <f t="shared" si="281"/>
        <v>25.335949822703181</v>
      </c>
      <c r="K2003" s="172">
        <f t="shared" si="282"/>
        <v>29.377354356254457</v>
      </c>
      <c r="L2003" s="172">
        <f t="shared" si="286"/>
        <v>0.85811653430136725</v>
      </c>
      <c r="M2003" s="171">
        <f t="shared" si="287"/>
        <v>7.7391462328766883E-2</v>
      </c>
      <c r="N2003" s="44"/>
    </row>
    <row r="2004" spans="1:14" x14ac:dyDescent="0.25">
      <c r="A2004" s="157">
        <v>45695.38958333333</v>
      </c>
      <c r="B2004" s="170">
        <v>0.37334036328900899</v>
      </c>
      <c r="C2004" s="170">
        <v>26.242303103333299</v>
      </c>
      <c r="D2004" s="170">
        <v>1.8692319333333301E-2</v>
      </c>
      <c r="E2004" s="171">
        <f t="shared" si="283"/>
        <v>0.36555624965548578</v>
      </c>
      <c r="F2004" s="171">
        <f t="shared" si="284"/>
        <v>8.0809602443508439E-4</v>
      </c>
      <c r="G2004" s="171">
        <f t="shared" si="285"/>
        <v>32256.607388170378</v>
      </c>
      <c r="H2004" s="171">
        <f t="shared" si="279"/>
        <v>2.3797361462524678E-2</v>
      </c>
      <c r="I2004" s="171">
        <f t="shared" si="280"/>
        <v>1.6881869604650865</v>
      </c>
      <c r="J2004" s="171">
        <f t="shared" si="281"/>
        <v>25.381101824380874</v>
      </c>
      <c r="K2004" s="172">
        <f t="shared" si="282"/>
        <v>29.431061261940503</v>
      </c>
      <c r="L2004" s="172">
        <f t="shared" si="286"/>
        <v>0.86337753852078825</v>
      </c>
      <c r="M2004" s="171">
        <f t="shared" si="287"/>
        <v>7.7865939621283214E-2</v>
      </c>
      <c r="N2004" s="44"/>
    </row>
    <row r="2005" spans="1:14" x14ac:dyDescent="0.25">
      <c r="A2005" s="157">
        <v>45695.390277777777</v>
      </c>
      <c r="B2005" s="170">
        <v>0.39380264372954088</v>
      </c>
      <c r="C2005" s="170">
        <v>26.243375076666599</v>
      </c>
      <c r="D2005" s="170">
        <v>1.8835372333333301E-2</v>
      </c>
      <c r="E2005" s="171">
        <f t="shared" si="283"/>
        <v>0.38559051274849687</v>
      </c>
      <c r="F2005" s="171">
        <f t="shared" si="284"/>
        <v>8.5238667473926599E-4</v>
      </c>
      <c r="G2005" s="171">
        <f t="shared" si="285"/>
        <v>34024.548418232334</v>
      </c>
      <c r="H2005" s="171">
        <f t="shared" si="279"/>
        <v>2.3796600178333197E-2</v>
      </c>
      <c r="I2005" s="171">
        <f t="shared" si="280"/>
        <v>1.6882349230411577</v>
      </c>
      <c r="J2005" s="171">
        <f t="shared" si="281"/>
        <v>26.572954116018447</v>
      </c>
      <c r="K2005" s="172">
        <f t="shared" si="282"/>
        <v>30.813875974094671</v>
      </c>
      <c r="L2005" s="172">
        <f t="shared" si="286"/>
        <v>0.9153722717087811</v>
      </c>
      <c r="M2005" s="171">
        <f t="shared" si="287"/>
        <v>8.2555219309955005E-2</v>
      </c>
      <c r="N2005" s="44"/>
    </row>
    <row r="2006" spans="1:14" x14ac:dyDescent="0.25">
      <c r="A2006" s="157">
        <v>45695.390972222223</v>
      </c>
      <c r="B2006" s="170">
        <v>0.45325912770587495</v>
      </c>
      <c r="C2006" s="170">
        <v>26.242941774999998</v>
      </c>
      <c r="D2006" s="170">
        <v>1.8825835499999999E-2</v>
      </c>
      <c r="E2006" s="171">
        <f t="shared" si="283"/>
        <v>0.44380776814315809</v>
      </c>
      <c r="F2006" s="171">
        <f t="shared" si="284"/>
        <v>9.8108036299972929E-4</v>
      </c>
      <c r="G2006" s="171">
        <f t="shared" si="285"/>
        <v>39161.588633787593</v>
      </c>
      <c r="H2006" s="171">
        <f t="shared" si="279"/>
        <v>2.3796907892948294E-2</v>
      </c>
      <c r="I2006" s="171">
        <f t="shared" si="280"/>
        <v>1.6882155359983468</v>
      </c>
      <c r="J2006" s="171">
        <f t="shared" si="281"/>
        <v>29.988742734076084</v>
      </c>
      <c r="K2006" s="172">
        <f t="shared" si="282"/>
        <v>34.774451463871223</v>
      </c>
      <c r="L2006" s="172">
        <f t="shared" si="286"/>
        <v>1.0459125197103585</v>
      </c>
      <c r="M2006" s="171">
        <f t="shared" si="287"/>
        <v>9.4328329699707655E-2</v>
      </c>
      <c r="N2006" s="44"/>
    </row>
    <row r="2007" spans="1:14" x14ac:dyDescent="0.25">
      <c r="A2007" s="157">
        <v>45695.39166666667</v>
      </c>
      <c r="B2007" s="170">
        <v>0.48916467132069613</v>
      </c>
      <c r="C2007" s="170">
        <v>26.242481831666598</v>
      </c>
      <c r="D2007" s="170">
        <v>1.8809941E-2</v>
      </c>
      <c r="E2007" s="171">
        <f t="shared" si="283"/>
        <v>0.47896534515615502</v>
      </c>
      <c r="F2007" s="171">
        <f t="shared" si="284"/>
        <v>1.0587979898716367E-3</v>
      </c>
      <c r="G2007" s="171">
        <f t="shared" si="285"/>
        <v>42263.827602108147</v>
      </c>
      <c r="H2007" s="171">
        <f t="shared" si="279"/>
        <v>2.3797234532805477E-2</v>
      </c>
      <c r="I2007" s="171">
        <f t="shared" si="280"/>
        <v>1.6881949571164352</v>
      </c>
      <c r="J2007" s="171">
        <f t="shared" si="281"/>
        <v>32.020756647473121</v>
      </c>
      <c r="K2007" s="172">
        <f t="shared" si="282"/>
        <v>37.130336253910812</v>
      </c>
      <c r="L2007" s="172">
        <f t="shared" si="286"/>
        <v>1.1235851143091529</v>
      </c>
      <c r="M2007" s="171">
        <f t="shared" si="287"/>
        <v>0.10133343383019056</v>
      </c>
      <c r="N2007" s="44"/>
    </row>
    <row r="2008" spans="1:14" x14ac:dyDescent="0.25">
      <c r="A2008" s="157">
        <v>45695.392361111109</v>
      </c>
      <c r="B2008" s="170">
        <v>0.45364521026935367</v>
      </c>
      <c r="C2008" s="170">
        <v>26.242021886666599</v>
      </c>
      <c r="D2008" s="170">
        <v>1.8930741666666601E-2</v>
      </c>
      <c r="E2008" s="171">
        <f t="shared" si="283"/>
        <v>0.44418716488311194</v>
      </c>
      <c r="F2008" s="171">
        <f t="shared" si="284"/>
        <v>9.8191603954405553E-4</v>
      </c>
      <c r="G2008" s="171">
        <f t="shared" si="285"/>
        <v>39194.946167272159</v>
      </c>
      <c r="H2008" s="171">
        <f t="shared" si="279"/>
        <v>2.3797561179333397E-2</v>
      </c>
      <c r="I2008" s="171">
        <f t="shared" si="280"/>
        <v>1.6881743783435961</v>
      </c>
      <c r="J2008" s="171">
        <f t="shared" si="281"/>
        <v>30.010709415512487</v>
      </c>
      <c r="K2008" s="172">
        <f t="shared" si="282"/>
        <v>34.799164459157048</v>
      </c>
      <c r="L2008" s="172">
        <f t="shared" si="286"/>
        <v>1.0525682249070785</v>
      </c>
      <c r="M2008" s="171">
        <f t="shared" si="287"/>
        <v>9.4928591712398855E-2</v>
      </c>
      <c r="N2008" s="44"/>
    </row>
    <row r="2009" spans="1:14" x14ac:dyDescent="0.25">
      <c r="A2009" s="157">
        <v>45695.393055555556</v>
      </c>
      <c r="B2009" s="170">
        <v>0.40577116072071584</v>
      </c>
      <c r="C2009" s="170">
        <v>26.241561945000001</v>
      </c>
      <c r="D2009" s="170">
        <v>1.9073794666666598E-2</v>
      </c>
      <c r="E2009" s="171">
        <f t="shared" si="283"/>
        <v>0.39731185138454234</v>
      </c>
      <c r="F2009" s="171">
        <f t="shared" si="284"/>
        <v>8.7829255567254511E-4</v>
      </c>
      <c r="G2009" s="171">
        <f t="shared" si="285"/>
        <v>35058.62828626985</v>
      </c>
      <c r="H2009" s="171">
        <f t="shared" si="279"/>
        <v>2.3797887828981203E-2</v>
      </c>
      <c r="I2009" s="171">
        <f t="shared" si="280"/>
        <v>1.688153799903537</v>
      </c>
      <c r="J2009" s="171">
        <f t="shared" si="281"/>
        <v>27.266037679960199</v>
      </c>
      <c r="K2009" s="172">
        <f t="shared" si="282"/>
        <v>31.616212938876906</v>
      </c>
      <c r="L2009" s="172">
        <f t="shared" si="286"/>
        <v>0.95372183711827263</v>
      </c>
      <c r="M2009" s="171">
        <f t="shared" si="287"/>
        <v>8.6013874198978421E-2</v>
      </c>
      <c r="N2009" s="44"/>
    </row>
    <row r="2010" spans="1:14" x14ac:dyDescent="0.25">
      <c r="A2010" s="157">
        <v>45695.393750000003</v>
      </c>
      <c r="B2010" s="170">
        <v>0.39727736413016418</v>
      </c>
      <c r="C2010" s="170">
        <v>26.241102000000001</v>
      </c>
      <c r="D2010" s="170">
        <v>1.9140553000000001E-2</v>
      </c>
      <c r="E2010" s="171">
        <f t="shared" si="283"/>
        <v>0.38899572671587823</v>
      </c>
      <c r="F2010" s="171">
        <f t="shared" si="284"/>
        <v>8.5990771456745494E-4</v>
      </c>
      <c r="G2010" s="171">
        <f t="shared" si="285"/>
        <v>34324.764260846183</v>
      </c>
      <c r="H2010" s="171">
        <f t="shared" si="279"/>
        <v>2.3798214486483733E-2</v>
      </c>
      <c r="I2010" s="171">
        <f t="shared" si="280"/>
        <v>1.6881332214979754</v>
      </c>
      <c r="J2010" s="171">
        <f t="shared" si="281"/>
        <v>26.774471305902882</v>
      </c>
      <c r="K2010" s="172">
        <f t="shared" si="282"/>
        <v>31.045880672684032</v>
      </c>
      <c r="L2010" s="172">
        <f t="shared" si="286"/>
        <v>0.93796363782476488</v>
      </c>
      <c r="M2010" s="171">
        <f t="shared" si="287"/>
        <v>8.4592680179001165E-2</v>
      </c>
      <c r="N2010" s="44"/>
    </row>
    <row r="2011" spans="1:14" x14ac:dyDescent="0.25">
      <c r="A2011" s="157">
        <v>45695.394444444442</v>
      </c>
      <c r="B2011" s="170">
        <v>0.38723926333072545</v>
      </c>
      <c r="C2011" s="170">
        <v>26.240642056666601</v>
      </c>
      <c r="D2011" s="170">
        <v>1.90896901666666E-2</v>
      </c>
      <c r="E2011" s="171">
        <f t="shared" si="283"/>
        <v>0.37916746250177058</v>
      </c>
      <c r="F2011" s="171">
        <f t="shared" si="284"/>
        <v>8.3818022365957892E-4</v>
      </c>
      <c r="G2011" s="171">
        <f t="shared" si="285"/>
        <v>33457.472351774675</v>
      </c>
      <c r="H2011" s="171">
        <f t="shared" si="279"/>
        <v>2.3798541148290088E-2</v>
      </c>
      <c r="I2011" s="171">
        <f t="shared" si="280"/>
        <v>1.6881126433506159</v>
      </c>
      <c r="J2011" s="171">
        <f t="shared" si="281"/>
        <v>26.191627733849788</v>
      </c>
      <c r="K2011" s="172">
        <f t="shared" si="282"/>
        <v>30.369723085921965</v>
      </c>
      <c r="L2011" s="172">
        <f t="shared" si="286"/>
        <v>0.91293587695189349</v>
      </c>
      <c r="M2011" s="171">
        <f t="shared" si="287"/>
        <v>8.2335486738085648E-2</v>
      </c>
      <c r="N2011" s="44"/>
    </row>
    <row r="2012" spans="1:14" x14ac:dyDescent="0.25">
      <c r="A2012" s="157">
        <v>45695.395138888889</v>
      </c>
      <c r="B2012" s="170">
        <v>0.38839751818682039</v>
      </c>
      <c r="C2012" s="170">
        <v>26.2407920383333</v>
      </c>
      <c r="D2012" s="170">
        <v>1.90960478333333E-2</v>
      </c>
      <c r="E2012" s="171">
        <f t="shared" si="283"/>
        <v>0.38030138362401</v>
      </c>
      <c r="F2012" s="171">
        <f t="shared" si="284"/>
        <v>8.4068726880264151E-4</v>
      </c>
      <c r="G2012" s="171">
        <f t="shared" si="285"/>
        <v>33557.545571341281</v>
      </c>
      <c r="H2012" s="171">
        <f t="shared" si="279"/>
        <v>2.3798434627429938E-2</v>
      </c>
      <c r="I2012" s="171">
        <f t="shared" si="280"/>
        <v>1.6881193536023675</v>
      </c>
      <c r="J2012" s="171">
        <f t="shared" si="281"/>
        <v>26.258986612517464</v>
      </c>
      <c r="K2012" s="172">
        <f t="shared" si="282"/>
        <v>30.447935375108575</v>
      </c>
      <c r="L2012" s="172">
        <f t="shared" si="286"/>
        <v>0.91584493924968713</v>
      </c>
      <c r="M2012" s="171">
        <f t="shared" si="287"/>
        <v>8.2597848056429224E-2</v>
      </c>
      <c r="N2012" s="44"/>
    </row>
    <row r="2013" spans="1:14" x14ac:dyDescent="0.25">
      <c r="A2013" s="157">
        <v>45695.395833333336</v>
      </c>
      <c r="B2013" s="170">
        <v>0.40731547967789661</v>
      </c>
      <c r="C2013" s="170">
        <v>26.2420023499999</v>
      </c>
      <c r="D2013" s="170">
        <v>1.90896901666666E-2</v>
      </c>
      <c r="E2013" s="171">
        <f t="shared" si="283"/>
        <v>0.39882338850183197</v>
      </c>
      <c r="F2013" s="171">
        <f t="shared" si="284"/>
        <v>8.8163523739804455E-4</v>
      </c>
      <c r="G2013" s="171">
        <f t="shared" si="285"/>
        <v>35192.05744417027</v>
      </c>
      <c r="H2013" s="171">
        <f t="shared" si="279"/>
        <v>2.3797575054123256E-2</v>
      </c>
      <c r="I2013" s="171">
        <f t="shared" si="280"/>
        <v>1.6881735042417885</v>
      </c>
      <c r="J2013" s="171">
        <f t="shared" si="281"/>
        <v>27.355257379728563</v>
      </c>
      <c r="K2013" s="172">
        <f t="shared" si="282"/>
        <v>31.719998555384972</v>
      </c>
      <c r="L2013" s="172">
        <f t="shared" si="286"/>
        <v>0.95798579121169192</v>
      </c>
      <c r="M2013" s="171">
        <f t="shared" si="287"/>
        <v>8.6398429943334396E-2</v>
      </c>
      <c r="N2013" s="44"/>
    </row>
    <row r="2014" spans="1:14" x14ac:dyDescent="0.25">
      <c r="A2014" s="157">
        <v>45695.396527777775</v>
      </c>
      <c r="B2014" s="170">
        <v>0.41851183165794226</v>
      </c>
      <c r="C2014" s="170">
        <v>26.243231429999899</v>
      </c>
      <c r="D2014" s="170">
        <v>1.91214801666666E-2</v>
      </c>
      <c r="E2014" s="171">
        <f t="shared" si="283"/>
        <v>0.40978462627406032</v>
      </c>
      <c r="F2014" s="171">
        <f t="shared" si="284"/>
        <v>9.0586976549338147E-4</v>
      </c>
      <c r="G2014" s="171">
        <f t="shared" si="285"/>
        <v>36159.422255246209</v>
      </c>
      <c r="H2014" s="171">
        <f t="shared" si="279"/>
        <v>2.3796702190276256E-2</v>
      </c>
      <c r="I2014" s="171">
        <f t="shared" si="280"/>
        <v>1.6882284958978608</v>
      </c>
      <c r="J2014" s="171">
        <f t="shared" si="281"/>
        <v>28.000699110942989</v>
      </c>
      <c r="K2014" s="172">
        <f t="shared" si="282"/>
        <v>32.469371918875147</v>
      </c>
      <c r="L2014" s="172">
        <f t="shared" si="286"/>
        <v>0.98470536126557839</v>
      </c>
      <c r="M2014" s="171">
        <f t="shared" si="287"/>
        <v>8.8808203577342926E-2</v>
      </c>
      <c r="N2014" s="44"/>
    </row>
    <row r="2015" spans="1:14" x14ac:dyDescent="0.25">
      <c r="A2015" s="157">
        <v>45695.397222222222</v>
      </c>
      <c r="B2015" s="170">
        <v>0.40191035413517606</v>
      </c>
      <c r="C2015" s="170">
        <v>26.24446051</v>
      </c>
      <c r="D2015" s="170">
        <v>1.9162374833333301E-2</v>
      </c>
      <c r="E2015" s="171">
        <f t="shared" si="283"/>
        <v>0.39352772297131922</v>
      </c>
      <c r="F2015" s="171">
        <f t="shared" si="284"/>
        <v>8.6993583146142007E-4</v>
      </c>
      <c r="G2015" s="171">
        <f t="shared" si="285"/>
        <v>34725.05459727921</v>
      </c>
      <c r="H2015" s="171">
        <f t="shared" si="279"/>
        <v>2.3795829365610911E-2</v>
      </c>
      <c r="I2015" s="171">
        <f t="shared" si="280"/>
        <v>1.6882834888652909</v>
      </c>
      <c r="J2015" s="171">
        <f t="shared" si="281"/>
        <v>27.042779408503925</v>
      </c>
      <c r="K2015" s="172">
        <f t="shared" si="282"/>
        <v>31.359490500802302</v>
      </c>
      <c r="L2015" s="172">
        <f t="shared" si="286"/>
        <v>0.94953917582762737</v>
      </c>
      <c r="M2015" s="171">
        <f t="shared" si="287"/>
        <v>8.5636650056604202E-2</v>
      </c>
      <c r="N2015" s="44"/>
    </row>
    <row r="2016" spans="1:14" x14ac:dyDescent="0.25">
      <c r="A2016" s="157">
        <v>45695.397916666669</v>
      </c>
      <c r="B2016" s="170">
        <v>0.40924589216325591</v>
      </c>
      <c r="C2016" s="170">
        <v>26.2456895866666</v>
      </c>
      <c r="D2016" s="170">
        <v>1.9193005833333301E-2</v>
      </c>
      <c r="E2016" s="171">
        <f t="shared" si="283"/>
        <v>0.40070861892929965</v>
      </c>
      <c r="F2016" s="171">
        <f t="shared" si="284"/>
        <v>8.8581361940098682E-4</v>
      </c>
      <c r="G2016" s="171">
        <f t="shared" si="285"/>
        <v>35358.845082905311</v>
      </c>
      <c r="H2016" s="171">
        <f t="shared" si="279"/>
        <v>2.3794956582492373E-2</v>
      </c>
      <c r="I2016" s="171">
        <f t="shared" si="280"/>
        <v>1.6883384829949313</v>
      </c>
      <c r="J2016" s="171">
        <f t="shared" si="281"/>
        <v>27.466716244323688</v>
      </c>
      <c r="K2016" s="172">
        <f t="shared" si="282"/>
        <v>31.852026825381746</v>
      </c>
      <c r="L2016" s="172">
        <f t="shared" si="286"/>
        <v>0.9676070659716135</v>
      </c>
      <c r="M2016" s="171">
        <f t="shared" si="287"/>
        <v>8.7266149528464426E-2</v>
      </c>
      <c r="N2016" s="44"/>
    </row>
    <row r="2017" spans="1:14" x14ac:dyDescent="0.25">
      <c r="A2017" s="157">
        <v>45695.398611111108</v>
      </c>
      <c r="B2017" s="170">
        <v>0.42507521574769291</v>
      </c>
      <c r="C2017" s="170">
        <v>26.246918666666598</v>
      </c>
      <c r="D2017" s="170">
        <v>1.9209695999999998E-2</v>
      </c>
      <c r="E2017" s="171">
        <f t="shared" si="283"/>
        <v>0.41620601859022988</v>
      </c>
      <c r="F2017" s="171">
        <f t="shared" si="284"/>
        <v>9.2007622456210592E-4</v>
      </c>
      <c r="G2017" s="171">
        <f t="shared" si="285"/>
        <v>36726.498640600665</v>
      </c>
      <c r="H2017" s="171">
        <f t="shared" si="279"/>
        <v>2.3794083836184223E-2</v>
      </c>
      <c r="I2017" s="171">
        <f t="shared" si="280"/>
        <v>1.6883934785851136</v>
      </c>
      <c r="J2017" s="171">
        <f t="shared" si="281"/>
        <v>28.377935172077663</v>
      </c>
      <c r="K2017" s="172">
        <f t="shared" si="282"/>
        <v>32.909689413949742</v>
      </c>
      <c r="L2017" s="172">
        <f t="shared" si="286"/>
        <v>1.0041032059660411</v>
      </c>
      <c r="M2017" s="171">
        <f t="shared" si="287"/>
        <v>9.0557648445710764E-2</v>
      </c>
      <c r="N2017" s="44"/>
    </row>
    <row r="2018" spans="1:14" x14ac:dyDescent="0.25">
      <c r="A2018" s="157">
        <v>45695.399305555555</v>
      </c>
      <c r="B2018" s="170">
        <v>0.41889792151834959</v>
      </c>
      <c r="C2018" s="170">
        <v>26.2481477466666</v>
      </c>
      <c r="D2018" s="170">
        <v>1.9266917499999901E-2</v>
      </c>
      <c r="E2018" s="171">
        <f t="shared" si="283"/>
        <v>0.41015592987906657</v>
      </c>
      <c r="F2018" s="171">
        <f t="shared" si="284"/>
        <v>9.0670545783192553E-4</v>
      </c>
      <c r="G2018" s="171">
        <f t="shared" si="285"/>
        <v>36192.780419185401</v>
      </c>
      <c r="H2018" s="171">
        <f t="shared" si="279"/>
        <v>2.3793211129051656E-2</v>
      </c>
      <c r="I2018" s="171">
        <f t="shared" si="280"/>
        <v>1.6884484754866997</v>
      </c>
      <c r="J2018" s="171">
        <f t="shared" si="281"/>
        <v>28.022912761992483</v>
      </c>
      <c r="K2018" s="172">
        <f t="shared" si="282"/>
        <v>32.498919765892829</v>
      </c>
      <c r="L2018" s="172">
        <f t="shared" si="286"/>
        <v>0.9931909427192126</v>
      </c>
      <c r="M2018" s="171">
        <f t="shared" si="287"/>
        <v>8.9573497719986697E-2</v>
      </c>
      <c r="N2018" s="44"/>
    </row>
    <row r="2019" spans="1:14" x14ac:dyDescent="0.25">
      <c r="A2019" s="157">
        <v>45695.4</v>
      </c>
      <c r="B2019" s="170">
        <v>0.42739169969283902</v>
      </c>
      <c r="C2019" s="170">
        <v>26.2481917966666</v>
      </c>
      <c r="D2019" s="170">
        <v>1.9331291E-2</v>
      </c>
      <c r="E2019" s="171">
        <f t="shared" si="283"/>
        <v>0.41847238960629785</v>
      </c>
      <c r="F2019" s="171">
        <f t="shared" si="284"/>
        <v>9.2509025907540918E-4</v>
      </c>
      <c r="G2019" s="171">
        <f t="shared" si="285"/>
        <v>36926.642853461293</v>
      </c>
      <c r="H2019" s="171">
        <f t="shared" si="279"/>
        <v>2.3793179852116462E-2</v>
      </c>
      <c r="I2019" s="171">
        <f t="shared" si="280"/>
        <v>1.688450446589832</v>
      </c>
      <c r="J2019" s="171">
        <f t="shared" si="281"/>
        <v>28.510881820726215</v>
      </c>
      <c r="K2019" s="172">
        <f t="shared" si="282"/>
        <v>33.06486504880975</v>
      </c>
      <c r="L2019" s="172">
        <f t="shared" si="286"/>
        <v>1.0157319751202991</v>
      </c>
      <c r="M2019" s="171">
        <f t="shared" si="287"/>
        <v>9.1606419112581092E-2</v>
      </c>
      <c r="N2019" s="44"/>
    </row>
    <row r="2020" spans="1:14" x14ac:dyDescent="0.25">
      <c r="A2020" s="157">
        <v>45695.400694444441</v>
      </c>
      <c r="B2020" s="170">
        <v>0.44901223131397799</v>
      </c>
      <c r="C2020" s="170">
        <v>26.246287129999999</v>
      </c>
      <c r="D2020" s="170">
        <v>1.9331291E-2</v>
      </c>
      <c r="E2020" s="171">
        <f t="shared" si="283"/>
        <v>0.43964451553982986</v>
      </c>
      <c r="F2020" s="171">
        <f t="shared" si="284"/>
        <v>9.718879465670519E-4</v>
      </c>
      <c r="G2020" s="171">
        <f t="shared" si="285"/>
        <v>38794.656785527695</v>
      </c>
      <c r="H2020" s="171">
        <f t="shared" si="279"/>
        <v>2.3794532273454318E-2</v>
      </c>
      <c r="I2020" s="171">
        <f t="shared" si="280"/>
        <v>1.6883652201047687</v>
      </c>
      <c r="J2020" s="171">
        <f t="shared" si="281"/>
        <v>29.746936448070777</v>
      </c>
      <c r="K2020" s="172">
        <f t="shared" si="282"/>
        <v>34.496793756754407</v>
      </c>
      <c r="L2020" s="172">
        <f t="shared" si="286"/>
        <v>1.064510716514532</v>
      </c>
      <c r="M2020" s="171">
        <f t="shared" si="287"/>
        <v>9.600565625131062E-2</v>
      </c>
      <c r="N2020" s="44"/>
    </row>
    <row r="2021" spans="1:14" x14ac:dyDescent="0.25">
      <c r="A2021" s="157">
        <v>45695.401388888888</v>
      </c>
      <c r="B2021" s="170">
        <v>0.46793022217809688</v>
      </c>
      <c r="C2021" s="170">
        <v>26.24435613</v>
      </c>
      <c r="D2021" s="170">
        <v>1.93050651666666E-2</v>
      </c>
      <c r="E2021" s="171">
        <f t="shared" si="283"/>
        <v>0.45817077651238985</v>
      </c>
      <c r="F2021" s="171">
        <f t="shared" si="284"/>
        <v>1.0128359787404694E-3</v>
      </c>
      <c r="G2021" s="171">
        <f t="shared" si="285"/>
        <v>40429.17119618757</v>
      </c>
      <c r="H2021" s="171">
        <f t="shared" si="279"/>
        <v>2.3795903488993755E-2</v>
      </c>
      <c r="I2021" s="171">
        <f t="shared" si="280"/>
        <v>1.6882788185195301</v>
      </c>
      <c r="J2021" s="171">
        <f t="shared" si="281"/>
        <v>30.821655398615945</v>
      </c>
      <c r="K2021" s="172">
        <f t="shared" si="282"/>
        <v>35.741482129713823</v>
      </c>
      <c r="L2021" s="172">
        <f t="shared" si="286"/>
        <v>1.1055684768308789</v>
      </c>
      <c r="M2021" s="171">
        <f t="shared" si="287"/>
        <v>9.9708556712741606E-2</v>
      </c>
      <c r="N2021" s="44"/>
    </row>
    <row r="2022" spans="1:14" x14ac:dyDescent="0.25">
      <c r="A2022" s="157">
        <v>45695.402083333334</v>
      </c>
      <c r="B2022" s="170">
        <v>0.4775822478499776</v>
      </c>
      <c r="C2022" s="170">
        <v>26.242425130000001</v>
      </c>
      <c r="D2022" s="170">
        <v>1.9388512833333298E-2</v>
      </c>
      <c r="E2022" s="171">
        <f t="shared" si="283"/>
        <v>0.4676245095260167</v>
      </c>
      <c r="F2022" s="171">
        <f t="shared" si="284"/>
        <v>1.0337278091990857E-3</v>
      </c>
      <c r="G2022" s="171">
        <f t="shared" si="285"/>
        <v>41263.106214238062</v>
      </c>
      <c r="H2022" s="171">
        <f t="shared" si="279"/>
        <v>2.3797274801242208E-2</v>
      </c>
      <c r="I2022" s="171">
        <f t="shared" si="280"/>
        <v>1.6881924201711898</v>
      </c>
      <c r="J2022" s="171">
        <f t="shared" si="281"/>
        <v>31.367625831943737</v>
      </c>
      <c r="K2022" s="172">
        <f t="shared" si="282"/>
        <v>36.372935880733905</v>
      </c>
      <c r="L2022" s="172">
        <f t="shared" si="286"/>
        <v>1.1320583035917033</v>
      </c>
      <c r="M2022" s="171">
        <f t="shared" si="287"/>
        <v>0.10209761035278711</v>
      </c>
      <c r="N2022" s="44"/>
    </row>
    <row r="2023" spans="1:14" x14ac:dyDescent="0.25">
      <c r="A2023" s="157">
        <v>45695.402777777781</v>
      </c>
      <c r="B2023" s="170">
        <v>0.48723425885078125</v>
      </c>
      <c r="C2023" s="170">
        <v>26.240494129999998</v>
      </c>
      <c r="D2023" s="170">
        <v>1.93956651666666E-2</v>
      </c>
      <c r="E2023" s="171">
        <f t="shared" si="283"/>
        <v>0.47707835012318839</v>
      </c>
      <c r="F2023" s="171">
        <f t="shared" si="284"/>
        <v>1.054619607902124E-3</v>
      </c>
      <c r="G2023" s="171">
        <f t="shared" si="285"/>
        <v>42097.039964707503</v>
      </c>
      <c r="H2023" s="171">
        <f t="shared" si="279"/>
        <v>2.3798646210207566E-2</v>
      </c>
      <c r="I2023" s="171">
        <f t="shared" si="280"/>
        <v>1.6881060250596827</v>
      </c>
      <c r="J2023" s="171">
        <f t="shared" si="281"/>
        <v>31.912052727137453</v>
      </c>
      <c r="K2023" s="172">
        <f t="shared" si="282"/>
        <v>37.002541963769502</v>
      </c>
      <c r="L2023" s="172">
        <f t="shared" si="286"/>
        <v>1.1541672927246942</v>
      </c>
      <c r="M2023" s="171">
        <f t="shared" si="287"/>
        <v>0.10409156680417515</v>
      </c>
      <c r="N2023" s="44"/>
    </row>
    <row r="2024" spans="1:14" x14ac:dyDescent="0.25">
      <c r="A2024" s="157">
        <v>45695.40347222222</v>
      </c>
      <c r="B2024" s="170">
        <v>0.47024668405485121</v>
      </c>
      <c r="C2024" s="170">
        <v>26.239930985000001</v>
      </c>
      <c r="D2024" s="170">
        <v>1.93837444999999E-2</v>
      </c>
      <c r="E2024" s="171">
        <f t="shared" si="283"/>
        <v>0.46044573034617625</v>
      </c>
      <c r="F2024" s="171">
        <f t="shared" si="284"/>
        <v>1.017849965486691E-3</v>
      </c>
      <c r="G2024" s="171">
        <f t="shared" si="285"/>
        <v>40629.313502339144</v>
      </c>
      <c r="H2024" s="171">
        <f t="shared" si="279"/>
        <v>2.379904617772638E-2</v>
      </c>
      <c r="I2024" s="171">
        <f t="shared" si="280"/>
        <v>1.6880808299287204</v>
      </c>
      <c r="J2024" s="171">
        <f t="shared" si="281"/>
        <v>30.952829540847755</v>
      </c>
      <c r="K2024" s="172">
        <f t="shared" si="282"/>
        <v>35.889827802197537</v>
      </c>
      <c r="L2024" s="172">
        <f t="shared" si="286"/>
        <v>1.1151733494662115</v>
      </c>
      <c r="M2024" s="171">
        <f t="shared" si="287"/>
        <v>0.10057479702978098</v>
      </c>
      <c r="N2024" s="44"/>
    </row>
    <row r="2025" spans="1:14" x14ac:dyDescent="0.25">
      <c r="A2025" s="157">
        <v>45695.404166666667</v>
      </c>
      <c r="B2025" s="170">
        <v>0.47140493526634425</v>
      </c>
      <c r="C2025" s="170">
        <v>26.241617203333298</v>
      </c>
      <c r="D2025" s="170">
        <v>1.9452886666666599E-2</v>
      </c>
      <c r="E2025" s="171">
        <f t="shared" si="283"/>
        <v>0.46157724142114104</v>
      </c>
      <c r="F2025" s="171">
        <f t="shared" si="284"/>
        <v>1.0203570027410049E-3</v>
      </c>
      <c r="G2025" s="171">
        <f t="shared" si="285"/>
        <v>40729.386407012142</v>
      </c>
      <c r="H2025" s="171">
        <f t="shared" si="279"/>
        <v>2.3797848584333849E-2</v>
      </c>
      <c r="I2025" s="171">
        <f t="shared" si="280"/>
        <v>1.688156272229743</v>
      </c>
      <c r="J2025" s="171">
        <f t="shared" si="281"/>
        <v>31.018383815034198</v>
      </c>
      <c r="K2025" s="172">
        <f t="shared" si="282"/>
        <v>35.967276376895498</v>
      </c>
      <c r="L2025" s="172">
        <f t="shared" si="286"/>
        <v>1.1218204948731869</v>
      </c>
      <c r="M2025" s="171">
        <f t="shared" si="287"/>
        <v>0.10117428705566259</v>
      </c>
      <c r="N2025" s="44"/>
    </row>
    <row r="2026" spans="1:14" x14ac:dyDescent="0.25">
      <c r="A2026" s="157">
        <v>45695.404861111114</v>
      </c>
      <c r="B2026" s="170">
        <v>0.49958883626754863</v>
      </c>
      <c r="C2026" s="170">
        <v>26.243333816666599</v>
      </c>
      <c r="D2026" s="170">
        <v>1.9526797500000002E-2</v>
      </c>
      <c r="E2026" s="171">
        <f t="shared" si="283"/>
        <v>0.48917076905096762</v>
      </c>
      <c r="F2026" s="171">
        <f t="shared" si="284"/>
        <v>1.0813611174622264E-3</v>
      </c>
      <c r="G2026" s="171">
        <f t="shared" si="285"/>
        <v>43164.475453516199</v>
      </c>
      <c r="H2026" s="171">
        <f t="shared" si="279"/>
        <v>2.3796629479430096E-2</v>
      </c>
      <c r="I2026" s="171">
        <f t="shared" si="280"/>
        <v>1.6882330769544935</v>
      </c>
      <c r="J2026" s="171">
        <f t="shared" si="281"/>
        <v>32.606723571820069</v>
      </c>
      <c r="K2026" s="172">
        <f t="shared" si="282"/>
        <v>37.810570420423645</v>
      </c>
      <c r="L2026" s="172">
        <f t="shared" si="286"/>
        <v>1.1900447928225042</v>
      </c>
      <c r="M2026" s="171">
        <f t="shared" si="287"/>
        <v>0.10732727207995167</v>
      </c>
      <c r="N2026" s="44"/>
    </row>
    <row r="2027" spans="1:14" x14ac:dyDescent="0.25">
      <c r="A2027" s="157">
        <v>45695.405555555553</v>
      </c>
      <c r="B2027" s="170">
        <v>0.50113315890793952</v>
      </c>
      <c r="C2027" s="170">
        <v>26.245050429999999</v>
      </c>
      <c r="D2027" s="170">
        <v>1.95959396666666E-2</v>
      </c>
      <c r="E2027" s="171">
        <f t="shared" si="283"/>
        <v>0.49068007411234771</v>
      </c>
      <c r="F2027" s="171">
        <f t="shared" si="284"/>
        <v>1.0847038071600422E-3</v>
      </c>
      <c r="G2027" s="171">
        <f t="shared" si="285"/>
        <v>43297.904929645978</v>
      </c>
      <c r="H2027" s="171">
        <f t="shared" si="279"/>
        <v>2.3795410450956702E-2</v>
      </c>
      <c r="I2027" s="171">
        <f t="shared" si="280"/>
        <v>1.6883098842372719</v>
      </c>
      <c r="J2027" s="171">
        <f t="shared" si="281"/>
        <v>32.693387237005609</v>
      </c>
      <c r="K2027" s="172">
        <f t="shared" si="282"/>
        <v>37.912608582305921</v>
      </c>
      <c r="L2027" s="172">
        <f t="shared" si="286"/>
        <v>1.1978193632156044</v>
      </c>
      <c r="M2027" s="171">
        <f t="shared" si="287"/>
        <v>0.10802844184844917</v>
      </c>
      <c r="N2027" s="44"/>
    </row>
    <row r="2028" spans="1:14" x14ac:dyDescent="0.25">
      <c r="A2028" s="157">
        <v>45695.40625</v>
      </c>
      <c r="B2028" s="170">
        <v>0.5092408618622124</v>
      </c>
      <c r="C2028" s="170">
        <v>26.246767044999999</v>
      </c>
      <c r="D2028" s="170">
        <v>1.9591171333333299E-2</v>
      </c>
      <c r="E2028" s="171">
        <f t="shared" si="283"/>
        <v>0.49861580045875992</v>
      </c>
      <c r="F2028" s="171">
        <f t="shared" si="284"/>
        <v>1.1022529477537064E-3</v>
      </c>
      <c r="G2028" s="171">
        <f t="shared" si="285"/>
        <v>43998.410464895154</v>
      </c>
      <c r="H2028" s="171">
        <f t="shared" si="279"/>
        <v>2.3794191497724677E-2</v>
      </c>
      <c r="I2028" s="171">
        <f t="shared" si="280"/>
        <v>1.6883866941526993</v>
      </c>
      <c r="J2028" s="171">
        <f t="shared" si="281"/>
        <v>33.147761723652785</v>
      </c>
      <c r="K2028" s="172">
        <f t="shared" si="282"/>
        <v>38.441085080286008</v>
      </c>
      <c r="L2028" s="172">
        <f t="shared" si="286"/>
        <v>1.2159857676022194</v>
      </c>
      <c r="M2028" s="171">
        <f t="shared" si="287"/>
        <v>0.10966682608245125</v>
      </c>
      <c r="N2028" s="44"/>
    </row>
    <row r="2029" spans="1:14" x14ac:dyDescent="0.25">
      <c r="A2029" s="157">
        <v>45695.406944444447</v>
      </c>
      <c r="B2029" s="170">
        <v>0.52236762642799817</v>
      </c>
      <c r="C2029" s="170">
        <v>26.248082060000002</v>
      </c>
      <c r="D2029" s="170">
        <v>1.95959396666666E-2</v>
      </c>
      <c r="E2029" s="171">
        <f t="shared" si="283"/>
        <v>0.51146643503440903</v>
      </c>
      <c r="F2029" s="171">
        <f t="shared" si="284"/>
        <v>1.1306658580692601E-3</v>
      </c>
      <c r="G2029" s="171">
        <f t="shared" si="285"/>
        <v>45132.562923379039</v>
      </c>
      <c r="H2029" s="171">
        <f t="shared" si="279"/>
        <v>2.3793257768818469E-2</v>
      </c>
      <c r="I2029" s="171">
        <f t="shared" si="280"/>
        <v>1.6884455362118707</v>
      </c>
      <c r="J2029" s="171">
        <f t="shared" si="281"/>
        <v>33.881279002093507</v>
      </c>
      <c r="K2029" s="172">
        <f t="shared" si="282"/>
        <v>39.292962221354486</v>
      </c>
      <c r="L2029" s="172">
        <f t="shared" si="286"/>
        <v>1.2460939746543951</v>
      </c>
      <c r="M2029" s="171">
        <f t="shared" si="287"/>
        <v>0.112382212721356</v>
      </c>
      <c r="N2029" s="44"/>
    </row>
    <row r="2030" spans="1:14" x14ac:dyDescent="0.25">
      <c r="A2030" s="157">
        <v>45695.407638888886</v>
      </c>
      <c r="B2030" s="170">
        <v>0.51425994540312792</v>
      </c>
      <c r="C2030" s="170">
        <v>26.248736679999901</v>
      </c>
      <c r="D2030" s="170">
        <v>1.9696077499999999E-2</v>
      </c>
      <c r="E2030" s="171">
        <f t="shared" si="283"/>
        <v>0.50352685073636627</v>
      </c>
      <c r="F2030" s="171">
        <f t="shared" si="284"/>
        <v>1.1131167649418353E-3</v>
      </c>
      <c r="G2030" s="171">
        <f t="shared" si="285"/>
        <v>44432.059282830254</v>
      </c>
      <c r="H2030" s="171">
        <f t="shared" si="279"/>
        <v>2.379279297135822E-2</v>
      </c>
      <c r="I2030" s="171">
        <f t="shared" si="280"/>
        <v>1.6884748285961666</v>
      </c>
      <c r="J2030" s="171">
        <f t="shared" si="281"/>
        <v>33.428534647394699</v>
      </c>
      <c r="K2030" s="172">
        <f t="shared" si="282"/>
        <v>38.768505217471052</v>
      </c>
      <c r="L2030" s="172">
        <f t="shared" si="286"/>
        <v>1.2340053899968577</v>
      </c>
      <c r="M2030" s="171">
        <f t="shared" si="287"/>
        <v>0.11129197240231402</v>
      </c>
      <c r="N2030" s="44"/>
    </row>
    <row r="2031" spans="1:14" x14ac:dyDescent="0.25">
      <c r="A2031" s="157">
        <v>45695.408333333333</v>
      </c>
      <c r="B2031" s="170">
        <v>0.51232953293321304</v>
      </c>
      <c r="C2031" s="170">
        <v>26.249382369999999</v>
      </c>
      <c r="D2031" s="170">
        <v>1.9681772E-2</v>
      </c>
      <c r="E2031" s="171">
        <f t="shared" si="283"/>
        <v>0.50163564597393262</v>
      </c>
      <c r="F2031" s="171">
        <f t="shared" si="284"/>
        <v>1.1089383829723225E-3</v>
      </c>
      <c r="G2031" s="171">
        <f t="shared" si="285"/>
        <v>44265.27164542961</v>
      </c>
      <c r="H2031" s="171">
        <f t="shared" si="279"/>
        <v>2.3792334525319151E-2</v>
      </c>
      <c r="I2031" s="171">
        <f t="shared" si="280"/>
        <v>1.6885037217527936</v>
      </c>
      <c r="J2031" s="171">
        <f t="shared" si="281"/>
        <v>33.320590905064549</v>
      </c>
      <c r="K2031" s="172">
        <f t="shared" si="282"/>
        <v>38.643910000224928</v>
      </c>
      <c r="L2031" s="172">
        <f t="shared" si="286"/>
        <v>1.2287306955160964</v>
      </c>
      <c r="M2031" s="171">
        <f t="shared" si="287"/>
        <v>0.11081626041811836</v>
      </c>
      <c r="N2031" s="44"/>
    </row>
    <row r="2032" spans="1:14" x14ac:dyDescent="0.25">
      <c r="A2032" s="157">
        <v>45695.40902777778</v>
      </c>
      <c r="B2032" s="170">
        <v>0.51348776203770319</v>
      </c>
      <c r="C2032" s="170">
        <v>26.250028060000002</v>
      </c>
      <c r="D2032" s="170">
        <v>1.9617397000000002E-2</v>
      </c>
      <c r="E2032" s="171">
        <f t="shared" si="283"/>
        <v>0.50276861500890235</v>
      </c>
      <c r="F2032" s="171">
        <f t="shared" si="284"/>
        <v>1.1114453723759809E-3</v>
      </c>
      <c r="G2032" s="171">
        <f t="shared" si="285"/>
        <v>44365.342640057555</v>
      </c>
      <c r="H2032" s="171">
        <f t="shared" si="279"/>
        <v>2.3791876090090952E-2</v>
      </c>
      <c r="I2032" s="171">
        <f t="shared" si="280"/>
        <v>1.6885326152713556</v>
      </c>
      <c r="J2032" s="171">
        <f t="shared" si="281"/>
        <v>33.385362942015171</v>
      </c>
      <c r="K2032" s="172">
        <f t="shared" si="282"/>
        <v>38.719622988916257</v>
      </c>
      <c r="L2032" s="172">
        <f t="shared" si="286"/>
        <v>1.2273626698823232</v>
      </c>
      <c r="M2032" s="171">
        <f t="shared" si="287"/>
        <v>0.1106928814828935</v>
      </c>
      <c r="N2032" s="44"/>
    </row>
    <row r="2033" spans="1:14" x14ac:dyDescent="0.25">
      <c r="A2033" s="157">
        <v>45695.409722222219</v>
      </c>
      <c r="B2033" s="170">
        <v>0.53240572347472936</v>
      </c>
      <c r="C2033" s="170">
        <v>26.250673754999902</v>
      </c>
      <c r="D2033" s="170">
        <v>1.97223035E-2</v>
      </c>
      <c r="E2033" s="171">
        <f t="shared" si="283"/>
        <v>0.52129053645461443</v>
      </c>
      <c r="F2033" s="171">
        <f t="shared" si="284"/>
        <v>1.1523933408543925E-3</v>
      </c>
      <c r="G2033" s="171">
        <f t="shared" si="285"/>
        <v>45999.854508216617</v>
      </c>
      <c r="H2033" s="171">
        <f t="shared" si="279"/>
        <v>2.3791417662123417E-2</v>
      </c>
      <c r="I2033" s="171">
        <f t="shared" si="280"/>
        <v>1.6885615093756048</v>
      </c>
      <c r="J2033" s="171">
        <f t="shared" si="281"/>
        <v>34.440460797694108</v>
      </c>
      <c r="K2033" s="172">
        <f t="shared" si="282"/>
        <v>39.943914379421365</v>
      </c>
      <c r="L2033" s="172">
        <f t="shared" si="286"/>
        <v>1.2770972217273289</v>
      </c>
      <c r="M2033" s="171">
        <f t="shared" si="287"/>
        <v>0.11517832086285433</v>
      </c>
      <c r="N2033" s="44"/>
    </row>
    <row r="2034" spans="1:14" x14ac:dyDescent="0.25">
      <c r="A2034" s="157">
        <v>45695.410416666666</v>
      </c>
      <c r="B2034" s="170">
        <v>0.54360207557059737</v>
      </c>
      <c r="C2034" s="170">
        <v>26.251068343333301</v>
      </c>
      <c r="D2034" s="170">
        <v>1.9860589000000001E-2</v>
      </c>
      <c r="E2034" s="171">
        <f t="shared" si="283"/>
        <v>0.53225243762584251</v>
      </c>
      <c r="F2034" s="171">
        <f t="shared" si="284"/>
        <v>1.1766278692004271E-3</v>
      </c>
      <c r="G2034" s="171">
        <f t="shared" si="285"/>
        <v>46967.219329299609</v>
      </c>
      <c r="H2034" s="171">
        <f t="shared" si="279"/>
        <v>2.3791137519189865E-2</v>
      </c>
      <c r="I2034" s="171">
        <f t="shared" si="280"/>
        <v>1.6885791669252077</v>
      </c>
      <c r="J2034" s="171">
        <f t="shared" si="281"/>
        <v>35.062426602688049</v>
      </c>
      <c r="K2034" s="172">
        <f t="shared" si="282"/>
        <v>40.665648493396183</v>
      </c>
      <c r="L2034" s="172">
        <f t="shared" si="286"/>
        <v>1.311739457094663</v>
      </c>
      <c r="M2034" s="171">
        <f t="shared" si="287"/>
        <v>0.11830262058934551</v>
      </c>
      <c r="N2034" s="44"/>
    </row>
    <row r="2035" spans="1:14" x14ac:dyDescent="0.25">
      <c r="A2035" s="157">
        <v>45695.411111111112</v>
      </c>
      <c r="B2035" s="170">
        <v>0.5308614046179293</v>
      </c>
      <c r="C2035" s="170">
        <v>26.251071929999998</v>
      </c>
      <c r="D2035" s="170">
        <v>1.99297311666666E-2</v>
      </c>
      <c r="E2035" s="171">
        <f t="shared" si="283"/>
        <v>0.51977776752960458</v>
      </c>
      <c r="F2035" s="171">
        <f t="shared" si="284"/>
        <v>1.1490506593461673E-3</v>
      </c>
      <c r="G2035" s="171">
        <f t="shared" si="285"/>
        <v>45866.425358989094</v>
      </c>
      <c r="H2035" s="171">
        <f t="shared" si="279"/>
        <v>2.379113497280938E-2</v>
      </c>
      <c r="I2035" s="171">
        <f t="shared" si="280"/>
        <v>1.6885793274266339</v>
      </c>
      <c r="J2035" s="171">
        <f t="shared" si="281"/>
        <v>34.354529784352181</v>
      </c>
      <c r="K2035" s="172">
        <f t="shared" si="282"/>
        <v>39.844628183745307</v>
      </c>
      <c r="L2035" s="172">
        <f t="shared" si="286"/>
        <v>1.2869859478060293</v>
      </c>
      <c r="M2035" s="171">
        <f t="shared" si="287"/>
        <v>0.11607016123791751</v>
      </c>
      <c r="N2035" s="44"/>
    </row>
    <row r="2036" spans="1:14" x14ac:dyDescent="0.25">
      <c r="A2036" s="157">
        <v>45695.411805555559</v>
      </c>
      <c r="B2036" s="170">
        <v>0.54939329097372525</v>
      </c>
      <c r="C2036" s="170">
        <v>26.251071929999998</v>
      </c>
      <c r="D2036" s="170">
        <v>1.9924963E-2</v>
      </c>
      <c r="E2036" s="171">
        <f t="shared" si="283"/>
        <v>0.53792273424659665</v>
      </c>
      <c r="F2036" s="171">
        <f t="shared" si="284"/>
        <v>1.1891629674755958E-3</v>
      </c>
      <c r="G2036" s="171">
        <f t="shared" si="285"/>
        <v>47467.580340129862</v>
      </c>
      <c r="H2036" s="171">
        <f t="shared" si="279"/>
        <v>2.379113497280938E-2</v>
      </c>
      <c r="I2036" s="171">
        <f t="shared" si="280"/>
        <v>1.6885793274266339</v>
      </c>
      <c r="J2036" s="171">
        <f t="shared" si="281"/>
        <v>35.383427574230751</v>
      </c>
      <c r="K2036" s="172">
        <f t="shared" si="282"/>
        <v>41.037951164270041</v>
      </c>
      <c r="L2036" s="172">
        <f t="shared" si="286"/>
        <v>1.3293021345997831</v>
      </c>
      <c r="M2036" s="171">
        <f t="shared" si="287"/>
        <v>0.11988655615077409</v>
      </c>
      <c r="N2036" s="44"/>
    </row>
    <row r="2037" spans="1:14" x14ac:dyDescent="0.25">
      <c r="A2037" s="157">
        <v>45695.412499999999</v>
      </c>
      <c r="B2037" s="170">
        <v>0.5598174889691111</v>
      </c>
      <c r="C2037" s="170">
        <v>26.251071929999998</v>
      </c>
      <c r="D2037" s="170">
        <v>1.9930176000000001E-2</v>
      </c>
      <c r="E2037" s="171">
        <f t="shared" si="283"/>
        <v>0.54812928969627728</v>
      </c>
      <c r="F2037" s="171">
        <f t="shared" si="284"/>
        <v>1.2117261665998075E-3</v>
      </c>
      <c r="G2037" s="171">
        <f t="shared" si="285"/>
        <v>48368.2310469312</v>
      </c>
      <c r="H2037" s="171">
        <f t="shared" si="279"/>
        <v>2.379113497280938E-2</v>
      </c>
      <c r="I2037" s="171">
        <f t="shared" si="280"/>
        <v>1.6885793274266339</v>
      </c>
      <c r="J2037" s="171">
        <f t="shared" si="281"/>
        <v>35.960040759805459</v>
      </c>
      <c r="K2037" s="172">
        <f t="shared" si="282"/>
        <v>41.706711241304596</v>
      </c>
      <c r="L2037" s="172">
        <f t="shared" si="286"/>
        <v>1.3535949391848374</v>
      </c>
      <c r="M2037" s="171">
        <f t="shared" si="287"/>
        <v>0.12207746565519817</v>
      </c>
      <c r="N2037" s="44"/>
    </row>
    <row r="2038" spans="1:14" x14ac:dyDescent="0.25">
      <c r="A2038" s="157">
        <v>45695.413194444445</v>
      </c>
      <c r="B2038" s="170">
        <v>0.52700059797833942</v>
      </c>
      <c r="C2038" s="170">
        <v>26.251071929999998</v>
      </c>
      <c r="D2038" s="170">
        <v>1.9951189000000001E-2</v>
      </c>
      <c r="E2038" s="171">
        <f t="shared" si="283"/>
        <v>0.51599756908509009</v>
      </c>
      <c r="F2038" s="171">
        <f t="shared" si="284"/>
        <v>1.1406939350180507E-3</v>
      </c>
      <c r="G2038" s="171">
        <f t="shared" si="285"/>
        <v>45532.851665328526</v>
      </c>
      <c r="H2038" s="171">
        <f t="shared" si="279"/>
        <v>2.379113497280938E-2</v>
      </c>
      <c r="I2038" s="171">
        <f t="shared" si="280"/>
        <v>1.6885793274266339</v>
      </c>
      <c r="J2038" s="171">
        <f t="shared" si="281"/>
        <v>34.139548322600788</v>
      </c>
      <c r="K2038" s="172">
        <f t="shared" si="282"/>
        <v>39.595291154141023</v>
      </c>
      <c r="L2038" s="172">
        <f t="shared" si="286"/>
        <v>1.279469005031137</v>
      </c>
      <c r="M2038" s="171">
        <f t="shared" si="287"/>
        <v>0.11539222628347194</v>
      </c>
      <c r="N2038" s="44"/>
    </row>
    <row r="2039" spans="1:14" x14ac:dyDescent="0.25">
      <c r="A2039" s="157">
        <v>45695.413888888892</v>
      </c>
      <c r="B2039" s="170">
        <v>0.53626654856899258</v>
      </c>
      <c r="C2039" s="170">
        <v>26.251071929999998</v>
      </c>
      <c r="D2039" s="170">
        <v>1.9978209666666601E-2</v>
      </c>
      <c r="E2039" s="171">
        <f t="shared" si="283"/>
        <v>0.52507005970157339</v>
      </c>
      <c r="F2039" s="171">
        <f t="shared" si="284"/>
        <v>1.1607501051276896E-3</v>
      </c>
      <c r="G2039" s="171">
        <f t="shared" si="285"/>
        <v>46333.429796360957</v>
      </c>
      <c r="H2039" s="171">
        <f t="shared" si="279"/>
        <v>2.379113497280938E-2</v>
      </c>
      <c r="I2039" s="171">
        <f t="shared" si="280"/>
        <v>1.6885793274266339</v>
      </c>
      <c r="J2039" s="171">
        <f t="shared" si="281"/>
        <v>34.655137497877142</v>
      </c>
      <c r="K2039" s="172">
        <f t="shared" si="282"/>
        <v>40.19327514965498</v>
      </c>
      <c r="L2039" s="172">
        <f t="shared" si="286"/>
        <v>1.3025906946465076</v>
      </c>
      <c r="M2039" s="171">
        <f t="shared" si="287"/>
        <v>0.11747751575094764</v>
      </c>
      <c r="N2039" s="44"/>
    </row>
    <row r="2040" spans="1:14" x14ac:dyDescent="0.25">
      <c r="A2040" s="157">
        <v>45695.414583333331</v>
      </c>
      <c r="B2040" s="170">
        <v>0.54514642400120161</v>
      </c>
      <c r="C2040" s="170">
        <v>26.251071929999998</v>
      </c>
      <c r="D2040" s="170">
        <v>2.0052915333333299E-2</v>
      </c>
      <c r="E2040" s="171">
        <f t="shared" si="283"/>
        <v>0.53376453586417272</v>
      </c>
      <c r="F2040" s="171">
        <f t="shared" si="284"/>
        <v>1.1799706147212156E-3</v>
      </c>
      <c r="G2040" s="171">
        <f t="shared" si="285"/>
        <v>47100.65103370382</v>
      </c>
      <c r="H2040" s="171">
        <f t="shared" si="279"/>
        <v>2.379113497280938E-2</v>
      </c>
      <c r="I2040" s="171">
        <f t="shared" si="280"/>
        <v>1.6885793274266339</v>
      </c>
      <c r="J2040" s="171">
        <f t="shared" si="281"/>
        <v>35.148074819084464</v>
      </c>
      <c r="K2040" s="172">
        <f t="shared" si="282"/>
        <v>40.764987363580936</v>
      </c>
      <c r="L2040" s="172">
        <f t="shared" si="286"/>
        <v>1.3280154454118946</v>
      </c>
      <c r="M2040" s="171">
        <f t="shared" si="287"/>
        <v>0.119770512753598</v>
      </c>
      <c r="N2040" s="44"/>
    </row>
    <row r="2041" spans="1:14" x14ac:dyDescent="0.25">
      <c r="A2041" s="157">
        <v>45695.415277777778</v>
      </c>
      <c r="B2041" s="170">
        <v>0.52931710035499224</v>
      </c>
      <c r="C2041" s="170">
        <v>26.251405715000001</v>
      </c>
      <c r="D2041" s="170">
        <v>2.0202326E-2</v>
      </c>
      <c r="E2041" s="171">
        <f t="shared" si="283"/>
        <v>0.51826512837675698</v>
      </c>
      <c r="F2041" s="171">
        <f t="shared" si="284"/>
        <v>1.1457080094263901E-3</v>
      </c>
      <c r="G2041" s="171">
        <f t="shared" si="285"/>
        <v>45732.997470671333</v>
      </c>
      <c r="H2041" s="171">
        <f t="shared" si="279"/>
        <v>2.379089800114749E-2</v>
      </c>
      <c r="I2041" s="171">
        <f t="shared" si="280"/>
        <v>1.6885942641765253</v>
      </c>
      <c r="J2041" s="171">
        <f t="shared" si="281"/>
        <v>34.268564579137525</v>
      </c>
      <c r="K2041" s="172">
        <f t="shared" si="282"/>
        <v>39.745239757676032</v>
      </c>
      <c r="L2041" s="172">
        <f t="shared" si="286"/>
        <v>1.3009947944180038</v>
      </c>
      <c r="M2041" s="171">
        <f t="shared" si="287"/>
        <v>0.11733358535515906</v>
      </c>
      <c r="N2041" s="44"/>
    </row>
    <row r="2042" spans="1:14" x14ac:dyDescent="0.25">
      <c r="A2042" s="157">
        <v>45695.415972222225</v>
      </c>
      <c r="B2042" s="170">
        <v>0.54707683268752272</v>
      </c>
      <c r="C2042" s="170">
        <v>26.252259254999998</v>
      </c>
      <c r="D2042" s="170">
        <v>2.0230937166666602E-2</v>
      </c>
      <c r="E2042" s="171">
        <f t="shared" si="283"/>
        <v>0.53565251612131592</v>
      </c>
      <c r="F2042" s="171">
        <f t="shared" si="284"/>
        <v>1.1841489885011315E-3</v>
      </c>
      <c r="G2042" s="171">
        <f t="shared" si="285"/>
        <v>47267.438344201961</v>
      </c>
      <c r="H2042" s="171">
        <f t="shared" si="279"/>
        <v>2.3790292041002414E-2</v>
      </c>
      <c r="I2042" s="171">
        <f t="shared" si="280"/>
        <v>1.688632460201928</v>
      </c>
      <c r="J2042" s="171">
        <f t="shared" si="281"/>
        <v>35.255085855223761</v>
      </c>
      <c r="K2042" s="172">
        <f t="shared" si="282"/>
        <v>40.890250946576955</v>
      </c>
      <c r="L2042" s="172">
        <f t="shared" si="286"/>
        <v>1.3443510135317038</v>
      </c>
      <c r="M2042" s="171">
        <f t="shared" si="287"/>
        <v>0.12124377827666881</v>
      </c>
      <c r="N2042" s="44"/>
    </row>
    <row r="2043" spans="1:14" x14ac:dyDescent="0.25">
      <c r="A2043" s="157">
        <v>45695.416666666664</v>
      </c>
      <c r="B2043" s="170">
        <v>0.54128561728439484</v>
      </c>
      <c r="C2043" s="170">
        <v>26.253117561666599</v>
      </c>
      <c r="D2043" s="170">
        <v>2.0216631999999998E-2</v>
      </c>
      <c r="E2043" s="171">
        <f t="shared" si="283"/>
        <v>0.52998071629711152</v>
      </c>
      <c r="F2043" s="171">
        <f t="shared" si="284"/>
        <v>1.1716138902259628E-3</v>
      </c>
      <c r="G2043" s="171">
        <f t="shared" si="285"/>
        <v>46767.077333371715</v>
      </c>
      <c r="H2043" s="171">
        <f t="shared" si="279"/>
        <v>2.378968271586876E-2</v>
      </c>
      <c r="I2043" s="171">
        <f t="shared" si="280"/>
        <v>1.6886708701740698</v>
      </c>
      <c r="J2043" s="171">
        <f t="shared" si="281"/>
        <v>34.933893930720906</v>
      </c>
      <c r="K2043" s="172">
        <f t="shared" si="282"/>
        <v>40.518544565454803</v>
      </c>
      <c r="L2043" s="172">
        <f t="shared" si="286"/>
        <v>1.3299200874630568</v>
      </c>
      <c r="M2043" s="171">
        <f t="shared" si="287"/>
        <v>0.11994228783036225</v>
      </c>
      <c r="N2043" s="44"/>
    </row>
    <row r="2044" spans="1:14" x14ac:dyDescent="0.25">
      <c r="A2044" s="157">
        <v>45695.417361111111</v>
      </c>
      <c r="B2044" s="170">
        <v>0.52198155860509377</v>
      </c>
      <c r="C2044" s="170">
        <v>26.2539758666666</v>
      </c>
      <c r="D2044" s="170">
        <v>2.0210274166666601E-2</v>
      </c>
      <c r="E2044" s="171">
        <f t="shared" si="283"/>
        <v>0.51107836314514088</v>
      </c>
      <c r="F2044" s="171">
        <f t="shared" si="284"/>
        <v>1.1298302134309388E-3</v>
      </c>
      <c r="G2044" s="171">
        <f t="shared" si="285"/>
        <v>45099.206663480101</v>
      </c>
      <c r="H2044" s="171">
        <f t="shared" si="279"/>
        <v>2.3789073411017849E-2</v>
      </c>
      <c r="I2044" s="171">
        <f t="shared" si="280"/>
        <v>1.6887092807112012</v>
      </c>
      <c r="J2044" s="171">
        <f t="shared" si="281"/>
        <v>33.859742851750717</v>
      </c>
      <c r="K2044" s="172">
        <f t="shared" si="282"/>
        <v>39.273475499188194</v>
      </c>
      <c r="L2044" s="172">
        <f t="shared" si="286"/>
        <v>1.2844498201941348</v>
      </c>
      <c r="M2044" s="171">
        <f t="shared" si="287"/>
        <v>0.11584143400019255</v>
      </c>
      <c r="N2044" s="44"/>
    </row>
    <row r="2045" spans="1:14" x14ac:dyDescent="0.25">
      <c r="A2045" s="157">
        <v>45695.418055555558</v>
      </c>
      <c r="B2045" s="170">
        <v>0.54823506194644911</v>
      </c>
      <c r="C2045" s="170">
        <v>26.254834174999999</v>
      </c>
      <c r="D2045" s="170">
        <v>2.0351739000000001E-2</v>
      </c>
      <c r="E2045" s="171">
        <f t="shared" si="283"/>
        <v>0.53678194225703357</v>
      </c>
      <c r="F2045" s="171">
        <f t="shared" si="284"/>
        <v>1.1866559782390674E-3</v>
      </c>
      <c r="G2045" s="171">
        <f t="shared" si="285"/>
        <v>47367.509352173205</v>
      </c>
      <c r="H2045" s="171">
        <f t="shared" si="279"/>
        <v>2.3788464122899571E-2</v>
      </c>
      <c r="I2045" s="171">
        <f t="shared" si="280"/>
        <v>1.6887476920370883</v>
      </c>
      <c r="J2045" s="171">
        <f t="shared" si="281"/>
        <v>35.319266211094387</v>
      </c>
      <c r="K2045" s="172">
        <f t="shared" si="282"/>
        <v>40.967191590842532</v>
      </c>
      <c r="L2045" s="172">
        <f t="shared" si="286"/>
        <v>1.3551862007448463</v>
      </c>
      <c r="M2045" s="171">
        <f t="shared" si="287"/>
        <v>0.12222097770065352</v>
      </c>
      <c r="N2045" s="44"/>
    </row>
    <row r="2046" spans="1:14" x14ac:dyDescent="0.25">
      <c r="A2046" s="157">
        <v>45695.418749999997</v>
      </c>
      <c r="B2046" s="170">
        <v>0.55634277231347584</v>
      </c>
      <c r="C2046" s="170">
        <v>26.255477906666599</v>
      </c>
      <c r="D2046" s="170">
        <v>2.0475719E-2</v>
      </c>
      <c r="E2046" s="171">
        <f t="shared" si="283"/>
        <v>0.54471910415258307</v>
      </c>
      <c r="F2046" s="171">
        <f t="shared" si="284"/>
        <v>1.2042051348776534E-3</v>
      </c>
      <c r="G2046" s="171">
        <f t="shared" si="285"/>
        <v>48068.015527884316</v>
      </c>
      <c r="H2046" s="171">
        <f t="shared" si="279"/>
        <v>2.3788007169048463E-2</v>
      </c>
      <c r="I2046" s="171">
        <f t="shared" si="280"/>
        <v>1.6887765009698767</v>
      </c>
      <c r="J2046" s="171">
        <f t="shared" si="281"/>
        <v>35.768005640838801</v>
      </c>
      <c r="K2046" s="172">
        <f t="shared" si="282"/>
        <v>41.488322616885469</v>
      </c>
      <c r="L2046" s="172">
        <f t="shared" si="286"/>
        <v>1.3826047300982176</v>
      </c>
      <c r="M2046" s="171">
        <f t="shared" si="287"/>
        <v>0.12469378878952181</v>
      </c>
      <c r="N2046" s="44"/>
    </row>
    <row r="2047" spans="1:14" x14ac:dyDescent="0.25">
      <c r="A2047" s="157">
        <v>45695.419444444444</v>
      </c>
      <c r="B2047" s="170">
        <v>0.5374248070156421</v>
      </c>
      <c r="C2047" s="170">
        <v>26.255787505000001</v>
      </c>
      <c r="D2047" s="170">
        <v>2.0421676499999999E-2</v>
      </c>
      <c r="E2047" s="171">
        <f t="shared" si="283"/>
        <v>0.52619584774728012</v>
      </c>
      <c r="F2047" s="171">
        <f t="shared" si="284"/>
        <v>1.1632571580425153E-3</v>
      </c>
      <c r="G2047" s="171">
        <f t="shared" si="285"/>
        <v>46433.503326151476</v>
      </c>
      <c r="H2047" s="171">
        <f t="shared" si="279"/>
        <v>2.3787787404051096E-2</v>
      </c>
      <c r="I2047" s="171">
        <f t="shared" si="280"/>
        <v>1.6887903565567894</v>
      </c>
      <c r="J2047" s="171">
        <f t="shared" si="281"/>
        <v>34.719498861103624</v>
      </c>
      <c r="K2047" s="172">
        <f t="shared" si="282"/>
        <v>40.272425614692416</v>
      </c>
      <c r="L2047" s="172">
        <f t="shared" si="286"/>
        <v>1.3343968753547284</v>
      </c>
      <c r="M2047" s="171">
        <f t="shared" si="287"/>
        <v>0.1203460385420931</v>
      </c>
      <c r="N2047" s="44"/>
    </row>
    <row r="2048" spans="1:14" x14ac:dyDescent="0.25">
      <c r="A2048" s="157">
        <v>45695.420138888891</v>
      </c>
      <c r="B2048" s="170">
        <v>0.53549439454572723</v>
      </c>
      <c r="C2048" s="170">
        <v>26.256094044999902</v>
      </c>
      <c r="D2048" s="170">
        <v>2.0380349999999998E-2</v>
      </c>
      <c r="E2048" s="171">
        <f t="shared" si="283"/>
        <v>0.52430523253640338</v>
      </c>
      <c r="F2048" s="171">
        <f t="shared" si="284"/>
        <v>1.1590787760730028E-3</v>
      </c>
      <c r="G2048" s="171">
        <f t="shared" si="285"/>
        <v>46266.715688750832</v>
      </c>
      <c r="H2048" s="171">
        <f t="shared" si="279"/>
        <v>2.378756981242645E-2</v>
      </c>
      <c r="I2048" s="171">
        <f t="shared" si="280"/>
        <v>1.6888040753547813</v>
      </c>
      <c r="J2048" s="171">
        <f t="shared" si="281"/>
        <v>34.612220127546323</v>
      </c>
      <c r="K2048" s="172">
        <f t="shared" si="282"/>
        <v>40.148280939562525</v>
      </c>
      <c r="L2048" s="172">
        <f t="shared" si="286"/>
        <v>1.327163034524564</v>
      </c>
      <c r="M2048" s="171">
        <f t="shared" si="287"/>
        <v>0.11969363586981999</v>
      </c>
      <c r="N2048" s="44"/>
    </row>
    <row r="2049" spans="1:14" x14ac:dyDescent="0.25">
      <c r="A2049" s="157">
        <v>45695.42083333333</v>
      </c>
      <c r="B2049" s="170">
        <v>0.55595667499398138</v>
      </c>
      <c r="C2049" s="170">
        <v>26.256400584999898</v>
      </c>
      <c r="D2049" s="170">
        <v>2.0434392499999999E-2</v>
      </c>
      <c r="E2049" s="171">
        <f t="shared" si="283"/>
        <v>0.54433939607185133</v>
      </c>
      <c r="F2049" s="171">
        <f t="shared" si="284"/>
        <v>1.2033694263938991E-3</v>
      </c>
      <c r="G2049" s="171">
        <f t="shared" si="285"/>
        <v>48034.656719479994</v>
      </c>
      <c r="H2049" s="171">
        <f t="shared" si="279"/>
        <v>2.3787352223237659E-2</v>
      </c>
      <c r="I2049" s="171">
        <f t="shared" si="280"/>
        <v>1.6888177942343583</v>
      </c>
      <c r="J2049" s="171">
        <f t="shared" si="281"/>
        <v>35.746657079401174</v>
      </c>
      <c r="K2049" s="172">
        <f t="shared" si="282"/>
        <v>41.464467161542906</v>
      </c>
      <c r="L2049" s="172">
        <f t="shared" si="286"/>
        <v>1.378937356581849</v>
      </c>
      <c r="M2049" s="171">
        <f t="shared" si="287"/>
        <v>0.1243630372097627</v>
      </c>
      <c r="N2049" s="44"/>
    </row>
    <row r="2050" spans="1:14" x14ac:dyDescent="0.25">
      <c r="A2050" s="157">
        <v>45695.421527777777</v>
      </c>
      <c r="B2050" s="170">
        <v>0.59031788862514956</v>
      </c>
      <c r="C2050" s="170">
        <v>26.256707124999998</v>
      </c>
      <c r="D2050" s="170">
        <v>2.0502739999999998E-2</v>
      </c>
      <c r="E2050" s="171">
        <f t="shared" si="283"/>
        <v>0.57798200552072088</v>
      </c>
      <c r="F2050" s="171">
        <f t="shared" si="284"/>
        <v>1.2777443476734839E-3</v>
      </c>
      <c r="G2050" s="171">
        <f t="shared" si="285"/>
        <v>51003.465577212919</v>
      </c>
      <c r="H2050" s="171">
        <f t="shared" si="279"/>
        <v>2.3787134636484641E-2</v>
      </c>
      <c r="I2050" s="171">
        <f t="shared" si="280"/>
        <v>1.6888315131955236</v>
      </c>
      <c r="J2050" s="171">
        <f t="shared" si="281"/>
        <v>37.638657964715961</v>
      </c>
      <c r="K2050" s="172">
        <f t="shared" si="282"/>
        <v>43.659417995520023</v>
      </c>
      <c r="L2050" s="172">
        <f t="shared" si="286"/>
        <v>1.4646123374062625</v>
      </c>
      <c r="M2050" s="171">
        <f t="shared" si="287"/>
        <v>0.13208985726968456</v>
      </c>
      <c r="N2050" s="44"/>
    </row>
    <row r="2051" spans="1:14" x14ac:dyDescent="0.25">
      <c r="A2051" s="157">
        <v>45695.422222222223</v>
      </c>
      <c r="B2051" s="170">
        <v>0.58143802794123423</v>
      </c>
      <c r="C2051" s="170">
        <v>26.257013664999999</v>
      </c>
      <c r="D2051" s="170">
        <v>2.0523402999999999E-2</v>
      </c>
      <c r="E2051" s="171">
        <f t="shared" si="283"/>
        <v>0.56928712458848407</v>
      </c>
      <c r="F2051" s="171">
        <f t="shared" si="284"/>
        <v>1.2585238700026716E-3</v>
      </c>
      <c r="G2051" s="171">
        <f t="shared" si="285"/>
        <v>50236.245614122636</v>
      </c>
      <c r="H2051" s="171">
        <f t="shared" ref="H2051:H2114" si="288">KHprocess*EXP(delta*(1/(C2051+273.15)-1/(Tnul+273.15)))</f>
        <v>2.3786917052167528E-2</v>
      </c>
      <c r="I2051" s="171">
        <f t="shared" ref="I2051:I2114" si="289">1/(H2051*constR*(C2051+273.15)*10^3)</f>
        <v>1.6888452322382668</v>
      </c>
      <c r="J2051" s="171">
        <f t="shared" ref="J2051:J2114" si="290">(($R$2/0.815)^(-0.49))*34500*(F2051)^0.86</f>
        <v>37.151227709579103</v>
      </c>
      <c r="K2051" s="172">
        <f t="shared" ref="K2051:K2114" si="291">J2051*(1.024)^(C2051-20)</f>
        <v>43.09433065423611</v>
      </c>
      <c r="L2051" s="172">
        <f t="shared" si="286"/>
        <v>1.4451600437866996</v>
      </c>
      <c r="M2051" s="171">
        <f t="shared" si="287"/>
        <v>0.13033550178451475</v>
      </c>
      <c r="N2051" s="44"/>
    </row>
    <row r="2052" spans="1:14" x14ac:dyDescent="0.25">
      <c r="A2052" s="157">
        <v>45695.42291666667</v>
      </c>
      <c r="B2052" s="170">
        <v>0.54977936968411556</v>
      </c>
      <c r="C2052" s="170">
        <v>26.2573201983333</v>
      </c>
      <c r="D2052" s="170">
        <v>2.0469360333333301E-2</v>
      </c>
      <c r="E2052" s="171">
        <f t="shared" ref="E2052:E2115" si="292">B2052*((20+273.15)/(C2052+273.15))</f>
        <v>0.5382895184931944</v>
      </c>
      <c r="F2052" s="171">
        <f t="shared" ref="F2052:F2115" si="293">B2052/$R$1</f>
        <v>1.1899986356799037E-3</v>
      </c>
      <c r="G2052" s="171">
        <f t="shared" ref="G2052:G2115" si="294">B2052*(24*60*60)</f>
        <v>47500.937540707586</v>
      </c>
      <c r="H2052" s="171">
        <f t="shared" si="288"/>
        <v>2.3786699475018231E-2</v>
      </c>
      <c r="I2052" s="171">
        <f t="shared" si="289"/>
        <v>1.6888589510642242</v>
      </c>
      <c r="J2052" s="171">
        <f t="shared" si="290"/>
        <v>35.40481061655418</v>
      </c>
      <c r="K2052" s="172">
        <f t="shared" si="291"/>
        <v>41.068836794906836</v>
      </c>
      <c r="L2052" s="172">
        <f t="shared" ref="L2052:L2115" si="295">I2052*D2052*(1-EXP((-(K2052/I2052)*($R$3/G2052))))*G2052/1000</f>
        <v>1.3667508937525774</v>
      </c>
      <c r="M2052" s="171">
        <f t="shared" ref="M2052:M2115" si="296">L2052*1000/24/$R$1</f>
        <v>0.12326396949428006</v>
      </c>
      <c r="N2052" s="44"/>
    </row>
    <row r="2053" spans="1:14" x14ac:dyDescent="0.25">
      <c r="A2053" s="157">
        <v>45695.423611111109</v>
      </c>
      <c r="B2053" s="170">
        <v>0.53781085283192698</v>
      </c>
      <c r="C2053" s="170">
        <v>26.257758776666599</v>
      </c>
      <c r="D2053" s="170">
        <v>2.0455055333333302E-2</v>
      </c>
      <c r="E2053" s="171">
        <f t="shared" si="292"/>
        <v>0.52657036060738871</v>
      </c>
      <c r="F2053" s="171">
        <f t="shared" si="293"/>
        <v>1.164092755047461E-3</v>
      </c>
      <c r="G2053" s="171">
        <f t="shared" si="294"/>
        <v>46466.857684678493</v>
      </c>
      <c r="H2053" s="171">
        <f t="shared" si="288"/>
        <v>2.3786388176654103E-2</v>
      </c>
      <c r="I2053" s="171">
        <f t="shared" si="289"/>
        <v>1.6888785796744137</v>
      </c>
      <c r="J2053" s="171">
        <f t="shared" si="290"/>
        <v>34.740946091051718</v>
      </c>
      <c r="K2053" s="172">
        <f t="shared" si="291"/>
        <v>40.299187058859552</v>
      </c>
      <c r="L2053" s="172">
        <f t="shared" si="295"/>
        <v>1.3375570606014533</v>
      </c>
      <c r="M2053" s="171">
        <f t="shared" si="296"/>
        <v>0.12063104803404159</v>
      </c>
      <c r="N2053" s="44"/>
    </row>
    <row r="2054" spans="1:14" x14ac:dyDescent="0.25">
      <c r="A2054" s="157">
        <v>45695.424305555556</v>
      </c>
      <c r="B2054" s="170">
        <v>0.54167166310067982</v>
      </c>
      <c r="C2054" s="170">
        <v>26.258402969999999</v>
      </c>
      <c r="D2054" s="170">
        <v>2.0502739999999998E-2</v>
      </c>
      <c r="E2054" s="171">
        <f t="shared" si="292"/>
        <v>0.53034933710218801</v>
      </c>
      <c r="F2054" s="171">
        <f t="shared" si="293"/>
        <v>1.1724494872309087E-3</v>
      </c>
      <c r="G2054" s="171">
        <f t="shared" si="294"/>
        <v>46800.431691898739</v>
      </c>
      <c r="H2054" s="171">
        <f t="shared" si="288"/>
        <v>2.3785930943930046E-2</v>
      </c>
      <c r="I2054" s="171">
        <f t="shared" si="289"/>
        <v>1.6889074109040199</v>
      </c>
      <c r="J2054" s="171">
        <f t="shared" si="290"/>
        <v>34.955319685737734</v>
      </c>
      <c r="K2054" s="172">
        <f t="shared" si="291"/>
        <v>40.54847800935319</v>
      </c>
      <c r="L2054" s="172">
        <f t="shared" si="295"/>
        <v>1.3498367674724374</v>
      </c>
      <c r="M2054" s="171">
        <f t="shared" si="296"/>
        <v>0.12173852520494566</v>
      </c>
      <c r="N2054" s="44"/>
    </row>
    <row r="2055" spans="1:14" x14ac:dyDescent="0.25">
      <c r="A2055" s="157">
        <v>45695.425000000003</v>
      </c>
      <c r="B2055" s="170">
        <v>0.5339500461923371</v>
      </c>
      <c r="C2055" s="170">
        <v>26.259049039999901</v>
      </c>
      <c r="D2055" s="170">
        <v>2.0604466166666599E-2</v>
      </c>
      <c r="E2055" s="171">
        <f t="shared" si="292"/>
        <v>0.52278799369344431</v>
      </c>
      <c r="F2055" s="171">
        <f t="shared" si="293"/>
        <v>1.1557360307193445E-3</v>
      </c>
      <c r="G2055" s="171">
        <f t="shared" si="294"/>
        <v>46133.283991017925</v>
      </c>
      <c r="H2055" s="171">
        <f t="shared" si="288"/>
        <v>2.3785472389997505E-2</v>
      </c>
      <c r="I2055" s="171">
        <f t="shared" si="289"/>
        <v>1.688936326486751</v>
      </c>
      <c r="J2055" s="171">
        <f t="shared" si="290"/>
        <v>34.52635713704035</v>
      </c>
      <c r="K2055" s="172">
        <f t="shared" si="291"/>
        <v>40.051491369037144</v>
      </c>
      <c r="L2055" s="172">
        <f t="shared" si="295"/>
        <v>1.3381824375991767</v>
      </c>
      <c r="M2055" s="171">
        <f t="shared" si="296"/>
        <v>0.12068744927842502</v>
      </c>
      <c r="N2055" s="44"/>
    </row>
    <row r="2056" spans="1:14" x14ac:dyDescent="0.25">
      <c r="A2056" s="157">
        <v>45695.425694444442</v>
      </c>
      <c r="B2056" s="170">
        <v>0.55364019107199913</v>
      </c>
      <c r="C2056" s="170">
        <v>26.259695118333301</v>
      </c>
      <c r="D2056" s="170">
        <v>2.0638976999999999E-2</v>
      </c>
      <c r="E2056" s="171">
        <f t="shared" si="292"/>
        <v>0.5420653527889675</v>
      </c>
      <c r="F2056" s="171">
        <f t="shared" si="293"/>
        <v>1.1983553919307341E-3</v>
      </c>
      <c r="G2056" s="171">
        <f t="shared" si="294"/>
        <v>47834.512508620726</v>
      </c>
      <c r="H2056" s="171">
        <f t="shared" si="288"/>
        <v>2.3785013840969503E-2</v>
      </c>
      <c r="I2056" s="171">
        <f t="shared" si="289"/>
        <v>1.6889652428048645</v>
      </c>
      <c r="J2056" s="171">
        <f t="shared" si="290"/>
        <v>35.618527595066347</v>
      </c>
      <c r="K2056" s="172">
        <f t="shared" si="291"/>
        <v>41.319071226896369</v>
      </c>
      <c r="L2056" s="172">
        <f t="shared" si="295"/>
        <v>1.3873485280543543</v>
      </c>
      <c r="M2056" s="171">
        <f t="shared" si="296"/>
        <v>0.12512162049552258</v>
      </c>
      <c r="N2056" s="44"/>
    </row>
    <row r="2057" spans="1:14" x14ac:dyDescent="0.25">
      <c r="A2057" s="157">
        <v>45695.426388888889</v>
      </c>
      <c r="B2057" s="170">
        <v>0.55441235984356108</v>
      </c>
      <c r="C2057" s="170">
        <v>26.260341189999998</v>
      </c>
      <c r="D2057" s="170">
        <v>2.0646587666666601E-2</v>
      </c>
      <c r="E2057" s="171">
        <f t="shared" si="292"/>
        <v>0.54282020668419095</v>
      </c>
      <c r="F2057" s="171">
        <f t="shared" si="293"/>
        <v>1.2000267529081409E-3</v>
      </c>
      <c r="G2057" s="171">
        <f t="shared" si="294"/>
        <v>47901.227890483678</v>
      </c>
      <c r="H2057" s="171">
        <f t="shared" si="288"/>
        <v>2.3784555307491954E-2</v>
      </c>
      <c r="I2057" s="171">
        <f t="shared" si="289"/>
        <v>1.6889941591870135</v>
      </c>
      <c r="J2057" s="171">
        <f t="shared" si="290"/>
        <v>35.661246160306561</v>
      </c>
      <c r="K2057" s="172">
        <f t="shared" si="291"/>
        <v>41.369260535362912</v>
      </c>
      <c r="L2057" s="172">
        <f t="shared" si="295"/>
        <v>1.3897209982810672</v>
      </c>
      <c r="M2057" s="171">
        <f t="shared" si="296"/>
        <v>0.12533558786806162</v>
      </c>
      <c r="N2057" s="44"/>
    </row>
    <row r="2058" spans="1:14" x14ac:dyDescent="0.25">
      <c r="A2058" s="157">
        <v>45695.427083333336</v>
      </c>
      <c r="B2058" s="170">
        <v>0.55595667499398138</v>
      </c>
      <c r="C2058" s="170">
        <v>26.260727044999999</v>
      </c>
      <c r="D2058" s="170">
        <v>2.0694271333333299E-2</v>
      </c>
      <c r="E2058" s="171">
        <f t="shared" si="292"/>
        <v>0.54433153041303928</v>
      </c>
      <c r="F2058" s="171">
        <f t="shared" si="293"/>
        <v>1.2033694263938991E-3</v>
      </c>
      <c r="G2058" s="171">
        <f t="shared" si="294"/>
        <v>48034.656719479994</v>
      </c>
      <c r="H2058" s="171">
        <f t="shared" si="288"/>
        <v>2.3784281461554528E-2</v>
      </c>
      <c r="I2058" s="171">
        <f t="shared" si="289"/>
        <v>1.6890114291632161</v>
      </c>
      <c r="J2058" s="171">
        <f t="shared" si="290"/>
        <v>35.746657079401174</v>
      </c>
      <c r="K2058" s="172">
        <f t="shared" si="291"/>
        <v>41.468721990910957</v>
      </c>
      <c r="L2058" s="172">
        <f t="shared" si="295"/>
        <v>1.3966283469697784</v>
      </c>
      <c r="M2058" s="171">
        <f t="shared" si="296"/>
        <v>0.12595854500088188</v>
      </c>
      <c r="N2058" s="44"/>
    </row>
    <row r="2059" spans="1:14" x14ac:dyDescent="0.25">
      <c r="A2059" s="157">
        <v>45695.427777777775</v>
      </c>
      <c r="B2059" s="170">
        <v>0.56522261817188069</v>
      </c>
      <c r="C2059" s="170">
        <v>26.260728839999999</v>
      </c>
      <c r="D2059" s="170">
        <v>2.0686323999999999E-2</v>
      </c>
      <c r="E2059" s="171">
        <f t="shared" si="292"/>
        <v>0.55340371789292631</v>
      </c>
      <c r="F2059" s="171">
        <f t="shared" si="293"/>
        <v>1.2234255804586163E-3</v>
      </c>
      <c r="G2059" s="171">
        <f t="shared" si="294"/>
        <v>48835.23421005049</v>
      </c>
      <c r="H2059" s="171">
        <f t="shared" si="288"/>
        <v>2.3784280187630423E-2</v>
      </c>
      <c r="I2059" s="171">
        <f t="shared" si="289"/>
        <v>1.6890115095035627</v>
      </c>
      <c r="J2059" s="171">
        <f t="shared" si="290"/>
        <v>36.258431742227721</v>
      </c>
      <c r="K2059" s="172">
        <f t="shared" si="291"/>
        <v>42.062419610725328</v>
      </c>
      <c r="L2059" s="172">
        <f t="shared" si="295"/>
        <v>1.4181754359502146</v>
      </c>
      <c r="M2059" s="171">
        <f t="shared" si="296"/>
        <v>0.12790182503158501</v>
      </c>
      <c r="N2059" s="44"/>
    </row>
    <row r="2060" spans="1:14" x14ac:dyDescent="0.25">
      <c r="A2060" s="157">
        <v>45695.428472222222</v>
      </c>
      <c r="B2060" s="170">
        <v>0.54437425522964233</v>
      </c>
      <c r="C2060" s="170">
        <v>26.260728839999999</v>
      </c>
      <c r="D2060" s="170">
        <v>2.0666456E-2</v>
      </c>
      <c r="E2060" s="171">
        <f t="shared" si="292"/>
        <v>0.53299129773618847</v>
      </c>
      <c r="F2060" s="171">
        <f t="shared" si="293"/>
        <v>1.1782992537438146E-3</v>
      </c>
      <c r="G2060" s="171">
        <f t="shared" si="294"/>
        <v>47033.9356518411</v>
      </c>
      <c r="H2060" s="171">
        <f t="shared" si="288"/>
        <v>2.3784280187630423E-2</v>
      </c>
      <c r="I2060" s="171">
        <f t="shared" si="289"/>
        <v>1.6890115095035627</v>
      </c>
      <c r="J2060" s="171">
        <f t="shared" si="290"/>
        <v>35.105255264899043</v>
      </c>
      <c r="K2060" s="172">
        <f t="shared" si="291"/>
        <v>40.724650971986165</v>
      </c>
      <c r="L2060" s="172">
        <f t="shared" si="295"/>
        <v>1.3671429577947838</v>
      </c>
      <c r="M2060" s="171">
        <f t="shared" si="296"/>
        <v>0.12329932880544588</v>
      </c>
      <c r="N2060" s="44"/>
    </row>
    <row r="2061" spans="1:14" x14ac:dyDescent="0.25">
      <c r="A2061" s="157">
        <v>45695.429166666669</v>
      </c>
      <c r="B2061" s="170">
        <v>0.55286803712595056</v>
      </c>
      <c r="C2061" s="170">
        <v>26.260728839999999</v>
      </c>
      <c r="D2061" s="170">
        <v>2.08055345E-2</v>
      </c>
      <c r="E2061" s="171">
        <f t="shared" si="292"/>
        <v>0.54130747322044559</v>
      </c>
      <c r="F2061" s="171">
        <f t="shared" si="293"/>
        <v>1.196684063043183E-3</v>
      </c>
      <c r="G2061" s="171">
        <f t="shared" si="294"/>
        <v>47767.79840768213</v>
      </c>
      <c r="H2061" s="171">
        <f t="shared" si="288"/>
        <v>2.3784280187630423E-2</v>
      </c>
      <c r="I2061" s="171">
        <f t="shared" si="289"/>
        <v>1.6890115095035627</v>
      </c>
      <c r="J2061" s="171">
        <f t="shared" si="290"/>
        <v>35.57580150822357</v>
      </c>
      <c r="K2061" s="172">
        <f t="shared" si="291"/>
        <v>41.27051885931445</v>
      </c>
      <c r="L2061" s="172">
        <f t="shared" si="295"/>
        <v>1.3967290520590889</v>
      </c>
      <c r="M2061" s="171">
        <f t="shared" si="296"/>
        <v>0.12596762735020642</v>
      </c>
      <c r="N2061" s="44"/>
    </row>
    <row r="2062" spans="1:14" x14ac:dyDescent="0.25">
      <c r="A2062" s="157">
        <v>45695.429861111108</v>
      </c>
      <c r="B2062" s="170">
        <v>0.55750099755715832</v>
      </c>
      <c r="C2062" s="170">
        <v>26.260728839999999</v>
      </c>
      <c r="D2062" s="170">
        <v>2.0765797833333301E-2</v>
      </c>
      <c r="E2062" s="171">
        <f t="shared" si="292"/>
        <v>0.54584355766762094</v>
      </c>
      <c r="F2062" s="171">
        <f t="shared" si="293"/>
        <v>1.206712115924585E-3</v>
      </c>
      <c r="G2062" s="171">
        <f t="shared" si="294"/>
        <v>48168.086188938476</v>
      </c>
      <c r="H2062" s="171">
        <f t="shared" si="288"/>
        <v>2.3784280187630423E-2</v>
      </c>
      <c r="I2062" s="171">
        <f t="shared" si="289"/>
        <v>1.6890115095035627</v>
      </c>
      <c r="J2062" s="171">
        <f t="shared" si="290"/>
        <v>35.832035199478696</v>
      </c>
      <c r="K2062" s="172">
        <f t="shared" si="291"/>
        <v>41.567768589159385</v>
      </c>
      <c r="L2062" s="172">
        <f t="shared" si="295"/>
        <v>1.4051518426802994</v>
      </c>
      <c r="M2062" s="171">
        <f t="shared" si="296"/>
        <v>0.12672725853898803</v>
      </c>
      <c r="N2062" s="44"/>
    </row>
    <row r="2063" spans="1:14" x14ac:dyDescent="0.25">
      <c r="A2063" s="157">
        <v>45695.430555555555</v>
      </c>
      <c r="B2063" s="170">
        <v>0.53086141195346914</v>
      </c>
      <c r="C2063" s="170">
        <v>26.260728839999999</v>
      </c>
      <c r="D2063" s="170">
        <v>2.0638640333333302E-2</v>
      </c>
      <c r="E2063" s="171">
        <f t="shared" si="292"/>
        <v>0.51976101029205679</v>
      </c>
      <c r="F2063" s="171">
        <f t="shared" si="293"/>
        <v>1.1490506752239592E-3</v>
      </c>
      <c r="G2063" s="171">
        <f t="shared" si="294"/>
        <v>45866.425992779732</v>
      </c>
      <c r="H2063" s="171">
        <f t="shared" si="288"/>
        <v>2.3784280187630423E-2</v>
      </c>
      <c r="I2063" s="171">
        <f t="shared" si="289"/>
        <v>1.6890115095035627</v>
      </c>
      <c r="J2063" s="171">
        <f t="shared" si="290"/>
        <v>34.354530192608948</v>
      </c>
      <c r="K2063" s="172">
        <f t="shared" si="291"/>
        <v>39.853755252407034</v>
      </c>
      <c r="L2063" s="172">
        <f t="shared" si="295"/>
        <v>1.3330929058494971</v>
      </c>
      <c r="M2063" s="171">
        <f t="shared" si="296"/>
        <v>0.1202284366747382</v>
      </c>
      <c r="N2063" s="44"/>
    </row>
    <row r="2064" spans="1:14" x14ac:dyDescent="0.25">
      <c r="A2064" s="157">
        <v>45695.431250000001</v>
      </c>
      <c r="B2064" s="170">
        <v>0.47294925792217968</v>
      </c>
      <c r="C2064" s="170">
        <v>26.260728839999999</v>
      </c>
      <c r="D2064" s="170">
        <v>2.0702218666666598E-2</v>
      </c>
      <c r="E2064" s="171">
        <f t="shared" si="292"/>
        <v>0.46305980916928507</v>
      </c>
      <c r="F2064" s="171">
        <f t="shared" si="293"/>
        <v>1.0236996924722504E-3</v>
      </c>
      <c r="G2064" s="171">
        <f t="shared" si="294"/>
        <v>40862.815884476324</v>
      </c>
      <c r="H2064" s="171">
        <f t="shared" si="288"/>
        <v>2.3784280187630423E-2</v>
      </c>
      <c r="I2064" s="171">
        <f t="shared" si="289"/>
        <v>1.6890115095035627</v>
      </c>
      <c r="J2064" s="171">
        <f t="shared" si="290"/>
        <v>31.10575375847116</v>
      </c>
      <c r="K2064" s="172">
        <f t="shared" si="291"/>
        <v>36.084938151721708</v>
      </c>
      <c r="L2064" s="172">
        <f t="shared" si="295"/>
        <v>1.1981706773511647</v>
      </c>
      <c r="M2064" s="171">
        <f t="shared" si="296"/>
        <v>0.10806012602373417</v>
      </c>
      <c r="N2064" s="44"/>
    </row>
    <row r="2065" spans="1:14" x14ac:dyDescent="0.25">
      <c r="A2065" s="157">
        <v>45695.431944444441</v>
      </c>
      <c r="B2065" s="170">
        <v>0.52700060902025614</v>
      </c>
      <c r="C2065" s="170">
        <v>26.260988040000001</v>
      </c>
      <c r="D2065" s="170">
        <v>2.07061923333333E-2</v>
      </c>
      <c r="E2065" s="171">
        <f t="shared" si="292"/>
        <v>0.51598049071481922</v>
      </c>
      <c r="F2065" s="171">
        <f t="shared" si="293"/>
        <v>1.1406939589183034E-3</v>
      </c>
      <c r="G2065" s="171">
        <f t="shared" si="294"/>
        <v>45532.852619350131</v>
      </c>
      <c r="H2065" s="171">
        <f t="shared" si="288"/>
        <v>2.3784096232449588E-2</v>
      </c>
      <c r="I2065" s="171">
        <f t="shared" si="289"/>
        <v>1.689023110768274</v>
      </c>
      <c r="J2065" s="171">
        <f t="shared" si="290"/>
        <v>34.13954893776291</v>
      </c>
      <c r="K2065" s="172">
        <f t="shared" si="291"/>
        <v>39.604604812613871</v>
      </c>
      <c r="L2065" s="172">
        <f t="shared" si="295"/>
        <v>1.3282232545560815</v>
      </c>
      <c r="M2065" s="171">
        <f t="shared" si="296"/>
        <v>0.11978925455953116</v>
      </c>
      <c r="N2065" s="44"/>
    </row>
    <row r="2066" spans="1:14" x14ac:dyDescent="0.25">
      <c r="A2066" s="157">
        <v>45695.432638888888</v>
      </c>
      <c r="B2066" s="170">
        <v>0.5798937053008405</v>
      </c>
      <c r="C2066" s="170">
        <v>26.2616297916666</v>
      </c>
      <c r="D2066" s="170">
        <v>2.0722086833333299E-2</v>
      </c>
      <c r="E2066" s="171">
        <f t="shared" si="292"/>
        <v>0.56776632165966989</v>
      </c>
      <c r="F2066" s="171">
        <f t="shared" si="293"/>
        <v>1.2551811803048496E-3</v>
      </c>
      <c r="G2066" s="171">
        <f t="shared" si="294"/>
        <v>50102.816137992617</v>
      </c>
      <c r="H2066" s="171">
        <f t="shared" si="288"/>
        <v>2.3783640786455021E-2</v>
      </c>
      <c r="I2066" s="171">
        <f t="shared" si="289"/>
        <v>1.6890518345183629</v>
      </c>
      <c r="J2066" s="171">
        <f t="shared" si="290"/>
        <v>37.066351290882743</v>
      </c>
      <c r="K2066" s="172">
        <f t="shared" si="291"/>
        <v>43.000583888105467</v>
      </c>
      <c r="L2066" s="172">
        <f t="shared" si="295"/>
        <v>1.4556427711276232</v>
      </c>
      <c r="M2066" s="171">
        <f t="shared" si="296"/>
        <v>0.13128091370198622</v>
      </c>
      <c r="N2066" s="44"/>
    </row>
    <row r="2067" spans="1:14" x14ac:dyDescent="0.25">
      <c r="A2067" s="157">
        <v>45695.433333333334</v>
      </c>
      <c r="B2067" s="170">
        <v>0.56290613054352157</v>
      </c>
      <c r="C2067" s="170">
        <v>26.262273331666599</v>
      </c>
      <c r="D2067" s="170">
        <v>2.0845270833333301E-2</v>
      </c>
      <c r="E2067" s="171">
        <f t="shared" si="292"/>
        <v>0.55113282542710262</v>
      </c>
      <c r="F2067" s="171">
        <f t="shared" si="293"/>
        <v>1.2184115379729903E-3</v>
      </c>
      <c r="G2067" s="171">
        <f t="shared" si="294"/>
        <v>48635.089678960263</v>
      </c>
      <c r="H2067" s="171">
        <f t="shared" si="288"/>
        <v>2.378318408201301E-2</v>
      </c>
      <c r="I2067" s="171">
        <f t="shared" si="289"/>
        <v>1.6890806386703989</v>
      </c>
      <c r="J2067" s="171">
        <f t="shared" si="290"/>
        <v>36.130598828152564</v>
      </c>
      <c r="K2067" s="172">
        <f t="shared" si="291"/>
        <v>41.915659468619992</v>
      </c>
      <c r="L2067" s="172">
        <f t="shared" si="295"/>
        <v>1.4235670406038679</v>
      </c>
      <c r="M2067" s="171">
        <f t="shared" si="296"/>
        <v>0.12838808086254219</v>
      </c>
      <c r="N2067" s="44"/>
    </row>
    <row r="2068" spans="1:14" x14ac:dyDescent="0.25">
      <c r="A2068" s="157">
        <v>45695.434027777781</v>
      </c>
      <c r="B2068" s="170">
        <v>0.54089952382571083</v>
      </c>
      <c r="C2068" s="170">
        <v>26.262916869999898</v>
      </c>
      <c r="D2068" s="170">
        <v>2.0877060833333301E-2</v>
      </c>
      <c r="E2068" s="171">
        <f t="shared" si="292"/>
        <v>0.52958535345471847</v>
      </c>
      <c r="F2068" s="171">
        <f t="shared" si="293"/>
        <v>1.1707781900989413E-3</v>
      </c>
      <c r="G2068" s="171">
        <f t="shared" si="294"/>
        <v>46733.718858541419</v>
      </c>
      <c r="H2068" s="171">
        <f t="shared" si="288"/>
        <v>2.3782727389486773E-2</v>
      </c>
      <c r="I2068" s="171">
        <f t="shared" si="289"/>
        <v>1.6891094431074192</v>
      </c>
      <c r="J2068" s="171">
        <f t="shared" si="290"/>
        <v>34.912463391697777</v>
      </c>
      <c r="K2068" s="172">
        <f t="shared" si="291"/>
        <v>40.503100119651158</v>
      </c>
      <c r="L2068" s="172">
        <f t="shared" si="295"/>
        <v>1.3727779778254703</v>
      </c>
      <c r="M2068" s="171">
        <f t="shared" si="296"/>
        <v>0.12380753768267229</v>
      </c>
      <c r="N2068" s="44"/>
    </row>
    <row r="2069" spans="1:14" x14ac:dyDescent="0.25">
      <c r="A2069" s="157">
        <v>45695.43472222222</v>
      </c>
      <c r="B2069" s="170">
        <v>0.5308614046179293</v>
      </c>
      <c r="C2069" s="170">
        <v>26.263560408333301</v>
      </c>
      <c r="D2069" s="170">
        <v>2.0829377E-2</v>
      </c>
      <c r="E2069" s="171">
        <f t="shared" si="292"/>
        <v>0.51975608770528714</v>
      </c>
      <c r="F2069" s="171">
        <f t="shared" si="293"/>
        <v>1.1490506593461673E-3</v>
      </c>
      <c r="G2069" s="171">
        <f t="shared" si="294"/>
        <v>45866.425358989094</v>
      </c>
      <c r="H2069" s="171">
        <f t="shared" si="288"/>
        <v>2.3782270707693131E-2</v>
      </c>
      <c r="I2069" s="171">
        <f t="shared" si="289"/>
        <v>1.6891382479040289</v>
      </c>
      <c r="J2069" s="171">
        <f t="shared" si="290"/>
        <v>34.354529784352181</v>
      </c>
      <c r="K2069" s="172">
        <f t="shared" si="291"/>
        <v>39.856431246204515</v>
      </c>
      <c r="L2069" s="172">
        <f t="shared" si="295"/>
        <v>1.3455101312645974</v>
      </c>
      <c r="M2069" s="171">
        <f t="shared" si="296"/>
        <v>0.1213483163117422</v>
      </c>
      <c r="N2069" s="44"/>
    </row>
    <row r="2070" spans="1:14" x14ac:dyDescent="0.25">
      <c r="A2070" s="157">
        <v>45695.435416666667</v>
      </c>
      <c r="B2070" s="170">
        <v>0.52429802052045638</v>
      </c>
      <c r="C2070" s="170">
        <v>26.264031538333299</v>
      </c>
      <c r="D2070" s="170">
        <v>2.0698245666666601E-2</v>
      </c>
      <c r="E2070" s="171">
        <f t="shared" si="292"/>
        <v>0.51332919812041</v>
      </c>
      <c r="F2070" s="171">
        <f t="shared" si="293"/>
        <v>1.134844200260728E-3</v>
      </c>
      <c r="G2070" s="171">
        <f t="shared" si="294"/>
        <v>45299.348972967433</v>
      </c>
      <c r="H2070" s="171">
        <f t="shared" si="288"/>
        <v>2.3781936380888928E-2</v>
      </c>
      <c r="I2070" s="171">
        <f t="shared" si="289"/>
        <v>1.6891593359260477</v>
      </c>
      <c r="J2070" s="171">
        <f t="shared" si="290"/>
        <v>33.988929432863252</v>
      </c>
      <c r="K2070" s="172">
        <f t="shared" si="291"/>
        <v>39.432720349846853</v>
      </c>
      <c r="L2070" s="172">
        <f t="shared" si="295"/>
        <v>1.3213468650763596</v>
      </c>
      <c r="M2070" s="171">
        <f t="shared" si="296"/>
        <v>0.11916908956316374</v>
      </c>
      <c r="N2070" s="44"/>
    </row>
    <row r="2071" spans="1:14" x14ac:dyDescent="0.25">
      <c r="A2071" s="157">
        <v>45695.436111111114</v>
      </c>
      <c r="B2071" s="170">
        <v>0.52468411034997742</v>
      </c>
      <c r="C2071" s="170">
        <v>26.2642482133333</v>
      </c>
      <c r="D2071" s="170">
        <v>2.0674403166666602E-2</v>
      </c>
      <c r="E2071" s="171">
        <f t="shared" si="292"/>
        <v>0.51370683882587009</v>
      </c>
      <c r="F2071" s="171">
        <f t="shared" si="293"/>
        <v>1.1356798925324187E-3</v>
      </c>
      <c r="G2071" s="171">
        <f t="shared" si="294"/>
        <v>45332.707134238051</v>
      </c>
      <c r="H2071" s="171">
        <f t="shared" si="288"/>
        <v>2.3781782624281312E-2</v>
      </c>
      <c r="I2071" s="171">
        <f t="shared" si="289"/>
        <v>1.6891690344756052</v>
      </c>
      <c r="J2071" s="171">
        <f t="shared" si="290"/>
        <v>34.01045346833692</v>
      </c>
      <c r="K2071" s="172">
        <f t="shared" si="291"/>
        <v>39.45789451820896</v>
      </c>
      <c r="L2071" s="172">
        <f t="shared" si="295"/>
        <v>1.3207554045437782</v>
      </c>
      <c r="M2071" s="171">
        <f t="shared" si="296"/>
        <v>0.11911574716303916</v>
      </c>
      <c r="N2071" s="44"/>
    </row>
    <row r="2072" spans="1:14" x14ac:dyDescent="0.25">
      <c r="A2072" s="157">
        <v>45695.436805555553</v>
      </c>
      <c r="B2072" s="170">
        <v>0.5424438427597249</v>
      </c>
      <c r="C2072" s="170">
        <v>26.264463698333302</v>
      </c>
      <c r="D2072" s="170">
        <v>2.07975871666666E-2</v>
      </c>
      <c r="E2072" s="171">
        <f t="shared" si="292"/>
        <v>0.53109462562645904</v>
      </c>
      <c r="F2072" s="171">
        <f t="shared" si="293"/>
        <v>1.1741208717742963E-3</v>
      </c>
      <c r="G2072" s="171">
        <f t="shared" si="294"/>
        <v>46867.14801444023</v>
      </c>
      <c r="H2072" s="171">
        <f t="shared" si="288"/>
        <v>2.3781629713326435E-2</v>
      </c>
      <c r="I2072" s="171">
        <f t="shared" si="289"/>
        <v>1.6891786798002204</v>
      </c>
      <c r="J2072" s="171">
        <f t="shared" si="290"/>
        <v>34.998169668728515</v>
      </c>
      <c r="K2072" s="172">
        <f t="shared" si="291"/>
        <v>40.604020345261965</v>
      </c>
      <c r="L2072" s="172">
        <f t="shared" si="295"/>
        <v>1.3713142894333459</v>
      </c>
      <c r="M2072" s="171">
        <f t="shared" si="296"/>
        <v>0.12367553115380105</v>
      </c>
      <c r="N2072" s="44"/>
    </row>
    <row r="2073" spans="1:14" x14ac:dyDescent="0.25">
      <c r="A2073" s="157">
        <v>45695.4375</v>
      </c>
      <c r="B2073" s="170">
        <v>0.55209587213798517</v>
      </c>
      <c r="C2073" s="170">
        <v>26.264679184999999</v>
      </c>
      <c r="D2073" s="170">
        <v>2.0745929499999999E-2</v>
      </c>
      <c r="E2073" s="171">
        <f t="shared" si="292"/>
        <v>0.54054432253553497</v>
      </c>
      <c r="F2073" s="171">
        <f t="shared" si="293"/>
        <v>1.1950127102553791E-3</v>
      </c>
      <c r="G2073" s="171">
        <f t="shared" si="294"/>
        <v>47701.083352721922</v>
      </c>
      <c r="H2073" s="171">
        <f t="shared" si="288"/>
        <v>2.3781476802392142E-2</v>
      </c>
      <c r="I2073" s="171">
        <f t="shared" si="289"/>
        <v>1.6891883252397566</v>
      </c>
      <c r="J2073" s="171">
        <f t="shared" si="290"/>
        <v>35.533066455217416</v>
      </c>
      <c r="K2073" s="172">
        <f t="shared" si="291"/>
        <v>41.224805195375481</v>
      </c>
      <c r="L2073" s="172">
        <f t="shared" si="295"/>
        <v>1.3910205396527617</v>
      </c>
      <c r="M2073" s="171">
        <f t="shared" si="296"/>
        <v>0.12545279037272383</v>
      </c>
      <c r="N2073" s="44"/>
    </row>
    <row r="2074" spans="1:14" x14ac:dyDescent="0.25">
      <c r="A2074" s="157">
        <v>45695.438194444447</v>
      </c>
      <c r="B2074" s="170">
        <v>0.53703871718612095</v>
      </c>
      <c r="C2074" s="170">
        <v>26.26489467</v>
      </c>
      <c r="D2074" s="170">
        <v>2.07509136666666E-2</v>
      </c>
      <c r="E2074" s="171">
        <f t="shared" si="292"/>
        <v>0.52580183132380898</v>
      </c>
      <c r="F2074" s="171">
        <f t="shared" si="293"/>
        <v>1.1624214657708245E-3</v>
      </c>
      <c r="G2074" s="171">
        <f t="shared" si="294"/>
        <v>46400.145164880851</v>
      </c>
      <c r="H2074" s="171">
        <f t="shared" si="288"/>
        <v>2.3781323893843798E-2</v>
      </c>
      <c r="I2074" s="171">
        <f t="shared" si="289"/>
        <v>1.6891979706450078</v>
      </c>
      <c r="J2074" s="171">
        <f t="shared" si="290"/>
        <v>34.698047028618582</v>
      </c>
      <c r="K2074" s="172">
        <f t="shared" si="291"/>
        <v>40.256236862600858</v>
      </c>
      <c r="L2074" s="172">
        <f t="shared" si="295"/>
        <v>1.3552994502239293</v>
      </c>
      <c r="M2074" s="171">
        <f t="shared" si="296"/>
        <v>0.12223119139826201</v>
      </c>
      <c r="N2074" s="44"/>
    </row>
    <row r="2075" spans="1:14" x14ac:dyDescent="0.25">
      <c r="A2075" s="157">
        <v>45695.438888888886</v>
      </c>
      <c r="B2075" s="170">
        <v>0.5254562753379457</v>
      </c>
      <c r="C2075" s="170">
        <v>26.265288511666601</v>
      </c>
      <c r="D2075" s="170">
        <v>2.08096415E-2</v>
      </c>
      <c r="E2075" s="171">
        <f t="shared" si="292"/>
        <v>0.51446106136065517</v>
      </c>
      <c r="F2075" s="171">
        <f t="shared" si="293"/>
        <v>1.1373512453202287E-3</v>
      </c>
      <c r="G2075" s="171">
        <f t="shared" si="294"/>
        <v>45399.422189198507</v>
      </c>
      <c r="H2075" s="171">
        <f t="shared" si="288"/>
        <v>2.3781044426189366E-2</v>
      </c>
      <c r="I2075" s="171">
        <f t="shared" si="289"/>
        <v>1.6892155996443816</v>
      </c>
      <c r="J2075" s="171">
        <f t="shared" si="290"/>
        <v>34.053494071629359</v>
      </c>
      <c r="K2075" s="172">
        <f t="shared" si="291"/>
        <v>39.50880367769679</v>
      </c>
      <c r="L2075" s="172">
        <f t="shared" si="295"/>
        <v>1.3312887978111165</v>
      </c>
      <c r="M2075" s="171">
        <f t="shared" si="296"/>
        <v>0.12006572851831861</v>
      </c>
      <c r="N2075" s="44"/>
    </row>
    <row r="2076" spans="1:14" x14ac:dyDescent="0.25">
      <c r="A2076" s="157">
        <v>45695.439583333333</v>
      </c>
      <c r="B2076" s="170">
        <v>0.52236762642799817</v>
      </c>
      <c r="C2076" s="170">
        <v>26.265932051666599</v>
      </c>
      <c r="D2076" s="170">
        <v>2.08379866666666E-2</v>
      </c>
      <c r="E2076" s="171">
        <f t="shared" si="292"/>
        <v>0.51143594343183951</v>
      </c>
      <c r="F2076" s="171">
        <f t="shared" si="293"/>
        <v>1.1306658580692601E-3</v>
      </c>
      <c r="G2076" s="171">
        <f t="shared" si="294"/>
        <v>45132.562923379039</v>
      </c>
      <c r="H2076" s="171">
        <f t="shared" si="288"/>
        <v>2.3780587782763919E-2</v>
      </c>
      <c r="I2076" s="171">
        <f t="shared" si="289"/>
        <v>1.6892444058407934</v>
      </c>
      <c r="J2076" s="171">
        <f t="shared" si="290"/>
        <v>33.881279002093507</v>
      </c>
      <c r="K2076" s="172">
        <f t="shared" si="291"/>
        <v>39.30960001769234</v>
      </c>
      <c r="L2076" s="172">
        <f t="shared" si="295"/>
        <v>1.3256784360580816</v>
      </c>
      <c r="M2076" s="171">
        <f t="shared" si="296"/>
        <v>0.11955974351173174</v>
      </c>
      <c r="N2076" s="44"/>
    </row>
    <row r="2077" spans="1:14" x14ac:dyDescent="0.25">
      <c r="A2077" s="157">
        <v>45695.44027777778</v>
      </c>
      <c r="B2077" s="170">
        <v>0.52584236524468353</v>
      </c>
      <c r="C2077" s="170">
        <v>26.266575591666601</v>
      </c>
      <c r="D2077" s="170">
        <v>2.08567954999999E-2</v>
      </c>
      <c r="E2077" s="171">
        <f t="shared" si="292"/>
        <v>0.51483685920482924</v>
      </c>
      <c r="F2077" s="171">
        <f t="shared" si="293"/>
        <v>1.1381869377590553E-3</v>
      </c>
      <c r="G2077" s="171">
        <f t="shared" si="294"/>
        <v>45432.780357140655</v>
      </c>
      <c r="H2077" s="171">
        <f t="shared" si="288"/>
        <v>2.3780131150069793E-2</v>
      </c>
      <c r="I2077" s="171">
        <f t="shared" si="289"/>
        <v>1.6892732123968053</v>
      </c>
      <c r="J2077" s="171">
        <f t="shared" si="290"/>
        <v>34.075011465233452</v>
      </c>
      <c r="K2077" s="172">
        <f t="shared" si="291"/>
        <v>39.534974909095212</v>
      </c>
      <c r="L2077" s="172">
        <f t="shared" si="295"/>
        <v>1.3352806562882238</v>
      </c>
      <c r="M2077" s="171">
        <f t="shared" si="296"/>
        <v>0.12042574461473879</v>
      </c>
      <c r="N2077" s="44"/>
    </row>
    <row r="2078" spans="1:14" x14ac:dyDescent="0.25">
      <c r="A2078" s="157">
        <v>45695.440972222219</v>
      </c>
      <c r="B2078" s="170">
        <v>0.54205775293020375</v>
      </c>
      <c r="C2078" s="170">
        <v>26.2672191316666</v>
      </c>
      <c r="D2078" s="170">
        <v>2.0771890666666602E-2</v>
      </c>
      <c r="E2078" s="171">
        <f t="shared" si="292"/>
        <v>0.53071172971388869</v>
      </c>
      <c r="F2078" s="171">
        <f t="shared" si="293"/>
        <v>1.1732851795026055E-3</v>
      </c>
      <c r="G2078" s="171">
        <f t="shared" si="294"/>
        <v>46833.789853169605</v>
      </c>
      <c r="H2078" s="171">
        <f t="shared" si="288"/>
        <v>2.3779674528106708E-2</v>
      </c>
      <c r="I2078" s="171">
        <f t="shared" si="289"/>
        <v>1.6893020193124184</v>
      </c>
      <c r="J2078" s="171">
        <f t="shared" si="290"/>
        <v>34.976745745455233</v>
      </c>
      <c r="K2078" s="172">
        <f t="shared" si="291"/>
        <v>40.581816740529504</v>
      </c>
      <c r="L2078" s="172">
        <f t="shared" si="295"/>
        <v>1.3687902649045913</v>
      </c>
      <c r="M2078" s="171">
        <f t="shared" si="296"/>
        <v>0.1234478954639783</v>
      </c>
      <c r="N2078" s="44"/>
    </row>
    <row r="2079" spans="1:14" x14ac:dyDescent="0.25">
      <c r="A2079" s="157">
        <v>45695.441666666666</v>
      </c>
      <c r="B2079" s="170">
        <v>0.53819694629061376</v>
      </c>
      <c r="C2079" s="170">
        <v>26.267862668333301</v>
      </c>
      <c r="D2079" s="170">
        <v>2.0742485000000001E-2</v>
      </c>
      <c r="E2079" s="171">
        <f t="shared" si="292"/>
        <v>0.52693060260021551</v>
      </c>
      <c r="F2079" s="171">
        <f t="shared" si="293"/>
        <v>1.1649284551744886E-3</v>
      </c>
      <c r="G2079" s="171">
        <f t="shared" si="294"/>
        <v>46500.216159509029</v>
      </c>
      <c r="H2079" s="171">
        <f t="shared" si="288"/>
        <v>2.3779217919239429E-2</v>
      </c>
      <c r="I2079" s="171">
        <f t="shared" si="289"/>
        <v>1.6893308264384232</v>
      </c>
      <c r="J2079" s="171">
        <f t="shared" si="290"/>
        <v>34.762393812234762</v>
      </c>
      <c r="K2079" s="172">
        <f t="shared" si="291"/>
        <v>40.333730205999814</v>
      </c>
      <c r="L2079" s="172">
        <f t="shared" si="295"/>
        <v>1.3576267012392746</v>
      </c>
      <c r="M2079" s="171">
        <f t="shared" si="296"/>
        <v>0.12244108055909764</v>
      </c>
      <c r="N2079" s="44"/>
    </row>
    <row r="2080" spans="1:14" x14ac:dyDescent="0.25">
      <c r="A2080" s="157">
        <v>45695.442361111112</v>
      </c>
      <c r="B2080" s="170">
        <v>0.53279181708784418</v>
      </c>
      <c r="C2080" s="170">
        <v>26.268685181666601</v>
      </c>
      <c r="D2080" s="170">
        <v>2.0734140166666599E-2</v>
      </c>
      <c r="E2080" s="171">
        <f t="shared" si="292"/>
        <v>0.52163718868960185</v>
      </c>
      <c r="F2080" s="171">
        <f t="shared" si="293"/>
        <v>1.15322904131568E-3</v>
      </c>
      <c r="G2080" s="171">
        <f t="shared" si="294"/>
        <v>46033.212996389739</v>
      </c>
      <c r="H2080" s="171">
        <f t="shared" si="288"/>
        <v>2.3778634336597229E-2</v>
      </c>
      <c r="I2080" s="171">
        <f t="shared" si="289"/>
        <v>1.6893676457579216</v>
      </c>
      <c r="J2080" s="171">
        <f t="shared" si="290"/>
        <v>34.461938868312494</v>
      </c>
      <c r="K2080" s="172">
        <f t="shared" si="291"/>
        <v>39.985901632539573</v>
      </c>
      <c r="L2080" s="172">
        <f t="shared" si="295"/>
        <v>1.3441597984371911</v>
      </c>
      <c r="M2080" s="171">
        <f t="shared" si="296"/>
        <v>0.12122653304808721</v>
      </c>
      <c r="N2080" s="44"/>
    </row>
    <row r="2081" spans="1:14" x14ac:dyDescent="0.25">
      <c r="A2081" s="157">
        <v>45695.443055555559</v>
      </c>
      <c r="B2081" s="170">
        <v>0.52507020388587833</v>
      </c>
      <c r="C2081" s="170">
        <v>26.269758254999999</v>
      </c>
      <c r="D2081" s="170">
        <v>2.0884479666666601E-2</v>
      </c>
      <c r="E2081" s="171">
        <f t="shared" si="292"/>
        <v>0.51407539424320825</v>
      </c>
      <c r="F2081" s="171">
        <f t="shared" si="293"/>
        <v>1.1365155928265765E-3</v>
      </c>
      <c r="G2081" s="171">
        <f t="shared" si="294"/>
        <v>45366.065615739884</v>
      </c>
      <c r="H2081" s="171">
        <f t="shared" si="288"/>
        <v>2.3777873005112474E-2</v>
      </c>
      <c r="I2081" s="171">
        <f t="shared" si="289"/>
        <v>1.6894156821297219</v>
      </c>
      <c r="J2081" s="171">
        <f t="shared" si="290"/>
        <v>34.031975493128279</v>
      </c>
      <c r="K2081" s="172">
        <f t="shared" si="291"/>
        <v>39.488023637561483</v>
      </c>
      <c r="L2081" s="172">
        <f t="shared" si="295"/>
        <v>1.3352961565985748</v>
      </c>
      <c r="M2081" s="171">
        <f t="shared" si="296"/>
        <v>0.12042714255037651</v>
      </c>
      <c r="N2081" s="44"/>
    </row>
    <row r="2082" spans="1:14" x14ac:dyDescent="0.25">
      <c r="A2082" s="157">
        <v>45695.443749999999</v>
      </c>
      <c r="B2082" s="170">
        <v>0.53742480338648191</v>
      </c>
      <c r="C2082" s="170">
        <v>26.27083133</v>
      </c>
      <c r="D2082" s="170">
        <v>2.08864666666666E-2</v>
      </c>
      <c r="E2082" s="171">
        <f t="shared" si="292"/>
        <v>0.52616940649366928</v>
      </c>
      <c r="F2082" s="171">
        <f t="shared" si="293"/>
        <v>1.1632571501871904E-3</v>
      </c>
      <c r="G2082" s="171">
        <f t="shared" si="294"/>
        <v>46433.503012592038</v>
      </c>
      <c r="H2082" s="171">
        <f t="shared" si="288"/>
        <v>2.3777111702277937E-2</v>
      </c>
      <c r="I2082" s="171">
        <f t="shared" si="289"/>
        <v>1.6894637195760005</v>
      </c>
      <c r="J2082" s="171">
        <f t="shared" si="290"/>
        <v>34.719498659471235</v>
      </c>
      <c r="K2082" s="172">
        <f t="shared" si="291"/>
        <v>40.286796633350249</v>
      </c>
      <c r="L2082" s="172">
        <f t="shared" si="295"/>
        <v>1.3652909516352052</v>
      </c>
      <c r="M2082" s="171">
        <f t="shared" si="296"/>
        <v>0.1231323008329009</v>
      </c>
      <c r="N2082" s="44"/>
    </row>
    <row r="2083" spans="1:14" x14ac:dyDescent="0.25">
      <c r="A2083" s="157">
        <v>45695.444444444445</v>
      </c>
      <c r="B2083" s="170">
        <v>0.54669074656437844</v>
      </c>
      <c r="C2083" s="170">
        <v>26.271904405000001</v>
      </c>
      <c r="D2083" s="170">
        <v>2.08378541666666E-2</v>
      </c>
      <c r="E2083" s="171">
        <f t="shared" si="292"/>
        <v>0.53523937293036383</v>
      </c>
      <c r="F2083" s="171">
        <f t="shared" si="293"/>
        <v>1.1833133042519013E-3</v>
      </c>
      <c r="G2083" s="171">
        <f t="shared" si="294"/>
        <v>47234.080503162295</v>
      </c>
      <c r="H2083" s="171">
        <f t="shared" si="288"/>
        <v>2.3776350429274742E-2</v>
      </c>
      <c r="I2083" s="171">
        <f t="shared" si="289"/>
        <v>1.689511758022163</v>
      </c>
      <c r="J2083" s="171">
        <f t="shared" si="290"/>
        <v>35.233687639769897</v>
      </c>
      <c r="K2083" s="172">
        <f t="shared" si="291"/>
        <v>40.88447668790338</v>
      </c>
      <c r="L2083" s="172">
        <f t="shared" si="295"/>
        <v>1.3844460981821212</v>
      </c>
      <c r="M2083" s="171">
        <f t="shared" si="296"/>
        <v>0.12485985733965739</v>
      </c>
      <c r="N2083" s="44"/>
    </row>
    <row r="2084" spans="1:14" x14ac:dyDescent="0.25">
      <c r="A2084" s="157">
        <v>45695.445138888892</v>
      </c>
      <c r="B2084" s="170">
        <v>0.55286804809065326</v>
      </c>
      <c r="C2084" s="170">
        <v>26.272977478333299</v>
      </c>
      <c r="D2084" s="170">
        <v>2.0828979666666601E-2</v>
      </c>
      <c r="E2084" s="171">
        <f t="shared" si="292"/>
        <v>0.5412853404328426</v>
      </c>
      <c r="F2084" s="171">
        <f t="shared" si="293"/>
        <v>1.1966840867763057E-3</v>
      </c>
      <c r="G2084" s="171">
        <f t="shared" si="294"/>
        <v>47767.799355032439</v>
      </c>
      <c r="H2084" s="171">
        <f t="shared" si="288"/>
        <v>2.3775589187283862E-2</v>
      </c>
      <c r="I2084" s="171">
        <f t="shared" si="289"/>
        <v>1.6895597973936054</v>
      </c>
      <c r="J2084" s="171">
        <f t="shared" si="290"/>
        <v>35.575802114999746</v>
      </c>
      <c r="K2084" s="172">
        <f t="shared" si="291"/>
        <v>41.28251019080664</v>
      </c>
      <c r="L2084" s="172">
        <f t="shared" si="295"/>
        <v>1.398739769329109</v>
      </c>
      <c r="M2084" s="171">
        <f t="shared" si="296"/>
        <v>0.12614896909533813</v>
      </c>
      <c r="N2084" s="44"/>
    </row>
    <row r="2085" spans="1:14" x14ac:dyDescent="0.25">
      <c r="A2085" s="157">
        <v>45695.445833333331</v>
      </c>
      <c r="B2085" s="170">
        <v>0.60305856691335469</v>
      </c>
      <c r="C2085" s="170">
        <v>26.2735139533333</v>
      </c>
      <c r="D2085" s="170">
        <v>2.0866332000000001E-2</v>
      </c>
      <c r="E2085" s="171">
        <f t="shared" si="292"/>
        <v>0.59042329894706613</v>
      </c>
      <c r="F2085" s="171">
        <f t="shared" si="293"/>
        <v>1.3053215734055296E-3</v>
      </c>
      <c r="G2085" s="171">
        <f t="shared" si="294"/>
        <v>52104.260181313846</v>
      </c>
      <c r="H2085" s="171">
        <f t="shared" si="288"/>
        <v>2.377520862121902E-2</v>
      </c>
      <c r="I2085" s="171">
        <f t="shared" si="289"/>
        <v>1.6895838146935385</v>
      </c>
      <c r="J2085" s="171">
        <f t="shared" si="290"/>
        <v>38.336228117418109</v>
      </c>
      <c r="K2085" s="172">
        <f t="shared" si="291"/>
        <v>44.486301646232896</v>
      </c>
      <c r="L2085" s="172">
        <f t="shared" si="295"/>
        <v>1.5217498180661357</v>
      </c>
      <c r="M2085" s="171">
        <f t="shared" si="296"/>
        <v>0.13724294895978856</v>
      </c>
      <c r="N2085" s="44"/>
    </row>
    <row r="2086" spans="1:14" x14ac:dyDescent="0.25">
      <c r="A2086" s="157">
        <v>45695.446527777778</v>
      </c>
      <c r="B2086" s="170">
        <v>0.60537504349979698</v>
      </c>
      <c r="C2086" s="170">
        <v>26.273299184999999</v>
      </c>
      <c r="D2086" s="170">
        <v>2.0876795833333298E-2</v>
      </c>
      <c r="E2086" s="171">
        <f t="shared" si="292"/>
        <v>0.59269166589577094</v>
      </c>
      <c r="F2086" s="171">
        <f t="shared" si="293"/>
        <v>1.3103355919909026E-3</v>
      </c>
      <c r="G2086" s="171">
        <f t="shared" si="294"/>
        <v>52304.403758382461</v>
      </c>
      <c r="H2086" s="171">
        <f t="shared" si="288"/>
        <v>2.377536097325662E-2</v>
      </c>
      <c r="I2086" s="171">
        <f t="shared" si="289"/>
        <v>1.6895741997598124</v>
      </c>
      <c r="J2086" s="171">
        <f t="shared" si="290"/>
        <v>38.462835676145325</v>
      </c>
      <c r="K2086" s="172">
        <f t="shared" si="291"/>
        <v>44.63299282881097</v>
      </c>
      <c r="L2086" s="172">
        <f t="shared" si="295"/>
        <v>1.5280532968425227</v>
      </c>
      <c r="M2086" s="171">
        <f t="shared" si="296"/>
        <v>0.13781144452042954</v>
      </c>
      <c r="N2086" s="44"/>
    </row>
    <row r="2087" spans="1:14" x14ac:dyDescent="0.25">
      <c r="A2087" s="157">
        <v>45695.447222222225</v>
      </c>
      <c r="B2087" s="170">
        <v>0.62969816008423407</v>
      </c>
      <c r="C2087" s="170">
        <v>26.273084418333301</v>
      </c>
      <c r="D2087" s="170">
        <v>2.0942628000000001E-2</v>
      </c>
      <c r="E2087" s="171">
        <f t="shared" si="292"/>
        <v>0.61650562443204404</v>
      </c>
      <c r="F2087" s="171">
        <f t="shared" si="293"/>
        <v>1.362983030485355E-3</v>
      </c>
      <c r="G2087" s="171">
        <f t="shared" si="294"/>
        <v>54405.921031277823</v>
      </c>
      <c r="H2087" s="171">
        <f t="shared" si="288"/>
        <v>2.3775513325306759E-2</v>
      </c>
      <c r="I2087" s="171">
        <f t="shared" si="289"/>
        <v>1.6895645849407541</v>
      </c>
      <c r="J2087" s="171">
        <f t="shared" si="290"/>
        <v>39.788182657474977</v>
      </c>
      <c r="K2087" s="172">
        <f t="shared" si="291"/>
        <v>46.170715045347933</v>
      </c>
      <c r="L2087" s="172">
        <f t="shared" si="295"/>
        <v>1.5912325814262926</v>
      </c>
      <c r="M2087" s="171">
        <f t="shared" si="296"/>
        <v>0.14350943194681573</v>
      </c>
      <c r="N2087" s="44"/>
    </row>
    <row r="2088" spans="1:14" x14ac:dyDescent="0.25">
      <c r="A2088" s="157">
        <v>45695.447916666664</v>
      </c>
      <c r="B2088" s="170">
        <v>0.65826815082230095</v>
      </c>
      <c r="C2088" s="170">
        <v>26.272869650000001</v>
      </c>
      <c r="D2088" s="170">
        <v>2.1000114666666601E-2</v>
      </c>
      <c r="E2088" s="171">
        <f t="shared" si="292"/>
        <v>0.64447751983382107</v>
      </c>
      <c r="F2088" s="171">
        <f t="shared" si="293"/>
        <v>1.4248228372777077E-3</v>
      </c>
      <c r="G2088" s="171">
        <f t="shared" si="294"/>
        <v>56874.368231046799</v>
      </c>
      <c r="H2088" s="171">
        <f t="shared" si="288"/>
        <v>2.3775665679734055E-2</v>
      </c>
      <c r="I2088" s="171">
        <f t="shared" si="289"/>
        <v>1.6895549700871333</v>
      </c>
      <c r="J2088" s="171">
        <f t="shared" si="290"/>
        <v>41.335830059567435</v>
      </c>
      <c r="K2088" s="172">
        <f t="shared" si="291"/>
        <v>47.966380525994481</v>
      </c>
      <c r="L2088" s="172">
        <f t="shared" si="295"/>
        <v>1.6641674718831576</v>
      </c>
      <c r="M2088" s="171">
        <f t="shared" si="296"/>
        <v>0.15008725395771622</v>
      </c>
      <c r="N2088" s="44"/>
    </row>
    <row r="2089" spans="1:14" x14ac:dyDescent="0.25">
      <c r="A2089" s="157">
        <v>45695.448611111111</v>
      </c>
      <c r="B2089" s="170">
        <v>0.65440734788908794</v>
      </c>
      <c r="C2089" s="170">
        <v>26.272654883333299</v>
      </c>
      <c r="D2089" s="170">
        <v>2.0971769666666602E-2</v>
      </c>
      <c r="E2089" s="171">
        <f t="shared" si="292"/>
        <v>0.64069805976583261</v>
      </c>
      <c r="F2089" s="171">
        <f t="shared" si="293"/>
        <v>1.4164661209720517E-3</v>
      </c>
      <c r="G2089" s="171">
        <f t="shared" si="294"/>
        <v>56540.794857617198</v>
      </c>
      <c r="H2089" s="171">
        <f t="shared" si="288"/>
        <v>2.3775818034173897E-2</v>
      </c>
      <c r="I2089" s="171">
        <f t="shared" si="289"/>
        <v>1.6895453553481787</v>
      </c>
      <c r="J2089" s="171">
        <f t="shared" si="290"/>
        <v>41.127247222592281</v>
      </c>
      <c r="K2089" s="172">
        <f t="shared" si="291"/>
        <v>47.724096488067033</v>
      </c>
      <c r="L2089" s="172">
        <f t="shared" si="295"/>
        <v>1.6526683716189943</v>
      </c>
      <c r="M2089" s="171">
        <f t="shared" si="296"/>
        <v>0.14905017781556587</v>
      </c>
      <c r="N2089" s="44"/>
    </row>
    <row r="2090" spans="1:14" x14ac:dyDescent="0.25">
      <c r="A2090" s="157">
        <v>45695.449305555558</v>
      </c>
      <c r="B2090" s="170">
        <v>0.58182412510629522</v>
      </c>
      <c r="C2090" s="170">
        <v>26.273244856666601</v>
      </c>
      <c r="D2090" s="170">
        <v>2.09524314999999E-2</v>
      </c>
      <c r="E2090" s="171">
        <f t="shared" si="292"/>
        <v>0.56963427257144994</v>
      </c>
      <c r="F2090" s="171">
        <f t="shared" si="293"/>
        <v>1.2593595781521542E-3</v>
      </c>
      <c r="G2090" s="171">
        <f t="shared" si="294"/>
        <v>50269.604409183907</v>
      </c>
      <c r="H2090" s="171">
        <f t="shared" si="288"/>
        <v>2.3775399512797467E-2</v>
      </c>
      <c r="I2090" s="171">
        <f t="shared" si="289"/>
        <v>1.6895717675485391</v>
      </c>
      <c r="J2090" s="171">
        <f t="shared" si="290"/>
        <v>37.172442786903126</v>
      </c>
      <c r="K2090" s="172">
        <f t="shared" si="291"/>
        <v>43.135541242194385</v>
      </c>
      <c r="L2090" s="172">
        <f t="shared" si="295"/>
        <v>1.4769109685738404</v>
      </c>
      <c r="M2090" s="171">
        <f t="shared" si="296"/>
        <v>0.13319904117729442</v>
      </c>
      <c r="N2090" s="44"/>
    </row>
    <row r="2091" spans="1:14" x14ac:dyDescent="0.25">
      <c r="A2091" s="157">
        <v>45695.45</v>
      </c>
      <c r="B2091" s="170">
        <v>0.52198155860509377</v>
      </c>
      <c r="C2091" s="170">
        <v>26.274961473333299</v>
      </c>
      <c r="D2091" s="170">
        <v>2.0924348499999999E-2</v>
      </c>
      <c r="E2091" s="171">
        <f t="shared" si="292"/>
        <v>0.51104254352124567</v>
      </c>
      <c r="F2091" s="171">
        <f t="shared" si="293"/>
        <v>1.1298302134309388E-3</v>
      </c>
      <c r="G2091" s="171">
        <f t="shared" si="294"/>
        <v>45099.206663480101</v>
      </c>
      <c r="H2091" s="171">
        <f t="shared" si="288"/>
        <v>2.3774181812820424E-2</v>
      </c>
      <c r="I2091" s="171">
        <f t="shared" si="289"/>
        <v>1.6896486195603839</v>
      </c>
      <c r="J2091" s="171">
        <f t="shared" si="290"/>
        <v>33.859742851750717</v>
      </c>
      <c r="K2091" s="172">
        <f t="shared" si="291"/>
        <v>39.293026996809559</v>
      </c>
      <c r="L2091" s="172">
        <f t="shared" si="295"/>
        <v>1.3305443133198345</v>
      </c>
      <c r="M2091" s="171">
        <f t="shared" si="296"/>
        <v>0.11999858525611783</v>
      </c>
      <c r="N2091" s="44"/>
    </row>
    <row r="2092" spans="1:14" x14ac:dyDescent="0.25">
      <c r="A2092" s="157">
        <v>45695.450694444444</v>
      </c>
      <c r="B2092" s="170">
        <v>0.56174789410348891</v>
      </c>
      <c r="C2092" s="170">
        <v>26.276678085</v>
      </c>
      <c r="D2092" s="170">
        <v>2.0962098999999901E-2</v>
      </c>
      <c r="E2092" s="171">
        <f t="shared" si="292"/>
        <v>0.5499723545331191</v>
      </c>
      <c r="F2092" s="171">
        <f t="shared" si="293"/>
        <v>1.2159045326915344E-3</v>
      </c>
      <c r="G2092" s="171">
        <f t="shared" si="294"/>
        <v>48535.018050541439</v>
      </c>
      <c r="H2092" s="171">
        <f t="shared" si="288"/>
        <v>2.3772964192717627E-2</v>
      </c>
      <c r="I2092" s="171">
        <f t="shared" si="289"/>
        <v>1.6897254739072853</v>
      </c>
      <c r="J2092" s="171">
        <f t="shared" si="290"/>
        <v>36.066655173627744</v>
      </c>
      <c r="K2092" s="172">
        <f t="shared" si="291"/>
        <v>41.855774234356957</v>
      </c>
      <c r="L2092" s="172">
        <f t="shared" si="295"/>
        <v>1.4292734534612141</v>
      </c>
      <c r="M2092" s="171">
        <f t="shared" si="296"/>
        <v>0.12890272848676174</v>
      </c>
      <c r="N2092" s="44"/>
    </row>
    <row r="2093" spans="1:14" x14ac:dyDescent="0.25">
      <c r="A2093" s="157">
        <v>45695.451388888891</v>
      </c>
      <c r="B2093" s="170">
        <v>0.61000801512735514</v>
      </c>
      <c r="C2093" s="170">
        <v>26.278394698333301</v>
      </c>
      <c r="D2093" s="170">
        <v>2.1057071666666601E-2</v>
      </c>
      <c r="E2093" s="171">
        <f t="shared" si="292"/>
        <v>0.59721740756999608</v>
      </c>
      <c r="F2093" s="171">
        <f t="shared" si="293"/>
        <v>1.3203636691068294E-3</v>
      </c>
      <c r="G2093" s="171">
        <f t="shared" si="294"/>
        <v>52704.692507003485</v>
      </c>
      <c r="H2093" s="171">
        <f t="shared" si="288"/>
        <v>2.3771746647754617E-2</v>
      </c>
      <c r="I2093" s="171">
        <f t="shared" si="289"/>
        <v>1.6898023308877486</v>
      </c>
      <c r="J2093" s="171">
        <f t="shared" si="290"/>
        <v>38.715848673850161</v>
      </c>
      <c r="K2093" s="172">
        <f t="shared" si="291"/>
        <v>44.932023448060384</v>
      </c>
      <c r="L2093" s="172">
        <f t="shared" si="295"/>
        <v>1.5526393957661078</v>
      </c>
      <c r="M2093" s="171">
        <f t="shared" si="296"/>
        <v>0.1400288055344614</v>
      </c>
      <c r="N2093" s="44"/>
    </row>
    <row r="2094" spans="1:14" x14ac:dyDescent="0.25">
      <c r="A2094" s="157">
        <v>45695.45208333333</v>
      </c>
      <c r="B2094" s="170">
        <v>0.59379260906437847</v>
      </c>
      <c r="C2094" s="170">
        <v>26.2801113133333</v>
      </c>
      <c r="D2094" s="170">
        <v>2.1067402833333301E-2</v>
      </c>
      <c r="E2094" s="171">
        <f t="shared" si="292"/>
        <v>0.5813386722655618</v>
      </c>
      <c r="F2094" s="171">
        <f t="shared" si="293"/>
        <v>1.2852653875852348E-3</v>
      </c>
      <c r="G2094" s="171">
        <f t="shared" si="294"/>
        <v>51303.681423162299</v>
      </c>
      <c r="H2094" s="171">
        <f t="shared" si="288"/>
        <v>2.3770529177925867E-2</v>
      </c>
      <c r="I2094" s="171">
        <f t="shared" si="289"/>
        <v>1.68987919050184</v>
      </c>
      <c r="J2094" s="171">
        <f t="shared" si="290"/>
        <v>37.829111011500181</v>
      </c>
      <c r="K2094" s="172">
        <f t="shared" si="291"/>
        <v>43.904699564179715</v>
      </c>
      <c r="L2094" s="172">
        <f t="shared" si="295"/>
        <v>1.5142576177686293</v>
      </c>
      <c r="M2094" s="171">
        <f t="shared" si="296"/>
        <v>0.13656724546975374</v>
      </c>
      <c r="N2094" s="44"/>
    </row>
    <row r="2095" spans="1:14" x14ac:dyDescent="0.25">
      <c r="A2095" s="157">
        <v>45695.452777777777</v>
      </c>
      <c r="B2095" s="170">
        <v>0.57526073004412237</v>
      </c>
      <c r="C2095" s="170">
        <v>26.281291484999901</v>
      </c>
      <c r="D2095" s="170">
        <v>2.1104755333333301E-2</v>
      </c>
      <c r="E2095" s="171">
        <f t="shared" si="292"/>
        <v>0.56319325270279053</v>
      </c>
      <c r="F2095" s="171">
        <f t="shared" si="293"/>
        <v>1.2451530953335981E-3</v>
      </c>
      <c r="G2095" s="171">
        <f t="shared" si="294"/>
        <v>49702.52707581217</v>
      </c>
      <c r="H2095" s="171">
        <f t="shared" si="288"/>
        <v>2.3769692212497896E-2</v>
      </c>
      <c r="I2095" s="171">
        <f t="shared" si="289"/>
        <v>1.6899320329196648</v>
      </c>
      <c r="J2095" s="171">
        <f t="shared" si="290"/>
        <v>36.811531339612202</v>
      </c>
      <c r="K2095" s="172">
        <f t="shared" si="291"/>
        <v>42.724886155282576</v>
      </c>
      <c r="L2095" s="172">
        <f t="shared" si="295"/>
        <v>1.4720158095288787</v>
      </c>
      <c r="M2095" s="171">
        <f t="shared" si="296"/>
        <v>0.13275755857944432</v>
      </c>
      <c r="N2095" s="44"/>
    </row>
    <row r="2096" spans="1:14" x14ac:dyDescent="0.25">
      <c r="A2096" s="157">
        <v>45695.453472222223</v>
      </c>
      <c r="B2096" s="170">
        <v>0.59842559536301621</v>
      </c>
      <c r="C2096" s="170">
        <v>26.281720638333301</v>
      </c>
      <c r="D2096" s="170">
        <v>2.1114690166666599E-2</v>
      </c>
      <c r="E2096" s="171">
        <f t="shared" si="292"/>
        <v>0.58587133957179627</v>
      </c>
      <c r="F2096" s="171">
        <f t="shared" si="293"/>
        <v>1.2952934964567449E-3</v>
      </c>
      <c r="G2096" s="171">
        <f t="shared" si="294"/>
        <v>51703.971439364599</v>
      </c>
      <c r="H2096" s="171">
        <f t="shared" si="288"/>
        <v>2.3769387870375427E-2</v>
      </c>
      <c r="I2096" s="171">
        <f t="shared" si="289"/>
        <v>1.6899512486442239</v>
      </c>
      <c r="J2096" s="171">
        <f t="shared" si="290"/>
        <v>38.082807382067855</v>
      </c>
      <c r="K2096" s="172">
        <f t="shared" si="291"/>
        <v>44.200828143919502</v>
      </c>
      <c r="L2096" s="172">
        <f t="shared" si="295"/>
        <v>1.5289540921202645</v>
      </c>
      <c r="M2096" s="171">
        <f t="shared" si="296"/>
        <v>0.13789268507578142</v>
      </c>
      <c r="N2096" s="44"/>
    </row>
    <row r="2097" spans="1:14" x14ac:dyDescent="0.25">
      <c r="A2097" s="157">
        <v>45695.45416666667</v>
      </c>
      <c r="B2097" s="170">
        <v>0.58143802794123423</v>
      </c>
      <c r="C2097" s="170">
        <v>26.282149791666601</v>
      </c>
      <c r="D2097" s="170">
        <v>2.1067005333333302E-2</v>
      </c>
      <c r="E2097" s="171">
        <f t="shared" si="292"/>
        <v>0.56923933522023062</v>
      </c>
      <c r="F2097" s="171">
        <f t="shared" si="293"/>
        <v>1.2585238700026716E-3</v>
      </c>
      <c r="G2097" s="171">
        <f t="shared" si="294"/>
        <v>50236.245614122636</v>
      </c>
      <c r="H2097" s="171">
        <f t="shared" si="288"/>
        <v>2.3769083533022119E-2</v>
      </c>
      <c r="I2097" s="171">
        <f t="shared" si="289"/>
        <v>1.6899704645287217</v>
      </c>
      <c r="J2097" s="171">
        <f t="shared" si="290"/>
        <v>37.151227709579103</v>
      </c>
      <c r="K2097" s="172">
        <f t="shared" si="291"/>
        <v>43.120028637259622</v>
      </c>
      <c r="L2097" s="172">
        <f t="shared" si="295"/>
        <v>1.4843886299143858</v>
      </c>
      <c r="M2097" s="171">
        <f t="shared" si="296"/>
        <v>0.13387343343383709</v>
      </c>
      <c r="N2097" s="44"/>
    </row>
    <row r="2098" spans="1:14" x14ac:dyDescent="0.25">
      <c r="A2098" s="157">
        <v>45695.454861111109</v>
      </c>
      <c r="B2098" s="170">
        <v>0.58838747244885503</v>
      </c>
      <c r="C2098" s="170">
        <v>26.282578945000001</v>
      </c>
      <c r="D2098" s="170">
        <v>2.1020115666666599E-2</v>
      </c>
      <c r="E2098" s="171">
        <f t="shared" si="292"/>
        <v>0.57604215331580255</v>
      </c>
      <c r="F2098" s="171">
        <f t="shared" si="293"/>
        <v>1.2735659576815044E-3</v>
      </c>
      <c r="G2098" s="171">
        <f t="shared" si="294"/>
        <v>50836.677619581074</v>
      </c>
      <c r="H2098" s="171">
        <f t="shared" si="288"/>
        <v>2.376877920043775E-2</v>
      </c>
      <c r="I2098" s="171">
        <f t="shared" si="289"/>
        <v>1.6899896805731682</v>
      </c>
      <c r="J2098" s="171">
        <f t="shared" si="290"/>
        <v>37.532782065556198</v>
      </c>
      <c r="K2098" s="172">
        <f t="shared" si="291"/>
        <v>43.563327772242978</v>
      </c>
      <c r="L2098" s="172">
        <f t="shared" si="295"/>
        <v>1.4978977423427402</v>
      </c>
      <c r="M2098" s="171">
        <f t="shared" si="296"/>
        <v>0.13509178772932362</v>
      </c>
      <c r="N2098" s="44"/>
    </row>
    <row r="2099" spans="1:14" x14ac:dyDescent="0.25">
      <c r="A2099" s="157">
        <v>45695.455555555556</v>
      </c>
      <c r="B2099" s="170">
        <v>0.61888787944043322</v>
      </c>
      <c r="C2099" s="170">
        <v>26.283008098333301</v>
      </c>
      <c r="D2099" s="170">
        <v>2.1142770666666599E-2</v>
      </c>
      <c r="E2099" s="171">
        <f t="shared" si="292"/>
        <v>0.60590174413364162</v>
      </c>
      <c r="F2099" s="171">
        <f t="shared" si="293"/>
        <v>1.3395841546329724E-3</v>
      </c>
      <c r="G2099" s="171">
        <f t="shared" si="294"/>
        <v>53471.912783653432</v>
      </c>
      <c r="H2099" s="171">
        <f t="shared" si="288"/>
        <v>2.3768474872622371E-2</v>
      </c>
      <c r="I2099" s="171">
        <f t="shared" si="289"/>
        <v>1.6900088967775555</v>
      </c>
      <c r="J2099" s="171">
        <f t="shared" si="290"/>
        <v>39.20004076184896</v>
      </c>
      <c r="K2099" s="172">
        <f t="shared" si="291"/>
        <v>45.498934833944197</v>
      </c>
      <c r="L2099" s="172">
        <f t="shared" si="295"/>
        <v>1.5806664604379255</v>
      </c>
      <c r="M2099" s="171">
        <f t="shared" si="296"/>
        <v>0.14255649895724437</v>
      </c>
      <c r="N2099" s="44"/>
    </row>
    <row r="2100" spans="1:14" x14ac:dyDescent="0.25">
      <c r="A2100" s="157">
        <v>45695.456250000003</v>
      </c>
      <c r="B2100" s="170">
        <v>0.6142549152256318</v>
      </c>
      <c r="C2100" s="170">
        <v>26.283437251666601</v>
      </c>
      <c r="D2100" s="170">
        <v>2.1266882666666601E-2</v>
      </c>
      <c r="E2100" s="171">
        <f t="shared" si="292"/>
        <v>0.6013651316003511</v>
      </c>
      <c r="F2100" s="171">
        <f t="shared" si="293"/>
        <v>1.3295560935619737E-3</v>
      </c>
      <c r="G2100" s="171">
        <f t="shared" si="294"/>
        <v>53071.62467549459</v>
      </c>
      <c r="H2100" s="171">
        <f t="shared" si="288"/>
        <v>2.3768170549575848E-2</v>
      </c>
      <c r="I2100" s="171">
        <f t="shared" si="289"/>
        <v>1.6900281131418857</v>
      </c>
      <c r="J2100" s="171">
        <f t="shared" si="290"/>
        <v>38.947541504135266</v>
      </c>
      <c r="K2100" s="172">
        <f t="shared" si="291"/>
        <v>45.206322613000964</v>
      </c>
      <c r="L2100" s="172">
        <f t="shared" si="295"/>
        <v>1.5786686247388704</v>
      </c>
      <c r="M2100" s="171">
        <f t="shared" si="296"/>
        <v>0.14237631896995587</v>
      </c>
      <c r="N2100" s="44"/>
    </row>
    <row r="2101" spans="1:14" x14ac:dyDescent="0.25">
      <c r="A2101" s="157">
        <v>45695.456944444442</v>
      </c>
      <c r="B2101" s="170">
        <v>0.63471719567388607</v>
      </c>
      <c r="C2101" s="170">
        <v>26.283866404999898</v>
      </c>
      <c r="D2101" s="170">
        <v>2.12289993333333E-2</v>
      </c>
      <c r="E2101" s="171">
        <f t="shared" si="292"/>
        <v>0.6213971323475278</v>
      </c>
      <c r="F2101" s="171">
        <f t="shared" si="293"/>
        <v>1.3738467438828702E-3</v>
      </c>
      <c r="G2101" s="171">
        <f t="shared" si="294"/>
        <v>54839.565706223759</v>
      </c>
      <c r="H2101" s="171">
        <f t="shared" si="288"/>
        <v>2.376786623129807E-2</v>
      </c>
      <c r="I2101" s="171">
        <f t="shared" si="289"/>
        <v>1.6900473296661631</v>
      </c>
      <c r="J2101" s="171">
        <f t="shared" si="290"/>
        <v>40.060765652694016</v>
      </c>
      <c r="K2101" s="172">
        <f t="shared" si="291"/>
        <v>46.498912608537296</v>
      </c>
      <c r="L2101" s="172">
        <f t="shared" si="295"/>
        <v>1.6256295289844391</v>
      </c>
      <c r="M2101" s="171">
        <f t="shared" si="296"/>
        <v>0.14661160975689386</v>
      </c>
      <c r="N2101" s="44"/>
    </row>
    <row r="2102" spans="1:14" x14ac:dyDescent="0.25">
      <c r="A2102" s="157">
        <v>45695.457638888889</v>
      </c>
      <c r="B2102" s="170">
        <v>0.62660949997793614</v>
      </c>
      <c r="C2102" s="170">
        <v>26.284295558333302</v>
      </c>
      <c r="D2102" s="170">
        <v>2.1105549666666602E-2</v>
      </c>
      <c r="E2102" s="171">
        <f t="shared" si="292"/>
        <v>0.61345870410741543</v>
      </c>
      <c r="F2102" s="171">
        <f t="shared" si="293"/>
        <v>1.3562976189998618E-3</v>
      </c>
      <c r="G2102" s="171">
        <f t="shared" si="294"/>
        <v>54139.060798093684</v>
      </c>
      <c r="H2102" s="171">
        <f t="shared" si="288"/>
        <v>2.3767561917788838E-2</v>
      </c>
      <c r="I2102" s="171">
        <f t="shared" si="289"/>
        <v>1.6900665463503948</v>
      </c>
      <c r="J2102" s="171">
        <f t="shared" si="290"/>
        <v>39.62028694098877</v>
      </c>
      <c r="K2102" s="172">
        <f t="shared" si="291"/>
        <v>45.988112834446618</v>
      </c>
      <c r="L2102" s="172">
        <f t="shared" si="295"/>
        <v>1.5966053976377095</v>
      </c>
      <c r="M2102" s="171">
        <f t="shared" si="296"/>
        <v>0.14399399329344423</v>
      </c>
      <c r="N2102" s="44"/>
    </row>
    <row r="2103" spans="1:14" x14ac:dyDescent="0.25">
      <c r="A2103" s="157">
        <v>45695.458333333336</v>
      </c>
      <c r="B2103" s="170">
        <v>0.56213397289109324</v>
      </c>
      <c r="C2103" s="170">
        <v>26.284724713333301</v>
      </c>
      <c r="D2103" s="170">
        <v>2.1048196000000002E-2</v>
      </c>
      <c r="E2103" s="171">
        <f t="shared" si="292"/>
        <v>0.55033555079754648</v>
      </c>
      <c r="F2103" s="171">
        <f t="shared" si="293"/>
        <v>1.2167402010629723E-3</v>
      </c>
      <c r="G2103" s="171">
        <f t="shared" si="294"/>
        <v>48568.375257790452</v>
      </c>
      <c r="H2103" s="171">
        <f t="shared" si="288"/>
        <v>2.376725760786649E-2</v>
      </c>
      <c r="I2103" s="171">
        <f t="shared" si="289"/>
        <v>1.6900857632691972</v>
      </c>
      <c r="J2103" s="171">
        <f t="shared" si="290"/>
        <v>36.087971772743423</v>
      </c>
      <c r="K2103" s="172">
        <f t="shared" si="291"/>
        <v>41.888505555442819</v>
      </c>
      <c r="L2103" s="172">
        <f t="shared" si="295"/>
        <v>1.4363749502549381</v>
      </c>
      <c r="M2103" s="171">
        <f t="shared" si="296"/>
        <v>0.12954319536931261</v>
      </c>
      <c r="N2103" s="44"/>
    </row>
    <row r="2104" spans="1:14" x14ac:dyDescent="0.25">
      <c r="A2104" s="157">
        <v>45695.459027777775</v>
      </c>
      <c r="B2104" s="170">
        <v>0.55132368877256044</v>
      </c>
      <c r="C2104" s="170">
        <v>26.285153864999899</v>
      </c>
      <c r="D2104" s="170">
        <v>2.11048876666666E-2</v>
      </c>
      <c r="E2104" s="171">
        <f t="shared" si="292"/>
        <v>0.53975138616003182</v>
      </c>
      <c r="F2104" s="171">
        <f t="shared" si="293"/>
        <v>1.1933413176895248E-3</v>
      </c>
      <c r="G2104" s="171">
        <f t="shared" si="294"/>
        <v>47634.366709949223</v>
      </c>
      <c r="H2104" s="171">
        <f t="shared" si="288"/>
        <v>2.3766953305076274E-2</v>
      </c>
      <c r="I2104" s="171">
        <f t="shared" si="289"/>
        <v>1.6901049801986834</v>
      </c>
      <c r="J2104" s="171">
        <f t="shared" si="290"/>
        <v>35.490322016265203</v>
      </c>
      <c r="K2104" s="172">
        <f t="shared" si="291"/>
        <v>41.1952129465474</v>
      </c>
      <c r="L2104" s="172">
        <f t="shared" si="295"/>
        <v>1.4139471843476852</v>
      </c>
      <c r="M2104" s="171">
        <f t="shared" si="296"/>
        <v>0.12752048920884607</v>
      </c>
      <c r="N2104" s="44"/>
    </row>
    <row r="2105" spans="1:14" x14ac:dyDescent="0.25">
      <c r="A2105" s="157">
        <v>45695.459722222222</v>
      </c>
      <c r="B2105" s="170">
        <v>0.57448856505615709</v>
      </c>
      <c r="C2105" s="170">
        <v>26.285583176666599</v>
      </c>
      <c r="D2105" s="170">
        <v>2.1143035166666602E-2</v>
      </c>
      <c r="E2105" s="171">
        <f t="shared" si="292"/>
        <v>0.56242922454159361</v>
      </c>
      <c r="F2105" s="171">
        <f t="shared" si="293"/>
        <v>1.2434817425457947E-3</v>
      </c>
      <c r="G2105" s="171">
        <f t="shared" si="294"/>
        <v>49635.812020851969</v>
      </c>
      <c r="H2105" s="171">
        <f t="shared" si="288"/>
        <v>2.3766648893604213E-2</v>
      </c>
      <c r="I2105" s="171">
        <f t="shared" si="289"/>
        <v>1.6901242044528346</v>
      </c>
      <c r="J2105" s="171">
        <f t="shared" si="290"/>
        <v>36.769033335098882</v>
      </c>
      <c r="K2105" s="172">
        <f t="shared" si="291"/>
        <v>42.679905239800966</v>
      </c>
      <c r="L2105" s="172">
        <f t="shared" si="295"/>
        <v>1.4729677713940379</v>
      </c>
      <c r="M2105" s="171">
        <f t="shared" si="296"/>
        <v>0.13284341372601352</v>
      </c>
      <c r="N2105" s="44"/>
    </row>
    <row r="2106" spans="1:14" x14ac:dyDescent="0.25">
      <c r="A2106" s="157">
        <v>45695.460416666669</v>
      </c>
      <c r="B2106" s="170">
        <v>0.62622344319695111</v>
      </c>
      <c r="C2106" s="170">
        <v>26.286012714999998</v>
      </c>
      <c r="D2106" s="170">
        <v>2.1087005999999998E-2</v>
      </c>
      <c r="E2106" s="171">
        <f t="shared" si="292"/>
        <v>0.61307723379256063</v>
      </c>
      <c r="F2106" s="171">
        <f t="shared" si="293"/>
        <v>1.355461998261799E-3</v>
      </c>
      <c r="G2106" s="171">
        <f t="shared" si="294"/>
        <v>54105.705492216577</v>
      </c>
      <c r="H2106" s="171">
        <f t="shared" si="288"/>
        <v>2.3766344326185528E-2</v>
      </c>
      <c r="I2106" s="171">
        <f t="shared" si="289"/>
        <v>1.6901434390171428</v>
      </c>
      <c r="J2106" s="171">
        <f t="shared" si="290"/>
        <v>39.599293239777879</v>
      </c>
      <c r="K2106" s="172">
        <f t="shared" si="291"/>
        <v>45.965616908548739</v>
      </c>
      <c r="L2106" s="172">
        <f t="shared" si="295"/>
        <v>1.5943400486627377</v>
      </c>
      <c r="M2106" s="171">
        <f t="shared" si="296"/>
        <v>0.14378968692845756</v>
      </c>
      <c r="N2106" s="44"/>
    </row>
    <row r="2107" spans="1:14" x14ac:dyDescent="0.25">
      <c r="A2107" s="157">
        <v>45695.461111111108</v>
      </c>
      <c r="B2107" s="170">
        <v>0.639736264466505</v>
      </c>
      <c r="C2107" s="170">
        <v>26.286442246666599</v>
      </c>
      <c r="D2107" s="170">
        <v>2.1190322166666602E-2</v>
      </c>
      <c r="E2107" s="171">
        <f t="shared" si="292"/>
        <v>0.62630548413298104</v>
      </c>
      <c r="F2107" s="171">
        <f t="shared" si="293"/>
        <v>1.3847105291482792E-3</v>
      </c>
      <c r="G2107" s="171">
        <f t="shared" si="294"/>
        <v>55273.213249906032</v>
      </c>
      <c r="H2107" s="171">
        <f t="shared" si="288"/>
        <v>2.3766039768270623E-2</v>
      </c>
      <c r="I2107" s="171">
        <f t="shared" si="289"/>
        <v>1.6901626734431507</v>
      </c>
      <c r="J2107" s="171">
        <f t="shared" si="290"/>
        <v>40.333048848216983</v>
      </c>
      <c r="K2107" s="172">
        <f t="shared" si="291"/>
        <v>46.8178143231004</v>
      </c>
      <c r="L2107" s="172">
        <f t="shared" si="295"/>
        <v>1.6349423412815691</v>
      </c>
      <c r="M2107" s="171">
        <f t="shared" si="296"/>
        <v>0.14745150985584135</v>
      </c>
      <c r="N2107" s="44"/>
    </row>
    <row r="2108" spans="1:14" x14ac:dyDescent="0.25">
      <c r="A2108" s="157">
        <v>45695.461805555555</v>
      </c>
      <c r="B2108" s="170">
        <v>0.62853990511231395</v>
      </c>
      <c r="C2108" s="170">
        <v>26.286871784999999</v>
      </c>
      <c r="D2108" s="170">
        <v>2.1285823333333301E-2</v>
      </c>
      <c r="E2108" s="171">
        <f t="shared" si="292"/>
        <v>0.61534330119496317</v>
      </c>
      <c r="F2108" s="171">
        <f t="shared" si="293"/>
        <v>1.3604759850915887E-3</v>
      </c>
      <c r="G2108" s="171">
        <f t="shared" si="294"/>
        <v>54305.847801703923</v>
      </c>
      <c r="H2108" s="171">
        <f t="shared" si="288"/>
        <v>2.3765735210405325E-2</v>
      </c>
      <c r="I2108" s="171">
        <f t="shared" si="289"/>
        <v>1.6901819083279339</v>
      </c>
      <c r="J2108" s="171">
        <f t="shared" si="290"/>
        <v>39.725234900872444</v>
      </c>
      <c r="K2108" s="172">
        <f t="shared" si="291"/>
        <v>46.112745535236748</v>
      </c>
      <c r="L2108" s="172">
        <f t="shared" si="295"/>
        <v>1.6150539950385132</v>
      </c>
      <c r="M2108" s="171">
        <f t="shared" si="296"/>
        <v>0.14565782783536374</v>
      </c>
      <c r="N2108" s="44"/>
    </row>
    <row r="2109" spans="1:14" x14ac:dyDescent="0.25">
      <c r="A2109" s="157">
        <v>45695.462500000001</v>
      </c>
      <c r="B2109" s="170">
        <v>0.64900221497994137</v>
      </c>
      <c r="C2109" s="170">
        <v>26.287301314999901</v>
      </c>
      <c r="D2109" s="170">
        <v>2.1172441333333299E-2</v>
      </c>
      <c r="E2109" s="171">
        <f t="shared" si="292"/>
        <v>0.63537508014483035</v>
      </c>
      <c r="F2109" s="171">
        <f t="shared" si="293"/>
        <v>1.4047666990907822E-3</v>
      </c>
      <c r="G2109" s="171">
        <f t="shared" si="294"/>
        <v>56073.791374266933</v>
      </c>
      <c r="H2109" s="171">
        <f t="shared" si="288"/>
        <v>2.3765430663225236E-2</v>
      </c>
      <c r="I2109" s="171">
        <f t="shared" si="289"/>
        <v>1.6902011429997748</v>
      </c>
      <c r="J2109" s="171">
        <f t="shared" si="290"/>
        <v>40.8349409611303</v>
      </c>
      <c r="K2109" s="172">
        <f t="shared" si="291"/>
        <v>47.40136662358546</v>
      </c>
      <c r="L2109" s="172">
        <f t="shared" si="295"/>
        <v>1.6560290865550853</v>
      </c>
      <c r="M2109" s="171">
        <f t="shared" si="296"/>
        <v>0.14935327259695935</v>
      </c>
      <c r="N2109" s="44"/>
    </row>
    <row r="2110" spans="1:14" x14ac:dyDescent="0.25">
      <c r="A2110" s="157">
        <v>45695.463194444441</v>
      </c>
      <c r="B2110" s="170">
        <v>0.65672383188828698</v>
      </c>
      <c r="C2110" s="170">
        <v>26.288088321666599</v>
      </c>
      <c r="D2110" s="170">
        <v>2.1096146833333301E-2</v>
      </c>
      <c r="E2110" s="171">
        <f t="shared" si="292"/>
        <v>0.64293287603159333</v>
      </c>
      <c r="F2110" s="171">
        <f t="shared" si="293"/>
        <v>1.4214801556023528E-3</v>
      </c>
      <c r="G2110" s="171">
        <f t="shared" si="294"/>
        <v>56740.939075147995</v>
      </c>
      <c r="H2110" s="171">
        <f t="shared" si="288"/>
        <v>2.3764872668817657E-2</v>
      </c>
      <c r="I2110" s="171">
        <f t="shared" si="289"/>
        <v>1.6902363861575367</v>
      </c>
      <c r="J2110" s="171">
        <f t="shared" si="290"/>
        <v>41.252417654023951</v>
      </c>
      <c r="K2110" s="172">
        <f t="shared" si="291"/>
        <v>47.886869080779</v>
      </c>
      <c r="L2110" s="172">
        <f t="shared" si="295"/>
        <v>1.6687051674601543</v>
      </c>
      <c r="M2110" s="171">
        <f t="shared" si="296"/>
        <v>0.15049649778681046</v>
      </c>
      <c r="N2110" s="44"/>
    </row>
    <row r="2111" spans="1:14" x14ac:dyDescent="0.25">
      <c r="A2111" s="157">
        <v>45695.463888888888</v>
      </c>
      <c r="B2111" s="170">
        <v>0.65247693171279342</v>
      </c>
      <c r="C2111" s="170">
        <v>26.2893757816666</v>
      </c>
      <c r="D2111" s="170">
        <v>2.12099265E-2</v>
      </c>
      <c r="E2111" s="171">
        <f t="shared" si="292"/>
        <v>0.63877241272059937</v>
      </c>
      <c r="F2111" s="171">
        <f t="shared" si="293"/>
        <v>1.4122877309800724E-3</v>
      </c>
      <c r="G2111" s="171">
        <f t="shared" si="294"/>
        <v>56374.006899985354</v>
      </c>
      <c r="H2111" s="171">
        <f t="shared" si="288"/>
        <v>2.3763959883318444E-2</v>
      </c>
      <c r="I2111" s="171">
        <f t="shared" si="289"/>
        <v>1.6902940414107677</v>
      </c>
      <c r="J2111" s="171">
        <f t="shared" si="290"/>
        <v>41.022890449040702</v>
      </c>
      <c r="K2111" s="172">
        <f t="shared" si="291"/>
        <v>47.621882056708387</v>
      </c>
      <c r="L2111" s="172">
        <f t="shared" si="295"/>
        <v>1.6674704676990999</v>
      </c>
      <c r="M2111" s="171">
        <f t="shared" si="296"/>
        <v>0.15038514319075574</v>
      </c>
      <c r="N2111" s="44"/>
    </row>
    <row r="2112" spans="1:14" x14ac:dyDescent="0.25">
      <c r="A2112" s="157">
        <v>45695.464583333334</v>
      </c>
      <c r="B2112" s="170">
        <v>0.65595166690031881</v>
      </c>
      <c r="C2112" s="170">
        <v>26.2906632416666</v>
      </c>
      <c r="D2112" s="170">
        <v>2.1372054000000001E-2</v>
      </c>
      <c r="E2112" s="171">
        <f t="shared" si="292"/>
        <v>0.64217140407759876</v>
      </c>
      <c r="F2112" s="171">
        <f t="shared" si="293"/>
        <v>1.419808802814543E-3</v>
      </c>
      <c r="G2112" s="171">
        <f t="shared" si="294"/>
        <v>56674.224020187547</v>
      </c>
      <c r="H2112" s="171">
        <f t="shared" si="288"/>
        <v>2.3763047140727092E-2</v>
      </c>
      <c r="I2112" s="171">
        <f t="shared" si="289"/>
        <v>1.690351698103608</v>
      </c>
      <c r="J2112" s="171">
        <f t="shared" si="290"/>
        <v>41.210700858059504</v>
      </c>
      <c r="K2112" s="172">
        <f t="shared" si="291"/>
        <v>47.841364644236329</v>
      </c>
      <c r="L2112" s="172">
        <f t="shared" si="295"/>
        <v>1.6887553669228232</v>
      </c>
      <c r="M2112" s="171">
        <f t="shared" si="296"/>
        <v>0.15230477695912906</v>
      </c>
      <c r="N2112" s="44"/>
    </row>
    <row r="2113" spans="1:14" x14ac:dyDescent="0.25">
      <c r="A2113" s="157">
        <v>45695.465277777781</v>
      </c>
      <c r="B2113" s="170">
        <v>0.64166667693641988</v>
      </c>
      <c r="C2113" s="170">
        <v>26.2919507016666</v>
      </c>
      <c r="D2113" s="170">
        <v>2.14864964999999E-2</v>
      </c>
      <c r="E2113" s="171">
        <f t="shared" si="292"/>
        <v>0.62818381293314407</v>
      </c>
      <c r="F2113" s="171">
        <f t="shared" si="293"/>
        <v>1.3888889111177919E-3</v>
      </c>
      <c r="G2113" s="171">
        <f t="shared" si="294"/>
        <v>55440.000887306676</v>
      </c>
      <c r="H2113" s="171">
        <f t="shared" si="288"/>
        <v>2.3762134441041298E-2</v>
      </c>
      <c r="I2113" s="171">
        <f t="shared" si="289"/>
        <v>1.6904093562360738</v>
      </c>
      <c r="J2113" s="171">
        <f t="shared" si="290"/>
        <v>40.437693493200833</v>
      </c>
      <c r="K2113" s="172">
        <f t="shared" si="291"/>
        <v>46.945416395744878</v>
      </c>
      <c r="L2113" s="172">
        <f t="shared" si="295"/>
        <v>1.6627708808478778</v>
      </c>
      <c r="M2113" s="171">
        <f t="shared" si="296"/>
        <v>0.14996129877776676</v>
      </c>
      <c r="N2113" s="44"/>
    </row>
    <row r="2114" spans="1:14" x14ac:dyDescent="0.25">
      <c r="A2114" s="157">
        <v>45695.46597222222</v>
      </c>
      <c r="B2114" s="170">
        <v>0.61579923786602275</v>
      </c>
      <c r="C2114" s="170">
        <v>26.293238161666601</v>
      </c>
      <c r="D2114" s="170">
        <v>2.1553519666666601E-2</v>
      </c>
      <c r="E2114" s="171">
        <f t="shared" si="292"/>
        <v>0.60285731509142537</v>
      </c>
      <c r="F2114" s="171">
        <f t="shared" si="293"/>
        <v>1.3328987832597896E-3</v>
      </c>
      <c r="G2114" s="171">
        <f t="shared" si="294"/>
        <v>53205.054151624368</v>
      </c>
      <c r="H2114" s="171">
        <f t="shared" si="288"/>
        <v>2.3761221784258702E-2</v>
      </c>
      <c r="I2114" s="171">
        <f t="shared" si="289"/>
        <v>1.6904670158081865</v>
      </c>
      <c r="J2114" s="171">
        <f t="shared" si="290"/>
        <v>39.031737518379586</v>
      </c>
      <c r="K2114" s="172">
        <f t="shared" si="291"/>
        <v>45.314580592323665</v>
      </c>
      <c r="L2114" s="172">
        <f t="shared" si="295"/>
        <v>1.6041625572333529</v>
      </c>
      <c r="M2114" s="171">
        <f t="shared" si="296"/>
        <v>0.14467555530603829</v>
      </c>
      <c r="N2114" s="44"/>
    </row>
    <row r="2115" spans="1:14" x14ac:dyDescent="0.25">
      <c r="A2115" s="157">
        <v>45695.466666666667</v>
      </c>
      <c r="B2115" s="170">
        <v>0.62159045326915341</v>
      </c>
      <c r="C2115" s="170">
        <v>26.293631555000001</v>
      </c>
      <c r="D2115" s="170">
        <v>2.1629416999999901E-2</v>
      </c>
      <c r="E2115" s="171">
        <f t="shared" si="292"/>
        <v>0.60852602017145718</v>
      </c>
      <c r="F2115" s="171">
        <f t="shared" si="293"/>
        <v>1.345433881534964E-3</v>
      </c>
      <c r="G2115" s="171">
        <f t="shared" si="294"/>
        <v>53705.415162454854</v>
      </c>
      <c r="H2115" s="171">
        <f t="shared" ref="H2115:H2178" si="297">KHprocess*EXP(delta*(1/(C2115+273.15)-1/(Tnul+273.15)))</f>
        <v>2.376094292349647E-2</v>
      </c>
      <c r="I2115" s="171">
        <f t="shared" ref="I2115:I2178" si="298">1/(H2115*constR*(C2115+273.15)*10^3)</f>
        <v>1.6904846344223412</v>
      </c>
      <c r="J2115" s="171">
        <f t="shared" ref="J2115:J2178" si="299">(($R$2/0.815)^(-0.49))*34500*(F2115)^0.86</f>
        <v>39.347210326358663</v>
      </c>
      <c r="K2115" s="172">
        <f t="shared" ref="K2115:K2178" si="300">J2115*(1.024)^(C2115-20)</f>
        <v>45.681260485270343</v>
      </c>
      <c r="L2115" s="172">
        <f t="shared" si="295"/>
        <v>1.624186467355514</v>
      </c>
      <c r="M2115" s="171">
        <f t="shared" si="296"/>
        <v>0.14648146350608893</v>
      </c>
      <c r="N2115" s="44"/>
    </row>
    <row r="2116" spans="1:14" x14ac:dyDescent="0.25">
      <c r="A2116" s="157">
        <v>45695.467361111114</v>
      </c>
      <c r="B2116" s="170">
        <v>0.65247693171279342</v>
      </c>
      <c r="C2116" s="170">
        <v>26.2927732449999</v>
      </c>
      <c r="D2116" s="170">
        <v>2.16676965E-2</v>
      </c>
      <c r="E2116" s="171">
        <f t="shared" ref="E2116:E2179" si="301">B2116*((20+273.15)/(C2116+273.15))</f>
        <v>0.63876516523946281</v>
      </c>
      <c r="F2116" s="171">
        <f t="shared" ref="F2116:F2179" si="302">B2116/$R$1</f>
        <v>1.4122877309800724E-3</v>
      </c>
      <c r="G2116" s="171">
        <f t="shared" ref="G2116:G2179" si="303">B2116*(24*60*60)</f>
        <v>56374.006899985354</v>
      </c>
      <c r="H2116" s="171">
        <f t="shared" si="297"/>
        <v>2.3761551350208417E-2</v>
      </c>
      <c r="I2116" s="171">
        <f t="shared" si="298"/>
        <v>1.6904461941050812</v>
      </c>
      <c r="J2116" s="171">
        <f t="shared" si="299"/>
        <v>41.022890449040702</v>
      </c>
      <c r="K2116" s="172">
        <f t="shared" si="300"/>
        <v>47.625719393482029</v>
      </c>
      <c r="L2116" s="172">
        <f t="shared" ref="L2116:L2179" si="304">I2116*D2116*(1-EXP((-(K2116/I2116)*($R$3/G2116))))*G2116/1000</f>
        <v>1.7036065763357109</v>
      </c>
      <c r="M2116" s="171">
        <f t="shared" ref="M2116:M2179" si="305">L2116*1000/24/$R$1</f>
        <v>0.15364417174744868</v>
      </c>
      <c r="N2116" s="44"/>
    </row>
    <row r="2117" spans="1:14" x14ac:dyDescent="0.25">
      <c r="A2117" s="157">
        <v>45695.468055555553</v>
      </c>
      <c r="B2117" s="170">
        <v>0.67718611233654102</v>
      </c>
      <c r="C2117" s="170">
        <v>26.291914939999899</v>
      </c>
      <c r="D2117" s="170">
        <v>2.1639086166666599E-2</v>
      </c>
      <c r="E2117" s="171">
        <f t="shared" si="301"/>
        <v>0.66295698406562253</v>
      </c>
      <c r="F2117" s="171">
        <f t="shared" si="302"/>
        <v>1.4657708059232491E-3</v>
      </c>
      <c r="G2117" s="171">
        <f t="shared" si="303"/>
        <v>58508.880105877142</v>
      </c>
      <c r="H2117" s="171">
        <f t="shared" si="297"/>
        <v>2.376215979244338E-2</v>
      </c>
      <c r="I2117" s="171">
        <f t="shared" si="298"/>
        <v>1.6904077546516025</v>
      </c>
      <c r="J2117" s="171">
        <f t="shared" si="299"/>
        <v>42.355433898767096</v>
      </c>
      <c r="K2117" s="172">
        <f t="shared" si="300"/>
        <v>49.171741085926513</v>
      </c>
      <c r="L2117" s="172">
        <f t="shared" si="304"/>
        <v>1.7623453273960081</v>
      </c>
      <c r="M2117" s="171">
        <f t="shared" si="305"/>
        <v>0.15894167815620563</v>
      </c>
      <c r="N2117" s="44"/>
    </row>
    <row r="2118" spans="1:14" x14ac:dyDescent="0.25">
      <c r="A2118" s="157">
        <v>45695.46875</v>
      </c>
      <c r="B2118" s="170">
        <v>0.68490773287404683</v>
      </c>
      <c r="C2118" s="170">
        <v>26.291056635</v>
      </c>
      <c r="D2118" s="170">
        <v>2.15629234999999E-2</v>
      </c>
      <c r="E2118" s="171">
        <f t="shared" si="301"/>
        <v>0.67051827878354697</v>
      </c>
      <c r="F2118" s="171">
        <f t="shared" si="302"/>
        <v>1.4824842702901447E-3</v>
      </c>
      <c r="G2118" s="171">
        <f t="shared" si="303"/>
        <v>59176.028120317649</v>
      </c>
      <c r="H2118" s="171">
        <f t="shared" si="297"/>
        <v>2.3762768253746288E-2</v>
      </c>
      <c r="I2118" s="171">
        <f t="shared" si="298"/>
        <v>1.6903693158379702</v>
      </c>
      <c r="J2118" s="171">
        <f t="shared" si="299"/>
        <v>42.770447864055711</v>
      </c>
      <c r="K2118" s="172">
        <f t="shared" si="300"/>
        <v>49.65253297331553</v>
      </c>
      <c r="L2118" s="172">
        <f t="shared" si="304"/>
        <v>1.7750792255366232</v>
      </c>
      <c r="M2118" s="171">
        <f t="shared" si="305"/>
        <v>0.16009011774320195</v>
      </c>
      <c r="N2118" s="44"/>
    </row>
    <row r="2119" spans="1:14" x14ac:dyDescent="0.25">
      <c r="A2119" s="157">
        <v>45695.469444444447</v>
      </c>
      <c r="B2119" s="170">
        <v>0.66174286755515288</v>
      </c>
      <c r="C2119" s="170">
        <v>26.290198324999999</v>
      </c>
      <c r="D2119" s="170">
        <v>2.1468085166666599E-2</v>
      </c>
      <c r="E2119" s="171">
        <f t="shared" si="301"/>
        <v>0.64784194877283785</v>
      </c>
      <c r="F2119" s="171">
        <f t="shared" si="302"/>
        <v>1.4323438691669975E-3</v>
      </c>
      <c r="G2119" s="171">
        <f t="shared" si="303"/>
        <v>57174.583756765212</v>
      </c>
      <c r="H2119" s="171">
        <f t="shared" si="297"/>
        <v>2.3763376737662739E-2</v>
      </c>
      <c r="I2119" s="171">
        <f t="shared" si="298"/>
        <v>1.6903308774402497</v>
      </c>
      <c r="J2119" s="171">
        <f t="shared" si="299"/>
        <v>41.523407884869783</v>
      </c>
      <c r="K2119" s="172">
        <f t="shared" si="300"/>
        <v>48.203853675981762</v>
      </c>
      <c r="L2119" s="172">
        <f t="shared" si="304"/>
        <v>1.7105202339800383</v>
      </c>
      <c r="M2119" s="171">
        <f t="shared" si="305"/>
        <v>0.15426769786977257</v>
      </c>
      <c r="N2119" s="44"/>
    </row>
    <row r="2120" spans="1:14" x14ac:dyDescent="0.25">
      <c r="A2120" s="157">
        <v>45695.470138888886</v>
      </c>
      <c r="B2120" s="170">
        <v>0.66328719019554661</v>
      </c>
      <c r="C2120" s="170">
        <v>26.290412903333301</v>
      </c>
      <c r="D2120" s="170">
        <v>2.1486231499999901E-2</v>
      </c>
      <c r="E2120" s="171">
        <f t="shared" si="301"/>
        <v>0.64935336523395504</v>
      </c>
      <c r="F2120" s="171">
        <f t="shared" si="302"/>
        <v>1.4356865588648195E-3</v>
      </c>
      <c r="G2120" s="171">
        <f t="shared" si="303"/>
        <v>57308.013232895224</v>
      </c>
      <c r="H2120" s="171">
        <f t="shared" si="297"/>
        <v>2.3763224614305141E-2</v>
      </c>
      <c r="I2120" s="171">
        <f t="shared" si="298"/>
        <v>1.6903404870170111</v>
      </c>
      <c r="J2120" s="171">
        <f t="shared" si="299"/>
        <v>41.606731733369671</v>
      </c>
      <c r="K2120" s="172">
        <f t="shared" si="300"/>
        <v>48.300828790996796</v>
      </c>
      <c r="L2120" s="172">
        <f t="shared" si="304"/>
        <v>1.7157632257264182</v>
      </c>
      <c r="M2120" s="171">
        <f t="shared" si="305"/>
        <v>0.15474055066075201</v>
      </c>
      <c r="N2120" s="44"/>
    </row>
    <row r="2121" spans="1:14" x14ac:dyDescent="0.25">
      <c r="A2121" s="157">
        <v>45695.470833333333</v>
      </c>
      <c r="B2121" s="170">
        <v>0.65402125435318714</v>
      </c>
      <c r="C2121" s="170">
        <v>26.292129516666598</v>
      </c>
      <c r="D2121" s="170">
        <v>2.1496563E-2</v>
      </c>
      <c r="E2121" s="171">
        <f t="shared" si="301"/>
        <v>0.64027841046650569</v>
      </c>
      <c r="F2121" s="171">
        <f t="shared" si="302"/>
        <v>1.4156304206778942E-3</v>
      </c>
      <c r="G2121" s="171">
        <f t="shared" si="303"/>
        <v>56507.436376115373</v>
      </c>
      <c r="H2121" s="171">
        <f t="shared" si="297"/>
        <v>2.3762007679801661E-2</v>
      </c>
      <c r="I2121" s="171">
        <f t="shared" si="298"/>
        <v>1.6904173644736473</v>
      </c>
      <c r="J2121" s="171">
        <f t="shared" si="299"/>
        <v>41.106378762833366</v>
      </c>
      <c r="K2121" s="172">
        <f t="shared" si="300"/>
        <v>47.721916971605168</v>
      </c>
      <c r="L2121" s="172">
        <f t="shared" si="304"/>
        <v>1.6939166164423372</v>
      </c>
      <c r="M2121" s="171">
        <f t="shared" si="305"/>
        <v>0.15277025761565088</v>
      </c>
      <c r="N2121" s="44"/>
    </row>
    <row r="2122" spans="1:14" x14ac:dyDescent="0.25">
      <c r="A2122" s="157">
        <v>45695.47152777778</v>
      </c>
      <c r="B2122" s="170">
        <v>0.63896409947853972</v>
      </c>
      <c r="C2122" s="170">
        <v>26.293846129999999</v>
      </c>
      <c r="D2122" s="170">
        <v>2.1533783666666601E-2</v>
      </c>
      <c r="E2122" s="171">
        <f t="shared" si="301"/>
        <v>0.62553406317394977</v>
      </c>
      <c r="F2122" s="171">
        <f t="shared" si="302"/>
        <v>1.3830391763604757E-3</v>
      </c>
      <c r="G2122" s="171">
        <f t="shared" si="303"/>
        <v>55206.498194945831</v>
      </c>
      <c r="H2122" s="171">
        <f t="shared" si="297"/>
        <v>2.3760790821569809E-2</v>
      </c>
      <c r="I2122" s="171">
        <f t="shared" si="298"/>
        <v>1.6904942444896696</v>
      </c>
      <c r="J2122" s="171">
        <f t="shared" si="299"/>
        <v>40.291178618062119</v>
      </c>
      <c r="K2122" s="172">
        <f t="shared" si="300"/>
        <v>46.777425311418469</v>
      </c>
      <c r="L2122" s="172">
        <f t="shared" si="304"/>
        <v>1.6598531743095739</v>
      </c>
      <c r="M2122" s="171">
        <f t="shared" si="305"/>
        <v>0.14969815785620255</v>
      </c>
      <c r="N2122" s="44"/>
    </row>
    <row r="2123" spans="1:14" x14ac:dyDescent="0.25">
      <c r="A2123" s="157">
        <v>45695.472222222219</v>
      </c>
      <c r="B2123" s="170">
        <v>0.6312424826474109</v>
      </c>
      <c r="C2123" s="170">
        <v>26.295562744999899</v>
      </c>
      <c r="D2123" s="170">
        <v>2.1515239666666599E-2</v>
      </c>
      <c r="E2123" s="171">
        <f t="shared" si="301"/>
        <v>0.61797120014655638</v>
      </c>
      <c r="F2123" s="171">
        <f t="shared" si="302"/>
        <v>1.366325720016041E-3</v>
      </c>
      <c r="G2123" s="171">
        <f t="shared" si="303"/>
        <v>54539.350500736298</v>
      </c>
      <c r="H2123" s="171">
        <f t="shared" si="297"/>
        <v>2.3759574038422968E-2</v>
      </c>
      <c r="I2123" s="171">
        <f t="shared" si="298"/>
        <v>1.6905711271397525</v>
      </c>
      <c r="J2123" s="171">
        <f t="shared" si="299"/>
        <v>39.872086848166951</v>
      </c>
      <c r="K2123" s="172">
        <f t="shared" si="300"/>
        <v>46.292750990277533</v>
      </c>
      <c r="L2123" s="172">
        <f t="shared" si="304"/>
        <v>1.6394809906938348</v>
      </c>
      <c r="M2123" s="171">
        <f t="shared" si="305"/>
        <v>0.14786083970903996</v>
      </c>
      <c r="N2123" s="44"/>
    </row>
    <row r="2124" spans="1:14" x14ac:dyDescent="0.25">
      <c r="A2124" s="157">
        <v>45695.472916666666</v>
      </c>
      <c r="B2124" s="170">
        <v>0.65286302169674815</v>
      </c>
      <c r="C2124" s="170">
        <v>26.2972793566666</v>
      </c>
      <c r="D2124" s="170">
        <v>2.14198693333333E-2</v>
      </c>
      <c r="E2124" s="171">
        <f t="shared" si="301"/>
        <v>0.63913352367594611</v>
      </c>
      <c r="F2124" s="171">
        <f t="shared" si="302"/>
        <v>1.413123423586035E-3</v>
      </c>
      <c r="G2124" s="171">
        <f t="shared" si="303"/>
        <v>56407.365074599038</v>
      </c>
      <c r="H2124" s="171">
        <f t="shared" si="297"/>
        <v>2.3758357333899246E-2</v>
      </c>
      <c r="I2124" s="171">
        <f t="shared" si="298"/>
        <v>1.6906480122000256</v>
      </c>
      <c r="J2124" s="171">
        <f t="shared" si="299"/>
        <v>41.043765622678102</v>
      </c>
      <c r="K2124" s="172">
        <f t="shared" si="300"/>
        <v>47.655047115630964</v>
      </c>
      <c r="L2124" s="172">
        <f t="shared" si="304"/>
        <v>1.6852596836913816</v>
      </c>
      <c r="M2124" s="171">
        <f t="shared" si="305"/>
        <v>0.1519895097124262</v>
      </c>
      <c r="N2124" s="44"/>
    </row>
    <row r="2125" spans="1:14" x14ac:dyDescent="0.25">
      <c r="A2125" s="157">
        <v>45695.473611111112</v>
      </c>
      <c r="B2125" s="170">
        <v>0.68143301243481502</v>
      </c>
      <c r="C2125" s="170">
        <v>26.298344634999999</v>
      </c>
      <c r="D2125" s="170">
        <v>2.1325427666666601E-2</v>
      </c>
      <c r="E2125" s="171">
        <f t="shared" si="301"/>
        <v>0.66710032355916893</v>
      </c>
      <c r="F2125" s="171">
        <f t="shared" si="302"/>
        <v>1.4749632303783875E-3</v>
      </c>
      <c r="G2125" s="171">
        <f t="shared" si="303"/>
        <v>58875.812274368021</v>
      </c>
      <c r="H2125" s="171">
        <f t="shared" si="297"/>
        <v>2.3757602321469718E-2</v>
      </c>
      <c r="I2125" s="171">
        <f t="shared" si="298"/>
        <v>1.69069572607718</v>
      </c>
      <c r="J2125" s="171">
        <f t="shared" si="299"/>
        <v>42.583773556262081</v>
      </c>
      <c r="K2125" s="172">
        <f t="shared" si="300"/>
        <v>49.444366897291744</v>
      </c>
      <c r="L2125" s="172">
        <f t="shared" si="304"/>
        <v>1.7474093963880608</v>
      </c>
      <c r="M2125" s="171">
        <f t="shared" si="305"/>
        <v>0.15759464253139074</v>
      </c>
      <c r="N2125" s="44"/>
    </row>
    <row r="2126" spans="1:14" x14ac:dyDescent="0.25">
      <c r="A2126" s="157">
        <v>45695.474305555559</v>
      </c>
      <c r="B2126" s="170">
        <v>0.68529382270356787</v>
      </c>
      <c r="C2126" s="170">
        <v>26.298498039999998</v>
      </c>
      <c r="D2126" s="170">
        <v>2.1428611833333298E-2</v>
      </c>
      <c r="E2126" s="171">
        <f t="shared" si="301"/>
        <v>0.67087958510553536</v>
      </c>
      <c r="F2126" s="171">
        <f t="shared" si="302"/>
        <v>1.4833199625618352E-3</v>
      </c>
      <c r="G2126" s="171">
        <f t="shared" si="303"/>
        <v>59209.38628158826</v>
      </c>
      <c r="H2126" s="171">
        <f t="shared" si="297"/>
        <v>2.3757493598611647E-2</v>
      </c>
      <c r="I2126" s="171">
        <f t="shared" si="298"/>
        <v>1.6907025971770526</v>
      </c>
      <c r="J2126" s="171">
        <f t="shared" si="299"/>
        <v>42.791181783517217</v>
      </c>
      <c r="K2126" s="172">
        <f t="shared" si="300"/>
        <v>49.685371048770293</v>
      </c>
      <c r="L2126" s="172">
        <f t="shared" si="304"/>
        <v>1.7652995023758369</v>
      </c>
      <c r="M2126" s="171">
        <f t="shared" si="305"/>
        <v>0.15920810807862887</v>
      </c>
      <c r="N2126" s="44"/>
    </row>
    <row r="2127" spans="1:14" x14ac:dyDescent="0.25">
      <c r="A2127" s="157">
        <v>45695.474999999999</v>
      </c>
      <c r="B2127" s="170">
        <v>0.64668571630966554</v>
      </c>
      <c r="C2127" s="170">
        <v>26.298651445000001</v>
      </c>
      <c r="D2127" s="170">
        <v>2.1496695333333302E-2</v>
      </c>
      <c r="E2127" s="171">
        <f t="shared" si="301"/>
        <v>0.63308322419010132</v>
      </c>
      <c r="F2127" s="171">
        <f t="shared" si="302"/>
        <v>1.3997526327049039E-3</v>
      </c>
      <c r="G2127" s="171">
        <f t="shared" si="303"/>
        <v>55873.645889155101</v>
      </c>
      <c r="H2127" s="171">
        <f t="shared" si="297"/>
        <v>2.3757384876362583E-2</v>
      </c>
      <c r="I2127" s="171">
        <f t="shared" si="298"/>
        <v>1.690709468297362</v>
      </c>
      <c r="J2127" s="171">
        <f t="shared" si="299"/>
        <v>40.70956193187773</v>
      </c>
      <c r="K2127" s="172">
        <f t="shared" si="300"/>
        <v>47.268548436208548</v>
      </c>
      <c r="L2127" s="172">
        <f t="shared" si="304"/>
        <v>1.6761837695700124</v>
      </c>
      <c r="M2127" s="171">
        <f t="shared" si="305"/>
        <v>0.15117097488907039</v>
      </c>
      <c r="N2127" s="44"/>
    </row>
    <row r="2128" spans="1:14" x14ac:dyDescent="0.25">
      <c r="A2128" s="157">
        <v>45695.475694444445</v>
      </c>
      <c r="B2128" s="170">
        <v>0.63664760814380084</v>
      </c>
      <c r="C2128" s="170">
        <v>26.29880485</v>
      </c>
      <c r="D2128" s="170">
        <v>2.1562526499999901E-2</v>
      </c>
      <c r="E2128" s="171">
        <f t="shared" si="301"/>
        <v>0.62325593992884232</v>
      </c>
      <c r="F2128" s="171">
        <f t="shared" si="302"/>
        <v>1.3780251258523827E-3</v>
      </c>
      <c r="G2128" s="171">
        <f t="shared" si="303"/>
        <v>55006.353343624389</v>
      </c>
      <c r="H2128" s="171">
        <f t="shared" si="297"/>
        <v>2.3757276154722444E-2</v>
      </c>
      <c r="I2128" s="171">
        <f t="shared" si="298"/>
        <v>1.6907163394381146</v>
      </c>
      <c r="J2128" s="171">
        <f t="shared" si="299"/>
        <v>40.165525578908962</v>
      </c>
      <c r="K2128" s="172">
        <f t="shared" si="300"/>
        <v>46.637028467888626</v>
      </c>
      <c r="L2128" s="172">
        <f t="shared" si="304"/>
        <v>1.6565624873346676</v>
      </c>
      <c r="M2128" s="171">
        <f t="shared" si="305"/>
        <v>0.14940137872787407</v>
      </c>
      <c r="N2128" s="44"/>
    </row>
    <row r="2129" spans="1:14" x14ac:dyDescent="0.25">
      <c r="A2129" s="157">
        <v>45695.476388888892</v>
      </c>
      <c r="B2129" s="170">
        <v>0.65247693541917307</v>
      </c>
      <c r="C2129" s="170">
        <v>26.298958256666602</v>
      </c>
      <c r="D2129" s="170">
        <v>2.1619880166666602E-2</v>
      </c>
      <c r="E2129" s="171">
        <f t="shared" si="301"/>
        <v>0.63875197540071016</v>
      </c>
      <c r="F2129" s="171">
        <f t="shared" si="302"/>
        <v>1.4122877390025392E-3</v>
      </c>
      <c r="G2129" s="171">
        <f t="shared" si="303"/>
        <v>56374.007220216554</v>
      </c>
      <c r="H2129" s="171">
        <f t="shared" si="297"/>
        <v>2.3757167432510138E-2</v>
      </c>
      <c r="I2129" s="171">
        <f t="shared" si="298"/>
        <v>1.6907232106739529</v>
      </c>
      <c r="J2129" s="171">
        <f t="shared" si="299"/>
        <v>41.022890649446083</v>
      </c>
      <c r="K2129" s="172">
        <f t="shared" si="300"/>
        <v>47.632706212192296</v>
      </c>
      <c r="L2129" s="172">
        <f t="shared" si="304"/>
        <v>1.7001148269523794</v>
      </c>
      <c r="M2129" s="171">
        <f t="shared" si="305"/>
        <v>0.153329259285027</v>
      </c>
      <c r="N2129" s="44"/>
    </row>
    <row r="2130" spans="1:14" x14ac:dyDescent="0.25">
      <c r="A2130" s="157">
        <v>45695.477083333331</v>
      </c>
      <c r="B2130" s="170">
        <v>0.63703370167970175</v>
      </c>
      <c r="C2130" s="170">
        <v>26.299111661666601</v>
      </c>
      <c r="D2130" s="170">
        <v>2.1563453333333302E-2</v>
      </c>
      <c r="E2130" s="171">
        <f t="shared" si="301"/>
        <v>0.62363327314993189</v>
      </c>
      <c r="F2130" s="171">
        <f t="shared" si="302"/>
        <v>1.3788608261465405E-3</v>
      </c>
      <c r="G2130" s="171">
        <f t="shared" si="303"/>
        <v>55039.711825126229</v>
      </c>
      <c r="H2130" s="171">
        <f t="shared" si="297"/>
        <v>2.3757058712087893E-2</v>
      </c>
      <c r="I2130" s="171">
        <f t="shared" si="298"/>
        <v>1.6907300818555859</v>
      </c>
      <c r="J2130" s="171">
        <f t="shared" si="299"/>
        <v>40.186472822918546</v>
      </c>
      <c r="K2130" s="172">
        <f t="shared" si="300"/>
        <v>46.661690282159263</v>
      </c>
      <c r="L2130" s="172">
        <f t="shared" si="304"/>
        <v>1.6575994938157237</v>
      </c>
      <c r="M2130" s="171">
        <f t="shared" si="305"/>
        <v>0.14949490384340944</v>
      </c>
      <c r="N2130" s="44"/>
    </row>
    <row r="2131" spans="1:14" x14ac:dyDescent="0.25">
      <c r="A2131" s="157">
        <v>45695.477777777778</v>
      </c>
      <c r="B2131" s="170">
        <v>0.66290114075009876</v>
      </c>
      <c r="C2131" s="170">
        <v>26.299265068333298</v>
      </c>
      <c r="D2131" s="170">
        <v>2.1581732499999999E-2</v>
      </c>
      <c r="E2131" s="171">
        <f t="shared" si="301"/>
        <v>0.64895624093966686</v>
      </c>
      <c r="F2131" s="171">
        <f t="shared" si="302"/>
        <v>1.4348509540045428E-3</v>
      </c>
      <c r="G2131" s="171">
        <f t="shared" si="303"/>
        <v>57274.65856080853</v>
      </c>
      <c r="H2131" s="171">
        <f t="shared" si="297"/>
        <v>2.3756949991093346E-2</v>
      </c>
      <c r="I2131" s="171">
        <f t="shared" si="298"/>
        <v>1.6907369531323155</v>
      </c>
      <c r="J2131" s="171">
        <f t="shared" si="299"/>
        <v>41.585905003969664</v>
      </c>
      <c r="K2131" s="172">
        <f t="shared" si="300"/>
        <v>48.286787644121517</v>
      </c>
      <c r="L2131" s="172">
        <f t="shared" si="304"/>
        <v>1.7228266448412677</v>
      </c>
      <c r="M2131" s="171">
        <f t="shared" si="305"/>
        <v>0.15537758340920524</v>
      </c>
      <c r="N2131" s="44"/>
    </row>
    <row r="2132" spans="1:14" x14ac:dyDescent="0.25">
      <c r="A2132" s="157">
        <v>45695.478472222225</v>
      </c>
      <c r="B2132" s="170">
        <v>0.6899268090794225</v>
      </c>
      <c r="C2132" s="170">
        <v>26.299533366666601</v>
      </c>
      <c r="D2132" s="170">
        <v>2.1620542333333301E-2</v>
      </c>
      <c r="E2132" s="171">
        <f t="shared" si="301"/>
        <v>0.67541278761647427</v>
      </c>
      <c r="F2132" s="171">
        <f t="shared" si="302"/>
        <v>1.4933480716004816E-3</v>
      </c>
      <c r="G2132" s="171">
        <f t="shared" si="303"/>
        <v>59609.676304462104</v>
      </c>
      <c r="H2132" s="171">
        <f t="shared" si="297"/>
        <v>2.3756759846572922E-2</v>
      </c>
      <c r="I2132" s="171">
        <f t="shared" si="298"/>
        <v>1.6907489705998198</v>
      </c>
      <c r="J2132" s="171">
        <f t="shared" si="299"/>
        <v>43.03985664792868</v>
      </c>
      <c r="K2132" s="172">
        <f t="shared" si="300"/>
        <v>49.975337610148209</v>
      </c>
      <c r="L2132" s="172">
        <f t="shared" si="304"/>
        <v>1.7925691413793801</v>
      </c>
      <c r="M2132" s="171">
        <f t="shared" si="305"/>
        <v>0.16166749110564393</v>
      </c>
      <c r="N2132" s="44"/>
    </row>
    <row r="2133" spans="1:14" x14ac:dyDescent="0.25">
      <c r="A2133" s="157">
        <v>45695.479166666664</v>
      </c>
      <c r="B2133" s="170">
        <v>0.71077516823806419</v>
      </c>
      <c r="C2133" s="170">
        <v>26.299962519999902</v>
      </c>
      <c r="D2133" s="170">
        <v>2.1705579499999999E-2</v>
      </c>
      <c r="E2133" s="171">
        <f t="shared" si="301"/>
        <v>0.69582156169103593</v>
      </c>
      <c r="F2133" s="171">
        <f t="shared" si="302"/>
        <v>1.53847439012568E-3</v>
      </c>
      <c r="G2133" s="171">
        <f t="shared" si="303"/>
        <v>61410.97453576875</v>
      </c>
      <c r="H2133" s="171">
        <f t="shared" si="297"/>
        <v>2.3756455707092099E-2</v>
      </c>
      <c r="I2133" s="171">
        <f t="shared" si="298"/>
        <v>1.6907681931236831</v>
      </c>
      <c r="J2133" s="171">
        <f t="shared" si="299"/>
        <v>44.156022944231246</v>
      </c>
      <c r="K2133" s="172">
        <f t="shared" si="300"/>
        <v>51.271885784837622</v>
      </c>
      <c r="L2133" s="172">
        <f t="shared" si="304"/>
        <v>1.8511353804183937</v>
      </c>
      <c r="M2133" s="171">
        <f t="shared" si="305"/>
        <v>0.16694943907092294</v>
      </c>
      <c r="N2133" s="44"/>
    </row>
    <row r="2134" spans="1:14" x14ac:dyDescent="0.25">
      <c r="A2134" s="157">
        <v>45695.479861111111</v>
      </c>
      <c r="B2134" s="170">
        <v>0.71154732589049252</v>
      </c>
      <c r="C2134" s="170">
        <v>26.300391675</v>
      </c>
      <c r="D2134" s="170">
        <v>2.1763463E-2</v>
      </c>
      <c r="E2134" s="171">
        <f t="shared" si="301"/>
        <v>0.69657647605011397</v>
      </c>
      <c r="F2134" s="171">
        <f t="shared" si="302"/>
        <v>1.5401457270356981E-3</v>
      </c>
      <c r="G2134" s="171">
        <f t="shared" si="303"/>
        <v>61477.688956938553</v>
      </c>
      <c r="H2134" s="171">
        <f t="shared" si="297"/>
        <v>2.3756151571195424E-2</v>
      </c>
      <c r="I2134" s="171">
        <f t="shared" si="298"/>
        <v>1.6907874158821816</v>
      </c>
      <c r="J2134" s="171">
        <f t="shared" si="299"/>
        <v>44.197273435108933</v>
      </c>
      <c r="K2134" s="172">
        <f t="shared" si="300"/>
        <v>51.320306242989112</v>
      </c>
      <c r="L2134" s="172">
        <f t="shared" si="304"/>
        <v>1.8580027561948627</v>
      </c>
      <c r="M2134" s="171">
        <f t="shared" si="305"/>
        <v>0.16756879114311535</v>
      </c>
      <c r="N2134" s="44"/>
    </row>
    <row r="2135" spans="1:14" x14ac:dyDescent="0.25">
      <c r="A2135" s="157">
        <v>45695.480555555558</v>
      </c>
      <c r="B2135" s="170">
        <v>0.7049839675832329</v>
      </c>
      <c r="C2135" s="170">
        <v>26.300820826666602</v>
      </c>
      <c r="D2135" s="170">
        <v>2.1820285999999901E-2</v>
      </c>
      <c r="E2135" s="171">
        <f t="shared" si="301"/>
        <v>0.69015022074910526</v>
      </c>
      <c r="F2135" s="171">
        <f t="shared" si="302"/>
        <v>1.5259393237732313E-3</v>
      </c>
      <c r="G2135" s="171">
        <f t="shared" si="303"/>
        <v>60910.614799191324</v>
      </c>
      <c r="H2135" s="171">
        <f t="shared" si="297"/>
        <v>2.3755847442426481E-2</v>
      </c>
      <c r="I2135" s="171">
        <f t="shared" si="298"/>
        <v>1.6908066386513378</v>
      </c>
      <c r="J2135" s="171">
        <f t="shared" si="299"/>
        <v>43.846442754157266</v>
      </c>
      <c r="K2135" s="172">
        <f t="shared" si="300"/>
        <v>50.913452293987923</v>
      </c>
      <c r="L2135" s="172">
        <f t="shared" si="304"/>
        <v>1.8465876747783605</v>
      </c>
      <c r="M2135" s="171">
        <f t="shared" si="305"/>
        <v>0.16653929245836585</v>
      </c>
      <c r="N2135" s="44"/>
    </row>
    <row r="2136" spans="1:14" x14ac:dyDescent="0.25">
      <c r="A2136" s="157">
        <v>45695.481249999997</v>
      </c>
      <c r="B2136" s="170">
        <v>0.69185720680104079</v>
      </c>
      <c r="C2136" s="170">
        <v>26.301249979999898</v>
      </c>
      <c r="D2136" s="170">
        <v>2.18870443333333E-2</v>
      </c>
      <c r="E2136" s="171">
        <f t="shared" si="301"/>
        <v>0.677298692816514</v>
      </c>
      <c r="F2136" s="171">
        <f t="shared" si="302"/>
        <v>1.4975264216472745E-3</v>
      </c>
      <c r="G2136" s="171">
        <f t="shared" si="303"/>
        <v>59776.462667609921</v>
      </c>
      <c r="H2136" s="171">
        <f t="shared" si="297"/>
        <v>2.375554331724157E-2</v>
      </c>
      <c r="I2136" s="171">
        <f t="shared" si="298"/>
        <v>1.6908258616551279</v>
      </c>
      <c r="J2136" s="171">
        <f t="shared" si="299"/>
        <v>43.143401393318221</v>
      </c>
      <c r="K2136" s="172">
        <f t="shared" si="300"/>
        <v>50.097607185908551</v>
      </c>
      <c r="L2136" s="172">
        <f t="shared" si="304"/>
        <v>1.8195563757007487</v>
      </c>
      <c r="M2136" s="171">
        <f t="shared" si="305"/>
        <v>0.164101404734916</v>
      </c>
      <c r="N2136" s="44"/>
    </row>
    <row r="2137" spans="1:14" x14ac:dyDescent="0.25">
      <c r="A2137" s="157">
        <v>45695.481944444444</v>
      </c>
      <c r="B2137" s="170">
        <v>0.70035097394905521</v>
      </c>
      <c r="C2137" s="170">
        <v>26.302215576666601</v>
      </c>
      <c r="D2137" s="170">
        <v>2.1906383500000001E-2</v>
      </c>
      <c r="E2137" s="171">
        <f t="shared" si="301"/>
        <v>0.68561151774347795</v>
      </c>
      <c r="F2137" s="171">
        <f t="shared" si="302"/>
        <v>1.5159111990239291E-3</v>
      </c>
      <c r="G2137" s="171">
        <f t="shared" si="303"/>
        <v>60510.324149198372</v>
      </c>
      <c r="H2137" s="171">
        <f t="shared" si="297"/>
        <v>2.3754859051816801E-2</v>
      </c>
      <c r="I2137" s="171">
        <f t="shared" si="298"/>
        <v>1.6908691140732317</v>
      </c>
      <c r="J2137" s="171">
        <f t="shared" si="299"/>
        <v>43.598520495673064</v>
      </c>
      <c r="K2137" s="172">
        <f t="shared" si="300"/>
        <v>50.627245483153708</v>
      </c>
      <c r="L2137" s="172">
        <f t="shared" si="304"/>
        <v>1.842391849054239</v>
      </c>
      <c r="M2137" s="171">
        <f t="shared" si="305"/>
        <v>0.16616088104746021</v>
      </c>
      <c r="N2137" s="44"/>
    </row>
    <row r="2138" spans="1:14" x14ac:dyDescent="0.25">
      <c r="A2138" s="157">
        <v>45695.482638888891</v>
      </c>
      <c r="B2138" s="170">
        <v>0.69262934970517265</v>
      </c>
      <c r="C2138" s="170">
        <v>26.303932190000001</v>
      </c>
      <c r="D2138" s="170">
        <v>2.1934728833333299E-2</v>
      </c>
      <c r="E2138" s="171">
        <f t="shared" si="301"/>
        <v>0.67804851444475989</v>
      </c>
      <c r="F2138" s="171">
        <f t="shared" si="302"/>
        <v>1.4991977266345729E-3</v>
      </c>
      <c r="G2138" s="171">
        <f t="shared" si="303"/>
        <v>59843.17581452692</v>
      </c>
      <c r="H2138" s="171">
        <f t="shared" si="297"/>
        <v>2.3753642641611311E-2</v>
      </c>
      <c r="I2138" s="171">
        <f t="shared" si="298"/>
        <v>1.6909460091279924</v>
      </c>
      <c r="J2138" s="171">
        <f t="shared" si="299"/>
        <v>43.184807093490917</v>
      </c>
      <c r="K2138" s="172">
        <f t="shared" si="300"/>
        <v>50.1488769992473</v>
      </c>
      <c r="L2138" s="172">
        <f t="shared" si="304"/>
        <v>1.8255739955777421</v>
      </c>
      <c r="M2138" s="171">
        <f t="shared" si="305"/>
        <v>0.164644119370287</v>
      </c>
      <c r="N2138" s="44"/>
    </row>
    <row r="2139" spans="1:14" x14ac:dyDescent="0.25">
      <c r="A2139" s="157">
        <v>45695.48333333333</v>
      </c>
      <c r="B2139" s="170">
        <v>0.65556557336441801</v>
      </c>
      <c r="C2139" s="170">
        <v>26.305648803333298</v>
      </c>
      <c r="D2139" s="170">
        <v>2.1954199833333299E-2</v>
      </c>
      <c r="E2139" s="171">
        <f t="shared" si="301"/>
        <v>0.64176130455295644</v>
      </c>
      <c r="F2139" s="171">
        <f t="shared" si="302"/>
        <v>1.4189731025203852E-3</v>
      </c>
      <c r="G2139" s="171">
        <f t="shared" si="303"/>
        <v>56640.865538685714</v>
      </c>
      <c r="H2139" s="171">
        <f t="shared" si="297"/>
        <v>2.375242630763932E-2</v>
      </c>
      <c r="I2139" s="171">
        <f t="shared" si="298"/>
        <v>1.6910229067424543</v>
      </c>
      <c r="J2139" s="171">
        <f t="shared" si="299"/>
        <v>41.189839285642869</v>
      </c>
      <c r="K2139" s="172">
        <f t="shared" si="300"/>
        <v>47.834144010522898</v>
      </c>
      <c r="L2139" s="172">
        <f t="shared" si="304"/>
        <v>1.7344483349183712</v>
      </c>
      <c r="M2139" s="171">
        <f t="shared" si="305"/>
        <v>0.15642571563116625</v>
      </c>
      <c r="N2139" s="44"/>
    </row>
    <row r="2140" spans="1:14" x14ac:dyDescent="0.25">
      <c r="A2140" s="157">
        <v>45695.484027777777</v>
      </c>
      <c r="B2140" s="170">
        <v>0.67950259996490026</v>
      </c>
      <c r="C2140" s="170">
        <v>26.307365416666599</v>
      </c>
      <c r="D2140" s="170">
        <v>2.2011422499999999E-2</v>
      </c>
      <c r="E2140" s="171">
        <f t="shared" si="301"/>
        <v>0.66519047512004881</v>
      </c>
      <c r="F2140" s="171">
        <f t="shared" si="302"/>
        <v>1.470784848408875E-3</v>
      </c>
      <c r="G2140" s="171">
        <f t="shared" si="303"/>
        <v>58709.024636967384</v>
      </c>
      <c r="H2140" s="171">
        <f t="shared" si="297"/>
        <v>2.3751210049895138E-2</v>
      </c>
      <c r="I2140" s="171">
        <f t="shared" si="298"/>
        <v>1.6910998069166718</v>
      </c>
      <c r="J2140" s="171">
        <f t="shared" si="299"/>
        <v>42.480007396293594</v>
      </c>
      <c r="K2140" s="172">
        <f t="shared" si="300"/>
        <v>49.334436722156703</v>
      </c>
      <c r="L2140" s="172">
        <f t="shared" si="304"/>
        <v>1.7991894745294024</v>
      </c>
      <c r="M2140" s="171">
        <f t="shared" si="305"/>
        <v>0.16226456299868347</v>
      </c>
      <c r="N2140" s="44"/>
    </row>
    <row r="2141" spans="1:14" x14ac:dyDescent="0.25">
      <c r="A2141" s="157">
        <v>45695.484722222223</v>
      </c>
      <c r="B2141" s="170">
        <v>0.72119934793321305</v>
      </c>
      <c r="C2141" s="170">
        <v>26.309082031666598</v>
      </c>
      <c r="D2141" s="170">
        <v>2.21629531666666E-2</v>
      </c>
      <c r="E2141" s="171">
        <f t="shared" si="301"/>
        <v>0.70600493200024106</v>
      </c>
      <c r="F2141" s="171">
        <f t="shared" si="302"/>
        <v>1.5610375496389892E-3</v>
      </c>
      <c r="G2141" s="171">
        <f t="shared" si="303"/>
        <v>62311.623661429607</v>
      </c>
      <c r="H2141" s="171">
        <f t="shared" si="297"/>
        <v>2.3749993867192429E-2</v>
      </c>
      <c r="I2141" s="171">
        <f t="shared" si="298"/>
        <v>1.6911767097253596</v>
      </c>
      <c r="J2141" s="171">
        <f t="shared" si="299"/>
        <v>44.71238106264628</v>
      </c>
      <c r="K2141" s="172">
        <f t="shared" si="300"/>
        <v>51.929132704224571</v>
      </c>
      <c r="L2141" s="172">
        <f t="shared" si="304"/>
        <v>1.9168420195585563</v>
      </c>
      <c r="M2141" s="171">
        <f t="shared" si="305"/>
        <v>0.1728753625142998</v>
      </c>
      <c r="N2141" s="44"/>
    </row>
    <row r="2142" spans="1:14" x14ac:dyDescent="0.25">
      <c r="A2142" s="157">
        <v>45695.48541666667</v>
      </c>
      <c r="B2142" s="170">
        <v>0.76251002074307883</v>
      </c>
      <c r="C2142" s="170">
        <v>26.310402643333301</v>
      </c>
      <c r="D2142" s="170">
        <v>2.2182953666666599E-2</v>
      </c>
      <c r="E2142" s="171">
        <f t="shared" si="301"/>
        <v>0.74644196898066861</v>
      </c>
      <c r="F2142" s="171">
        <f t="shared" si="302"/>
        <v>1.6504545903529846E-3</v>
      </c>
      <c r="G2142" s="171">
        <f t="shared" si="303"/>
        <v>65880.865792202007</v>
      </c>
      <c r="H2142" s="171">
        <f t="shared" si="297"/>
        <v>2.3749058295720455E-2</v>
      </c>
      <c r="I2142" s="171">
        <f t="shared" si="298"/>
        <v>1.691235873682911</v>
      </c>
      <c r="J2142" s="171">
        <f t="shared" si="299"/>
        <v>46.906323643976364</v>
      </c>
      <c r="K2142" s="172">
        <f t="shared" si="300"/>
        <v>54.47889239323348</v>
      </c>
      <c r="L2142" s="172">
        <f t="shared" si="304"/>
        <v>2.0225811909645066</v>
      </c>
      <c r="M2142" s="171">
        <f t="shared" si="305"/>
        <v>0.18241172357183499</v>
      </c>
      <c r="N2142" s="44"/>
    </row>
    <row r="2143" spans="1:14" x14ac:dyDescent="0.25">
      <c r="A2143" s="157">
        <v>45695.486111111109</v>
      </c>
      <c r="B2143" s="170">
        <v>0.74050339194143455</v>
      </c>
      <c r="C2143" s="170">
        <v>26.311168851666601</v>
      </c>
      <c r="D2143" s="170">
        <v>2.2116328000000001E-2</v>
      </c>
      <c r="E2143" s="171">
        <f t="shared" si="301"/>
        <v>0.7248972218336529</v>
      </c>
      <c r="F2143" s="171">
        <f t="shared" si="302"/>
        <v>1.6028211946784298E-3</v>
      </c>
      <c r="G2143" s="171">
        <f t="shared" si="303"/>
        <v>63979.493063739945</v>
      </c>
      <c r="H2143" s="171">
        <f t="shared" si="297"/>
        <v>2.3748515505307422E-2</v>
      </c>
      <c r="I2143" s="171">
        <f t="shared" si="298"/>
        <v>1.6912702008326881</v>
      </c>
      <c r="J2143" s="171">
        <f t="shared" si="299"/>
        <v>45.739718025790502</v>
      </c>
      <c r="K2143" s="172">
        <f t="shared" si="300"/>
        <v>53.124915035651092</v>
      </c>
      <c r="L2143" s="172">
        <f t="shared" si="304"/>
        <v>1.9613825169258765</v>
      </c>
      <c r="M2143" s="171">
        <f t="shared" si="305"/>
        <v>0.1768923626376151</v>
      </c>
      <c r="N2143" s="44"/>
    </row>
    <row r="2144" spans="1:14" x14ac:dyDescent="0.25">
      <c r="A2144" s="157">
        <v>45695.486805555556</v>
      </c>
      <c r="B2144" s="170">
        <v>0.71926893909245826</v>
      </c>
      <c r="C2144" s="170">
        <v>26.311935061666599</v>
      </c>
      <c r="D2144" s="170">
        <v>2.2125732499999998E-2</v>
      </c>
      <c r="E2144" s="171">
        <f t="shared" si="301"/>
        <v>0.70410848527888581</v>
      </c>
      <c r="F2144" s="171">
        <f t="shared" si="302"/>
        <v>1.5568591755248014E-3</v>
      </c>
      <c r="G2144" s="171">
        <f t="shared" si="303"/>
        <v>62144.836337588393</v>
      </c>
      <c r="H2144" s="171">
        <f t="shared" si="297"/>
        <v>2.3747972728896814E-2</v>
      </c>
      <c r="I2144" s="171">
        <f t="shared" si="298"/>
        <v>1.6913045285671411</v>
      </c>
      <c r="J2144" s="171">
        <f t="shared" si="299"/>
        <v>44.609436913336069</v>
      </c>
      <c r="K2144" s="172">
        <f t="shared" si="300"/>
        <v>51.813078729707243</v>
      </c>
      <c r="L2144" s="172">
        <f t="shared" si="304"/>
        <v>1.9089081608511358</v>
      </c>
      <c r="M2144" s="171">
        <f t="shared" si="305"/>
        <v>0.17215982691658871</v>
      </c>
      <c r="N2144" s="44"/>
    </row>
    <row r="2145" spans="1:14" x14ac:dyDescent="0.25">
      <c r="A2145" s="157">
        <v>45695.487500000003</v>
      </c>
      <c r="B2145" s="170">
        <v>0.72737664583032491</v>
      </c>
      <c r="C2145" s="170">
        <v>26.312701270000002</v>
      </c>
      <c r="D2145" s="170">
        <v>2.2201497666666601E-2</v>
      </c>
      <c r="E2145" s="171">
        <f t="shared" si="301"/>
        <v>0.71204347927426204</v>
      </c>
      <c r="F2145" s="171">
        <f t="shared" si="302"/>
        <v>1.5744083243080626E-3</v>
      </c>
      <c r="G2145" s="171">
        <f t="shared" si="303"/>
        <v>62845.342199740073</v>
      </c>
      <c r="H2145" s="171">
        <f t="shared" si="297"/>
        <v>2.3747429968849407E-2</v>
      </c>
      <c r="I2145" s="171">
        <f t="shared" si="298"/>
        <v>1.691338856736937</v>
      </c>
      <c r="J2145" s="171">
        <f t="shared" si="299"/>
        <v>45.041543177934486</v>
      </c>
      <c r="K2145" s="172">
        <f t="shared" si="300"/>
        <v>52.315913244566303</v>
      </c>
      <c r="L2145" s="172">
        <f t="shared" si="304"/>
        <v>1.9359323207606098</v>
      </c>
      <c r="M2145" s="171">
        <f t="shared" si="305"/>
        <v>0.17459707077566827</v>
      </c>
      <c r="N2145" s="44"/>
    </row>
    <row r="2146" spans="1:14" x14ac:dyDescent="0.25">
      <c r="A2146" s="157">
        <v>45695.488194444442</v>
      </c>
      <c r="B2146" s="170">
        <v>0.72930705830023967</v>
      </c>
      <c r="C2146" s="170">
        <v>26.31346748</v>
      </c>
      <c r="D2146" s="170">
        <v>2.22120948333333E-2</v>
      </c>
      <c r="E2146" s="171">
        <f t="shared" si="301"/>
        <v>0.71393137179577304</v>
      </c>
      <c r="F2146" s="171">
        <f t="shared" si="302"/>
        <v>1.5785867062775751E-3</v>
      </c>
      <c r="G2146" s="171">
        <f t="shared" si="303"/>
        <v>63012.12983714071</v>
      </c>
      <c r="H2146" s="171">
        <f t="shared" si="297"/>
        <v>2.3746887222803617E-2</v>
      </c>
      <c r="I2146" s="171">
        <f t="shared" si="298"/>
        <v>1.6913731854914118</v>
      </c>
      <c r="J2146" s="171">
        <f t="shared" si="299"/>
        <v>45.144326314511098</v>
      </c>
      <c r="K2146" s="172">
        <f t="shared" si="300"/>
        <v>52.436249079202241</v>
      </c>
      <c r="L2146" s="172">
        <f t="shared" si="304"/>
        <v>1.9417635939738442</v>
      </c>
      <c r="M2146" s="171">
        <f t="shared" si="305"/>
        <v>0.17512297925449533</v>
      </c>
      <c r="N2146" s="44"/>
    </row>
    <row r="2147" spans="1:14" x14ac:dyDescent="0.25">
      <c r="A2147" s="157">
        <v>45695.488888888889</v>
      </c>
      <c r="B2147" s="170">
        <v>0.73007922328820518</v>
      </c>
      <c r="C2147" s="170">
        <v>26.314233689999998</v>
      </c>
      <c r="D2147" s="170">
        <v>2.2306403499999999E-2</v>
      </c>
      <c r="E2147" s="171">
        <f t="shared" si="301"/>
        <v>0.71468542894003773</v>
      </c>
      <c r="F2147" s="171">
        <f t="shared" si="302"/>
        <v>1.5802580590653791E-3</v>
      </c>
      <c r="G2147" s="171">
        <f t="shared" si="303"/>
        <v>63078.844892100926</v>
      </c>
      <c r="H2147" s="171">
        <f t="shared" si="297"/>
        <v>2.3746344491939485E-2</v>
      </c>
      <c r="I2147" s="171">
        <f t="shared" si="298"/>
        <v>1.6914075147559064</v>
      </c>
      <c r="J2147" s="171">
        <f t="shared" si="299"/>
        <v>45.185428899997738</v>
      </c>
      <c r="K2147" s="172">
        <f t="shared" si="300"/>
        <v>52.484944485909004</v>
      </c>
      <c r="L2147" s="172">
        <f t="shared" si="304"/>
        <v>1.9520018703800304</v>
      </c>
      <c r="M2147" s="171">
        <f t="shared" si="305"/>
        <v>0.17604634473124373</v>
      </c>
      <c r="N2147" s="44"/>
    </row>
    <row r="2148" spans="1:14" x14ac:dyDescent="0.25">
      <c r="A2148" s="157">
        <v>45695.489583333336</v>
      </c>
      <c r="B2148" s="170">
        <v>0.70035098128459505</v>
      </c>
      <c r="C2148" s="170">
        <v>26.314999898333301</v>
      </c>
      <c r="D2148" s="170">
        <v>2.24118385E-2</v>
      </c>
      <c r="E2148" s="171">
        <f t="shared" si="301"/>
        <v>0.68558225580044385</v>
      </c>
      <c r="F2148" s="171">
        <f t="shared" si="302"/>
        <v>1.515911214901721E-3</v>
      </c>
      <c r="G2148" s="171">
        <f t="shared" si="303"/>
        <v>60510.32478298901</v>
      </c>
      <c r="H2148" s="171">
        <f t="shared" si="297"/>
        <v>2.3745801777437025E-2</v>
      </c>
      <c r="I2148" s="171">
        <f t="shared" si="298"/>
        <v>1.6914418444557491</v>
      </c>
      <c r="J2148" s="171">
        <f t="shared" si="299"/>
        <v>43.598520888396244</v>
      </c>
      <c r="K2148" s="172">
        <f t="shared" si="300"/>
        <v>50.642598432546187</v>
      </c>
      <c r="L2148" s="172">
        <f t="shared" si="304"/>
        <v>1.8855155946212052</v>
      </c>
      <c r="M2148" s="171">
        <f t="shared" si="305"/>
        <v>0.1700501077400077</v>
      </c>
      <c r="N2148" s="44"/>
    </row>
    <row r="2149" spans="1:14" x14ac:dyDescent="0.25">
      <c r="A2149" s="157">
        <v>45695.490277777775</v>
      </c>
      <c r="B2149" s="170">
        <v>0.67409747068491666</v>
      </c>
      <c r="C2149" s="170">
        <v>26.3158044816666</v>
      </c>
      <c r="D2149" s="170">
        <v>2.24876048333333E-2</v>
      </c>
      <c r="E2149" s="171">
        <f t="shared" si="301"/>
        <v>0.65988059596093607</v>
      </c>
      <c r="F2149" s="171">
        <f t="shared" si="302"/>
        <v>1.4590854343829365E-3</v>
      </c>
      <c r="G2149" s="171">
        <f t="shared" si="303"/>
        <v>58242.021467176797</v>
      </c>
      <c r="H2149" s="171">
        <f t="shared" si="297"/>
        <v>2.3745231897804493E-2</v>
      </c>
      <c r="I2149" s="171">
        <f t="shared" si="298"/>
        <v>1.6914778940831932</v>
      </c>
      <c r="J2149" s="171">
        <f t="shared" si="299"/>
        <v>42.189243495065355</v>
      </c>
      <c r="K2149" s="172">
        <f t="shared" si="300"/>
        <v>49.006563600394493</v>
      </c>
      <c r="L2149" s="172">
        <f t="shared" si="304"/>
        <v>1.8246409167393629</v>
      </c>
      <c r="M2149" s="171">
        <f t="shared" si="305"/>
        <v>0.16455996723839852</v>
      </c>
      <c r="N2149" s="44"/>
    </row>
    <row r="2150" spans="1:14" x14ac:dyDescent="0.25">
      <c r="A2150" s="157">
        <v>45695.490972222222</v>
      </c>
      <c r="B2150" s="170">
        <v>0.69803448994985917</v>
      </c>
      <c r="C2150" s="170">
        <v>26.3166627883333</v>
      </c>
      <c r="D2150" s="170">
        <v>2.2497670500000001E-2</v>
      </c>
      <c r="E2150" s="171">
        <f t="shared" si="301"/>
        <v>0.6833108193863815</v>
      </c>
      <c r="F2150" s="171">
        <f t="shared" si="302"/>
        <v>1.5108971643936345E-3</v>
      </c>
      <c r="G2150" s="171">
        <f t="shared" si="303"/>
        <v>60310.17993166783</v>
      </c>
      <c r="H2150" s="171">
        <f t="shared" si="297"/>
        <v>2.374462398483761E-2</v>
      </c>
      <c r="I2150" s="171">
        <f t="shared" si="298"/>
        <v>1.6915163514226819</v>
      </c>
      <c r="J2150" s="171">
        <f t="shared" si="299"/>
        <v>43.474474017394861</v>
      </c>
      <c r="K2150" s="172">
        <f t="shared" si="300"/>
        <v>50.500501292286138</v>
      </c>
      <c r="L2150" s="172">
        <f t="shared" si="304"/>
        <v>1.8868830821211171</v>
      </c>
      <c r="M2150" s="171">
        <f t="shared" si="305"/>
        <v>0.17017343814223637</v>
      </c>
      <c r="N2150" s="44"/>
    </row>
    <row r="2151" spans="1:14" x14ac:dyDescent="0.25">
      <c r="A2151" s="157">
        <v>45695.491666666669</v>
      </c>
      <c r="B2151" s="170">
        <v>0.70305355511331513</v>
      </c>
      <c r="C2151" s="170">
        <v>26.317521095</v>
      </c>
      <c r="D2151" s="170">
        <v>2.2478463000000001E-2</v>
      </c>
      <c r="E2151" s="171">
        <f t="shared" si="301"/>
        <v>0.68822204467404402</v>
      </c>
      <c r="F2151" s="171">
        <f t="shared" si="302"/>
        <v>1.5217609418037123E-3</v>
      </c>
      <c r="G2151" s="171">
        <f t="shared" si="303"/>
        <v>60743.827161790425</v>
      </c>
      <c r="H2151" s="171">
        <f t="shared" si="297"/>
        <v>2.3744016090918741E-2</v>
      </c>
      <c r="I2151" s="171">
        <f t="shared" si="298"/>
        <v>1.6915548094021859</v>
      </c>
      <c r="J2151" s="171">
        <f t="shared" si="299"/>
        <v>43.743169701923968</v>
      </c>
      <c r="K2151" s="172">
        <f t="shared" si="300"/>
        <v>50.81365596772573</v>
      </c>
      <c r="L2151" s="172">
        <f t="shared" si="304"/>
        <v>1.8981574802964651</v>
      </c>
      <c r="M2151" s="171">
        <f t="shared" si="305"/>
        <v>0.1711902489444864</v>
      </c>
      <c r="N2151" s="44"/>
    </row>
    <row r="2152" spans="1:14" x14ac:dyDescent="0.25">
      <c r="A2152" s="157">
        <v>45695.492361111108</v>
      </c>
      <c r="B2152" s="170">
        <v>0.70845868053249106</v>
      </c>
      <c r="C2152" s="170">
        <v>26.318379403333299</v>
      </c>
      <c r="D2152" s="170">
        <v>2.2478728E-2</v>
      </c>
      <c r="E2152" s="171">
        <f t="shared" si="301"/>
        <v>0.69351115671008323</v>
      </c>
      <c r="F2152" s="171">
        <f t="shared" si="302"/>
        <v>1.5334603474729243E-3</v>
      </c>
      <c r="G2152" s="171">
        <f t="shared" si="303"/>
        <v>61210.829998007226</v>
      </c>
      <c r="H2152" s="171">
        <f t="shared" si="297"/>
        <v>2.374340821486693E-2</v>
      </c>
      <c r="I2152" s="171">
        <f t="shared" si="298"/>
        <v>1.691593268096385</v>
      </c>
      <c r="J2152" s="171">
        <f t="shared" si="299"/>
        <v>44.03223300646404</v>
      </c>
      <c r="K2152" s="172">
        <f t="shared" si="300"/>
        <v>51.150483622958625</v>
      </c>
      <c r="L2152" s="172">
        <f t="shared" si="304"/>
        <v>1.9120476524319581</v>
      </c>
      <c r="M2152" s="171">
        <f t="shared" si="305"/>
        <v>0.17244297009667731</v>
      </c>
      <c r="N2152" s="44"/>
    </row>
    <row r="2153" spans="1:14" x14ac:dyDescent="0.25">
      <c r="A2153" s="157">
        <v>45695.493055555555</v>
      </c>
      <c r="B2153" s="170">
        <v>0.7157942260659832</v>
      </c>
      <c r="C2153" s="170">
        <v>26.319237708333301</v>
      </c>
      <c r="D2153" s="170">
        <v>2.2535685833333301E-2</v>
      </c>
      <c r="E2153" s="171">
        <f t="shared" si="301"/>
        <v>0.70068992386994655</v>
      </c>
      <c r="F2153" s="171">
        <f t="shared" si="302"/>
        <v>1.5493381516579724E-3</v>
      </c>
      <c r="G2153" s="171">
        <f t="shared" si="303"/>
        <v>61844.621132100947</v>
      </c>
      <c r="H2153" s="171">
        <f t="shared" si="297"/>
        <v>2.3742800360222454E-2</v>
      </c>
      <c r="I2153" s="171">
        <f t="shared" si="298"/>
        <v>1.6916317272812527</v>
      </c>
      <c r="J2153" s="171">
        <f t="shared" si="299"/>
        <v>44.424041094072557</v>
      </c>
      <c r="K2153" s="172">
        <f t="shared" si="300"/>
        <v>51.606681900100583</v>
      </c>
      <c r="L2153" s="172">
        <f t="shared" si="304"/>
        <v>1.9357363853822407</v>
      </c>
      <c r="M2153" s="171">
        <f t="shared" si="305"/>
        <v>0.17457939983606069</v>
      </c>
      <c r="N2153" s="44"/>
    </row>
    <row r="2154" spans="1:14" x14ac:dyDescent="0.25">
      <c r="A2154" s="157">
        <v>45695.493750000001</v>
      </c>
      <c r="B2154" s="170">
        <v>0.70150923247292141</v>
      </c>
      <c r="C2154" s="170">
        <v>26.320185503333299</v>
      </c>
      <c r="D2154" s="170">
        <v>2.2630791000000001E-2</v>
      </c>
      <c r="E2154" s="171">
        <f t="shared" si="301"/>
        <v>0.68670419111603997</v>
      </c>
      <c r="F2154" s="171">
        <f t="shared" si="302"/>
        <v>1.5184182521058905E-3</v>
      </c>
      <c r="G2154" s="171">
        <f t="shared" si="303"/>
        <v>60610.397685660413</v>
      </c>
      <c r="H2154" s="171">
        <f t="shared" si="297"/>
        <v>2.3742129150570678E-2</v>
      </c>
      <c r="I2154" s="171">
        <f t="shared" si="298"/>
        <v>1.691674197104176</v>
      </c>
      <c r="J2154" s="171">
        <f t="shared" si="299"/>
        <v>43.66052307011477</v>
      </c>
      <c r="K2154" s="172">
        <f t="shared" si="300"/>
        <v>50.720855611582415</v>
      </c>
      <c r="L2154" s="172">
        <f t="shared" si="304"/>
        <v>1.907171688874612</v>
      </c>
      <c r="M2154" s="171">
        <f t="shared" si="305"/>
        <v>0.17200321869359778</v>
      </c>
      <c r="N2154" s="44"/>
    </row>
    <row r="2155" spans="1:14" x14ac:dyDescent="0.25">
      <c r="A2155" s="157">
        <v>45695.494444444441</v>
      </c>
      <c r="B2155" s="170">
        <v>0.70035097757821807</v>
      </c>
      <c r="C2155" s="170">
        <v>26.321258576666601</v>
      </c>
      <c r="D2155" s="170">
        <v>2.2669203999999998E-2</v>
      </c>
      <c r="E2155" s="171">
        <f t="shared" si="301"/>
        <v>0.68556792412349132</v>
      </c>
      <c r="F2155" s="171">
        <f t="shared" si="302"/>
        <v>1.5159112068792598E-3</v>
      </c>
      <c r="G2155" s="171">
        <f t="shared" si="303"/>
        <v>60510.324462758043</v>
      </c>
      <c r="H2155" s="171">
        <f t="shared" si="297"/>
        <v>2.3741369249314734E-2</v>
      </c>
      <c r="I2155" s="171">
        <f t="shared" si="298"/>
        <v>1.6917222814761026</v>
      </c>
      <c r="J2155" s="171">
        <f t="shared" si="299"/>
        <v>43.5985206899677</v>
      </c>
      <c r="K2155" s="172">
        <f t="shared" si="300"/>
        <v>50.650115849039061</v>
      </c>
      <c r="L2155" s="172">
        <f t="shared" si="304"/>
        <v>1.9074716663638152</v>
      </c>
      <c r="M2155" s="171">
        <f t="shared" si="305"/>
        <v>0.1720302729404595</v>
      </c>
      <c r="N2155" s="44"/>
    </row>
    <row r="2156" spans="1:14" x14ac:dyDescent="0.25">
      <c r="A2156" s="157">
        <v>45695.495138888888</v>
      </c>
      <c r="B2156" s="170">
        <v>0.69494584837545126</v>
      </c>
      <c r="C2156" s="170">
        <v>26.322331651666602</v>
      </c>
      <c r="D2156" s="170">
        <v>2.2668806499999999E-2</v>
      </c>
      <c r="E2156" s="171">
        <f t="shared" si="301"/>
        <v>0.68027444915420709</v>
      </c>
      <c r="F2156" s="171">
        <f t="shared" si="302"/>
        <v>1.5042117930204573E-3</v>
      </c>
      <c r="G2156" s="171">
        <f t="shared" si="303"/>
        <v>60043.321299638992</v>
      </c>
      <c r="H2156" s="171">
        <f t="shared" si="297"/>
        <v>2.3740609376645839E-2</v>
      </c>
      <c r="I2156" s="171">
        <f t="shared" si="298"/>
        <v>1.691770366923143</v>
      </c>
      <c r="J2156" s="171">
        <f t="shared" si="299"/>
        <v>43.308989205611581</v>
      </c>
      <c r="K2156" s="172">
        <f t="shared" si="300"/>
        <v>50.315036220667494</v>
      </c>
      <c r="L2156" s="172">
        <f t="shared" si="304"/>
        <v>1.8935358640922426</v>
      </c>
      <c r="M2156" s="171">
        <f t="shared" si="305"/>
        <v>0.17077343651625565</v>
      </c>
      <c r="N2156" s="44"/>
    </row>
    <row r="2157" spans="1:14" x14ac:dyDescent="0.25">
      <c r="A2157" s="157">
        <v>45695.495833333334</v>
      </c>
      <c r="B2157" s="170">
        <v>0.70073706748495612</v>
      </c>
      <c r="C2157" s="170">
        <v>26.323404725</v>
      </c>
      <c r="D2157" s="170">
        <v>2.25841666666666E-2</v>
      </c>
      <c r="E2157" s="171">
        <f t="shared" si="301"/>
        <v>0.68594094865234745</v>
      </c>
      <c r="F2157" s="171">
        <f t="shared" si="302"/>
        <v>1.5167468993180868E-3</v>
      </c>
      <c r="G2157" s="171">
        <f t="shared" si="303"/>
        <v>60543.682630700212</v>
      </c>
      <c r="H2157" s="171">
        <f t="shared" si="297"/>
        <v>2.3739849534923054E-2</v>
      </c>
      <c r="I2157" s="171">
        <f t="shared" si="298"/>
        <v>1.6918184532959404</v>
      </c>
      <c r="J2157" s="171">
        <f t="shared" si="299"/>
        <v>43.619190008496176</v>
      </c>
      <c r="K2157" s="172">
        <f t="shared" si="300"/>
        <v>50.676707546546247</v>
      </c>
      <c r="L2157" s="172">
        <f t="shared" si="304"/>
        <v>1.9014129375777065</v>
      </c>
      <c r="M2157" s="171">
        <f t="shared" si="305"/>
        <v>0.17148385079164022</v>
      </c>
      <c r="N2157" s="44"/>
    </row>
    <row r="2158" spans="1:14" x14ac:dyDescent="0.25">
      <c r="A2158" s="157">
        <v>45695.496527777781</v>
      </c>
      <c r="B2158" s="170">
        <v>0.77254814728640009</v>
      </c>
      <c r="C2158" s="170">
        <v>26.3244778</v>
      </c>
      <c r="D2158" s="170">
        <v>2.2612114833333301E-2</v>
      </c>
      <c r="E2158" s="171">
        <f t="shared" si="301"/>
        <v>0.75623302206158205</v>
      </c>
      <c r="F2158" s="171">
        <f t="shared" si="302"/>
        <v>1.6721821369835501E-3</v>
      </c>
      <c r="G2158" s="171">
        <f t="shared" si="303"/>
        <v>66748.159925544969</v>
      </c>
      <c r="H2158" s="171">
        <f t="shared" si="297"/>
        <v>2.3739089721784713E-2</v>
      </c>
      <c r="I2158" s="171">
        <f t="shared" si="298"/>
        <v>1.6918665407438767</v>
      </c>
      <c r="J2158" s="171">
        <f t="shared" si="299"/>
        <v>47.436888588342313</v>
      </c>
      <c r="K2158" s="172">
        <f t="shared" si="300"/>
        <v>55.113506456566576</v>
      </c>
      <c r="L2158" s="172">
        <f t="shared" si="304"/>
        <v>2.0881508198451466</v>
      </c>
      <c r="M2158" s="171">
        <f t="shared" si="305"/>
        <v>0.18832529039007453</v>
      </c>
      <c r="N2158" s="44"/>
    </row>
    <row r="2159" spans="1:14" x14ac:dyDescent="0.25">
      <c r="A2159" s="157">
        <v>45695.49722222222</v>
      </c>
      <c r="B2159" s="170">
        <v>0.85015043144905522</v>
      </c>
      <c r="C2159" s="170">
        <v>26.3254613866666</v>
      </c>
      <c r="D2159" s="170">
        <v>2.2782718333333299E-2</v>
      </c>
      <c r="E2159" s="171">
        <f t="shared" si="301"/>
        <v>0.8321937224015461</v>
      </c>
      <c r="F2159" s="171">
        <f t="shared" si="302"/>
        <v>1.840152449023929E-3</v>
      </c>
      <c r="G2159" s="171">
        <f t="shared" si="303"/>
        <v>73452.997277198374</v>
      </c>
      <c r="H2159" s="171">
        <f t="shared" si="297"/>
        <v>2.3738393298871324E-2</v>
      </c>
      <c r="I2159" s="171">
        <f t="shared" si="298"/>
        <v>1.6919106188517703</v>
      </c>
      <c r="J2159" s="171">
        <f t="shared" si="299"/>
        <v>51.507039511604141</v>
      </c>
      <c r="K2159" s="172">
        <f t="shared" si="300"/>
        <v>59.843717828182243</v>
      </c>
      <c r="L2159" s="172">
        <f t="shared" si="304"/>
        <v>2.3034731903987682</v>
      </c>
      <c r="M2159" s="171">
        <f t="shared" si="305"/>
        <v>0.20774469610378501</v>
      </c>
      <c r="N2159" s="44"/>
    </row>
    <row r="2160" spans="1:14" x14ac:dyDescent="0.25">
      <c r="A2160" s="157">
        <v>45695.497916666667</v>
      </c>
      <c r="B2160" s="170">
        <v>0.78953569617629182</v>
      </c>
      <c r="C2160" s="170">
        <v>26.326319694999999</v>
      </c>
      <c r="D2160" s="170">
        <v>2.2774505833333299E-2</v>
      </c>
      <c r="E2160" s="171">
        <f t="shared" si="301"/>
        <v>0.7728570645245052</v>
      </c>
      <c r="F2160" s="171">
        <f t="shared" si="302"/>
        <v>1.708951723325307E-3</v>
      </c>
      <c r="G2160" s="171">
        <f t="shared" si="303"/>
        <v>68215.884149631616</v>
      </c>
      <c r="H2160" s="171">
        <f t="shared" si="297"/>
        <v>2.3737785598995732E-2</v>
      </c>
      <c r="I2160" s="171">
        <f t="shared" si="298"/>
        <v>1.6919490834671753</v>
      </c>
      <c r="J2160" s="171">
        <f t="shared" si="299"/>
        <v>48.332575745148041</v>
      </c>
      <c r="K2160" s="172">
        <f t="shared" si="300"/>
        <v>56.156593949301282</v>
      </c>
      <c r="L2160" s="172">
        <f t="shared" si="304"/>
        <v>2.1470077248910071</v>
      </c>
      <c r="M2160" s="171">
        <f t="shared" si="305"/>
        <v>0.19363345282206051</v>
      </c>
      <c r="N2160" s="44"/>
    </row>
    <row r="2161" spans="1:14" x14ac:dyDescent="0.25">
      <c r="A2161" s="157">
        <v>45695.498611111114</v>
      </c>
      <c r="B2161" s="170">
        <v>0.74088947798736482</v>
      </c>
      <c r="C2161" s="170">
        <v>26.327178001666599</v>
      </c>
      <c r="D2161" s="170">
        <v>2.2716754666666599E-2</v>
      </c>
      <c r="E2161" s="171">
        <f t="shared" si="301"/>
        <v>0.72523640005311973</v>
      </c>
      <c r="F2161" s="171">
        <f t="shared" si="302"/>
        <v>1.60365687876053E-3</v>
      </c>
      <c r="G2161" s="171">
        <f t="shared" si="303"/>
        <v>64012.850898108321</v>
      </c>
      <c r="H2161" s="171">
        <f t="shared" si="297"/>
        <v>2.3737177919340505E-2</v>
      </c>
      <c r="I2161" s="171">
        <f t="shared" si="298"/>
        <v>1.6919875486479645</v>
      </c>
      <c r="J2161" s="171">
        <f t="shared" si="299"/>
        <v>45.76022649003886</v>
      </c>
      <c r="K2161" s="172">
        <f t="shared" si="300"/>
        <v>53.168918243542215</v>
      </c>
      <c r="L2161" s="172">
        <f t="shared" si="304"/>
        <v>2.0164473774125851</v>
      </c>
      <c r="M2161" s="171">
        <f t="shared" si="305"/>
        <v>0.18185852970892721</v>
      </c>
      <c r="N2161" s="44"/>
    </row>
    <row r="2162" spans="1:14" x14ac:dyDescent="0.25">
      <c r="A2162" s="157">
        <v>45695.499305555553</v>
      </c>
      <c r="B2162" s="170">
        <v>0.80227637091255355</v>
      </c>
      <c r="C2162" s="170">
        <v>26.328036308333299</v>
      </c>
      <c r="D2162" s="170">
        <v>2.2688277E-2</v>
      </c>
      <c r="E2162" s="171">
        <f t="shared" si="301"/>
        <v>0.78532409599104458</v>
      </c>
      <c r="F2162" s="171">
        <f t="shared" si="302"/>
        <v>1.7365289413691636E-3</v>
      </c>
      <c r="G2162" s="171">
        <f t="shared" si="303"/>
        <v>69316.678446844628</v>
      </c>
      <c r="H2162" s="171">
        <f t="shared" si="297"/>
        <v>2.3736570258724717E-2</v>
      </c>
      <c r="I2162" s="171">
        <f t="shared" si="298"/>
        <v>1.6920260144688453</v>
      </c>
      <c r="J2162" s="171">
        <f t="shared" si="299"/>
        <v>49.002570166078534</v>
      </c>
      <c r="K2162" s="172">
        <f t="shared" si="300"/>
        <v>56.937364239853046</v>
      </c>
      <c r="L2162" s="172">
        <f t="shared" si="304"/>
        <v>2.1716328002756069</v>
      </c>
      <c r="M2162" s="171">
        <f t="shared" si="305"/>
        <v>0.19585432902918531</v>
      </c>
      <c r="N2162" s="44"/>
    </row>
    <row r="2163" spans="1:14" x14ac:dyDescent="0.25">
      <c r="A2163" s="157">
        <v>45695.5</v>
      </c>
      <c r="B2163" s="170">
        <v>0.82698555516546157</v>
      </c>
      <c r="C2163" s="170">
        <v>26.328894614999999</v>
      </c>
      <c r="D2163" s="170">
        <v>2.26403273333333E-2</v>
      </c>
      <c r="E2163" s="171">
        <f t="shared" si="301"/>
        <v>0.80950884972517323</v>
      </c>
      <c r="F2163" s="171">
        <f t="shared" si="302"/>
        <v>1.7900120241676658E-3</v>
      </c>
      <c r="G2163" s="171">
        <f t="shared" si="303"/>
        <v>71451.551966295883</v>
      </c>
      <c r="H2163" s="171">
        <f t="shared" si="297"/>
        <v>2.37359626171477E-2</v>
      </c>
      <c r="I2163" s="171">
        <f t="shared" si="298"/>
        <v>1.6920644809298222</v>
      </c>
      <c r="J2163" s="171">
        <f t="shared" si="299"/>
        <v>50.297735484934599</v>
      </c>
      <c r="K2163" s="172">
        <f t="shared" si="300"/>
        <v>58.443440266785352</v>
      </c>
      <c r="L2163" s="172">
        <f t="shared" si="304"/>
        <v>2.2302091113927425</v>
      </c>
      <c r="M2163" s="171">
        <f t="shared" si="305"/>
        <v>0.20113718537091835</v>
      </c>
      <c r="N2163" s="44"/>
    </row>
    <row r="2164" spans="1:14" x14ac:dyDescent="0.25">
      <c r="A2164" s="157">
        <v>45695.500694444447</v>
      </c>
      <c r="B2164" s="170">
        <v>0.77061770161351539</v>
      </c>
      <c r="C2164" s="170">
        <v>26.3298422483333</v>
      </c>
      <c r="D2164" s="170">
        <v>2.2536082333333301E-2</v>
      </c>
      <c r="E2164" s="171">
        <f t="shared" si="301"/>
        <v>0.75432983245889651</v>
      </c>
      <c r="F2164" s="171">
        <f t="shared" si="302"/>
        <v>1.6680036831461372E-3</v>
      </c>
      <c r="G2164" s="171">
        <f t="shared" si="303"/>
        <v>66581.369419407725</v>
      </c>
      <c r="H2164" s="171">
        <f t="shared" si="297"/>
        <v>2.3735291758519371E-2</v>
      </c>
      <c r="I2164" s="171">
        <f t="shared" si="298"/>
        <v>1.6921069514595186</v>
      </c>
      <c r="J2164" s="171">
        <f t="shared" si="299"/>
        <v>47.33493025999649</v>
      </c>
      <c r="K2164" s="172">
        <f t="shared" si="300"/>
        <v>55.002045663207703</v>
      </c>
      <c r="L2164" s="172">
        <f t="shared" si="304"/>
        <v>2.0764883221198067</v>
      </c>
      <c r="M2164" s="171">
        <f t="shared" si="305"/>
        <v>0.18727347782465786</v>
      </c>
      <c r="N2164" s="44"/>
    </row>
    <row r="2165" spans="1:14" x14ac:dyDescent="0.25">
      <c r="A2165" s="157">
        <v>45695.501388888886</v>
      </c>
      <c r="B2165" s="170">
        <v>0.77718108200461145</v>
      </c>
      <c r="C2165" s="170">
        <v>26.330914943333301</v>
      </c>
      <c r="D2165" s="170">
        <v>2.2479125333333301E-2</v>
      </c>
      <c r="E2165" s="171">
        <f t="shared" si="301"/>
        <v>0.7607517635397939</v>
      </c>
      <c r="F2165" s="171">
        <f t="shared" si="302"/>
        <v>1.6822101342091158E-3</v>
      </c>
      <c r="G2165" s="171">
        <f t="shared" si="303"/>
        <v>67148.445485198434</v>
      </c>
      <c r="H2165" s="171">
        <f t="shared" si="297"/>
        <v>2.3734532392913014E-2</v>
      </c>
      <c r="I2165" s="171">
        <f t="shared" si="298"/>
        <v>1.6921550278784061</v>
      </c>
      <c r="J2165" s="171">
        <f t="shared" si="299"/>
        <v>47.681436150193036</v>
      </c>
      <c r="K2165" s="172">
        <f t="shared" si="300"/>
        <v>55.406086684457463</v>
      </c>
      <c r="L2165" s="172">
        <f t="shared" si="304"/>
        <v>2.0879969849380235</v>
      </c>
      <c r="M2165" s="171">
        <f t="shared" si="305"/>
        <v>0.18831141639051441</v>
      </c>
      <c r="N2165" s="44"/>
    </row>
    <row r="2166" spans="1:14" x14ac:dyDescent="0.25">
      <c r="A2166" s="157">
        <v>45695.502083333333</v>
      </c>
      <c r="B2166" s="170">
        <v>0.79957380079021056</v>
      </c>
      <c r="C2166" s="170">
        <v>26.331987635000001</v>
      </c>
      <c r="D2166" s="170">
        <v>2.2620722999999999E-2</v>
      </c>
      <c r="E2166" s="171">
        <f t="shared" si="301"/>
        <v>0.78266830520479957</v>
      </c>
      <c r="F2166" s="171">
        <f t="shared" si="302"/>
        <v>1.7306792224896332E-3</v>
      </c>
      <c r="G2166" s="171">
        <f t="shared" si="303"/>
        <v>69083.176388274194</v>
      </c>
      <c r="H2166" s="171">
        <f t="shared" si="297"/>
        <v>2.3733773059400224E-2</v>
      </c>
      <c r="I2166" s="171">
        <f t="shared" si="298"/>
        <v>1.6922031051477222</v>
      </c>
      <c r="J2166" s="171">
        <f t="shared" si="299"/>
        <v>48.860575245901941</v>
      </c>
      <c r="K2166" s="172">
        <f t="shared" si="300"/>
        <v>56.777697126661138</v>
      </c>
      <c r="L2166" s="172">
        <f t="shared" si="304"/>
        <v>2.1584789593326832</v>
      </c>
      <c r="M2166" s="171">
        <f t="shared" si="305"/>
        <v>0.19466801581283219</v>
      </c>
      <c r="N2166" s="44"/>
    </row>
    <row r="2167" spans="1:14" x14ac:dyDescent="0.25">
      <c r="A2167" s="157">
        <v>45695.50277777778</v>
      </c>
      <c r="B2167" s="170">
        <v>0.80073206302045652</v>
      </c>
      <c r="C2167" s="170">
        <v>26.333060326666601</v>
      </c>
      <c r="D2167" s="170">
        <v>2.2687879666666601E-2</v>
      </c>
      <c r="E2167" s="171">
        <f t="shared" si="301"/>
        <v>0.78379927071135769</v>
      </c>
      <c r="F2167" s="171">
        <f t="shared" si="302"/>
        <v>1.7331862835940617E-3</v>
      </c>
      <c r="G2167" s="171">
        <f t="shared" si="303"/>
        <v>69183.25024496745</v>
      </c>
      <c r="H2167" s="171">
        <f t="shared" si="297"/>
        <v>2.3733013755620033E-2</v>
      </c>
      <c r="I2167" s="171">
        <f t="shared" si="298"/>
        <v>1.6922511834168639</v>
      </c>
      <c r="J2167" s="171">
        <f t="shared" si="299"/>
        <v>48.921439366286037</v>
      </c>
      <c r="K2167" s="172">
        <f t="shared" si="300"/>
        <v>56.849869634886076</v>
      </c>
      <c r="L2167" s="172">
        <f t="shared" si="304"/>
        <v>2.1679146803857372</v>
      </c>
      <c r="M2167" s="171">
        <f t="shared" si="305"/>
        <v>0.19551900075628942</v>
      </c>
      <c r="N2167" s="44"/>
    </row>
    <row r="2168" spans="1:14" x14ac:dyDescent="0.25">
      <c r="A2168" s="157">
        <v>45695.503472222219</v>
      </c>
      <c r="B2168" s="170">
        <v>0.79648514083834621</v>
      </c>
      <c r="C2168" s="170">
        <v>26.334133021666599</v>
      </c>
      <c r="D2168" s="170">
        <v>2.2555818666666599E-2</v>
      </c>
      <c r="E2168" s="171">
        <f t="shared" si="301"/>
        <v>0.77963936413241974</v>
      </c>
      <c r="F2168" s="171">
        <f t="shared" si="302"/>
        <v>1.7239938113384117E-3</v>
      </c>
      <c r="G2168" s="171">
        <f t="shared" si="303"/>
        <v>68816.316168433113</v>
      </c>
      <c r="H2168" s="171">
        <f t="shared" si="297"/>
        <v>2.3732254479211547E-2</v>
      </c>
      <c r="I2168" s="171">
        <f t="shared" si="298"/>
        <v>1.6922992628352598</v>
      </c>
      <c r="J2168" s="171">
        <f t="shared" si="299"/>
        <v>48.698212585304681</v>
      </c>
      <c r="K2168" s="172">
        <f t="shared" si="300"/>
        <v>56.591905423379309</v>
      </c>
      <c r="L2168" s="172">
        <f t="shared" si="304"/>
        <v>2.1445317255117233</v>
      </c>
      <c r="M2168" s="171">
        <f t="shared" si="305"/>
        <v>0.19341014840473694</v>
      </c>
      <c r="N2168" s="44"/>
    </row>
    <row r="2169" spans="1:14" x14ac:dyDescent="0.25">
      <c r="A2169" s="157">
        <v>45695.504166666666</v>
      </c>
      <c r="B2169" s="170">
        <v>0.77332027922583202</v>
      </c>
      <c r="C2169" s="170">
        <v>26.334669431666601</v>
      </c>
      <c r="D2169" s="170">
        <v>2.2591582666666599E-2</v>
      </c>
      <c r="E2169" s="171">
        <f t="shared" si="301"/>
        <v>0.75696308690945702</v>
      </c>
      <c r="F2169" s="171">
        <f t="shared" si="302"/>
        <v>1.6738534182377317E-3</v>
      </c>
      <c r="G2169" s="171">
        <f t="shared" si="303"/>
        <v>66814.872125111884</v>
      </c>
      <c r="H2169" s="171">
        <f t="shared" si="297"/>
        <v>2.373187480791903E-2</v>
      </c>
      <c r="I2169" s="171">
        <f t="shared" si="298"/>
        <v>1.6923233057207847</v>
      </c>
      <c r="J2169" s="171">
        <f t="shared" si="299"/>
        <v>47.477659482420115</v>
      </c>
      <c r="K2169" s="172">
        <f t="shared" si="300"/>
        <v>55.174209776157092</v>
      </c>
      <c r="L2169" s="172">
        <f t="shared" si="304"/>
        <v>2.0887704529409752</v>
      </c>
      <c r="M2169" s="171">
        <f t="shared" si="305"/>
        <v>0.18838117360578782</v>
      </c>
      <c r="N2169" s="44"/>
    </row>
    <row r="2170" spans="1:14" x14ac:dyDescent="0.25">
      <c r="A2170" s="157">
        <v>45695.504861111112</v>
      </c>
      <c r="B2170" s="170">
        <v>0.77332029389690893</v>
      </c>
      <c r="C2170" s="170">
        <v>26.334455044999999</v>
      </c>
      <c r="D2170" s="170">
        <v>2.24987309999999E-2</v>
      </c>
      <c r="E2170" s="171">
        <f t="shared" si="301"/>
        <v>0.75696364314406728</v>
      </c>
      <c r="F2170" s="171">
        <f t="shared" si="302"/>
        <v>1.6738534499933094E-3</v>
      </c>
      <c r="G2170" s="171">
        <f t="shared" si="303"/>
        <v>66814.873392692927</v>
      </c>
      <c r="H2170" s="171">
        <f t="shared" si="297"/>
        <v>2.3732026550027499E-2</v>
      </c>
      <c r="I2170" s="171">
        <f t="shared" si="298"/>
        <v>1.6923136964849907</v>
      </c>
      <c r="J2170" s="171">
        <f t="shared" si="299"/>
        <v>47.477660257043048</v>
      </c>
      <c r="K2170" s="172">
        <f t="shared" si="300"/>
        <v>55.173930143401378</v>
      </c>
      <c r="L2170" s="172">
        <f t="shared" si="304"/>
        <v>2.0801742765816442</v>
      </c>
      <c r="M2170" s="171">
        <f t="shared" si="305"/>
        <v>0.18760590517511222</v>
      </c>
      <c r="N2170" s="44"/>
    </row>
    <row r="2171" spans="1:14" x14ac:dyDescent="0.25">
      <c r="A2171" s="157">
        <v>45695.505555555559</v>
      </c>
      <c r="B2171" s="170">
        <v>0.79802948548535657</v>
      </c>
      <c r="C2171" s="170">
        <v>26.3342406583333</v>
      </c>
      <c r="D2171" s="170">
        <v>2.2469060999999999E-2</v>
      </c>
      <c r="E2171" s="171">
        <f t="shared" si="301"/>
        <v>0.7811507649142897</v>
      </c>
      <c r="F2171" s="171">
        <f t="shared" si="302"/>
        <v>1.7273365486696029E-3</v>
      </c>
      <c r="G2171" s="171">
        <f t="shared" si="303"/>
        <v>68949.747545934806</v>
      </c>
      <c r="H2171" s="171">
        <f t="shared" si="297"/>
        <v>2.3732178293323546E-2</v>
      </c>
      <c r="I2171" s="171">
        <f t="shared" si="298"/>
        <v>1.6923040872891293</v>
      </c>
      <c r="J2171" s="171">
        <f t="shared" si="299"/>
        <v>48.779405683859288</v>
      </c>
      <c r="K2171" s="172">
        <f t="shared" si="300"/>
        <v>56.686404151045892</v>
      </c>
      <c r="L2171" s="172">
        <f t="shared" si="304"/>
        <v>2.14020981836555</v>
      </c>
      <c r="M2171" s="171">
        <f t="shared" si="305"/>
        <v>0.19302036601420902</v>
      </c>
      <c r="N2171" s="44"/>
    </row>
    <row r="2172" spans="1:14" x14ac:dyDescent="0.25">
      <c r="A2172" s="157">
        <v>45695.506249999999</v>
      </c>
      <c r="B2172" s="170">
        <v>0.80420675404031206</v>
      </c>
      <c r="C2172" s="170">
        <v>26.334026274999999</v>
      </c>
      <c r="D2172" s="170">
        <v>2.2639797833333301E-2</v>
      </c>
      <c r="E2172" s="171">
        <f t="shared" si="301"/>
        <v>0.78719794467581405</v>
      </c>
      <c r="F2172" s="171">
        <f t="shared" si="302"/>
        <v>1.7407072598275152E-3</v>
      </c>
      <c r="G2172" s="171">
        <f t="shared" si="303"/>
        <v>69483.463549082968</v>
      </c>
      <c r="H2172" s="171">
        <f t="shared" si="297"/>
        <v>2.3732330035447703E-2</v>
      </c>
      <c r="I2172" s="171">
        <f t="shared" si="298"/>
        <v>1.6922944782826128</v>
      </c>
      <c r="J2172" s="171">
        <f t="shared" si="299"/>
        <v>49.103952838495921</v>
      </c>
      <c r="K2172" s="172">
        <f t="shared" si="300"/>
        <v>57.063269311902587</v>
      </c>
      <c r="L2172" s="172">
        <f t="shared" si="304"/>
        <v>2.1722585685380134</v>
      </c>
      <c r="M2172" s="171">
        <f t="shared" si="305"/>
        <v>0.19591076556078763</v>
      </c>
      <c r="N2172" s="44"/>
    </row>
    <row r="2173" spans="1:14" x14ac:dyDescent="0.25">
      <c r="A2173" s="157">
        <v>45695.506944444445</v>
      </c>
      <c r="B2173" s="170">
        <v>0.79957380079021056</v>
      </c>
      <c r="C2173" s="170">
        <v>26.333811884999999</v>
      </c>
      <c r="D2173" s="170">
        <v>2.26609901666666E-2</v>
      </c>
      <c r="E2173" s="171">
        <f t="shared" si="301"/>
        <v>0.78266353772622788</v>
      </c>
      <c r="F2173" s="171">
        <f t="shared" si="302"/>
        <v>1.7306792224896332E-3</v>
      </c>
      <c r="G2173" s="171">
        <f t="shared" si="303"/>
        <v>69083.176388274194</v>
      </c>
      <c r="H2173" s="171">
        <f t="shared" si="297"/>
        <v>2.3732481783478108E-2</v>
      </c>
      <c r="I2173" s="171">
        <f t="shared" si="298"/>
        <v>1.6922848690172234</v>
      </c>
      <c r="J2173" s="171">
        <f t="shared" si="299"/>
        <v>48.860575245901941</v>
      </c>
      <c r="K2173" s="172">
        <f t="shared" si="300"/>
        <v>56.780153659695664</v>
      </c>
      <c r="L2173" s="172">
        <f t="shared" si="304"/>
        <v>2.1624215818307433</v>
      </c>
      <c r="M2173" s="171">
        <f t="shared" si="305"/>
        <v>0.19502359143495163</v>
      </c>
      <c r="N2173" s="44"/>
    </row>
    <row r="2174" spans="1:14" x14ac:dyDescent="0.25">
      <c r="A2174" s="157">
        <v>45695.507638888892</v>
      </c>
      <c r="B2174" s="170">
        <v>0.80459288803750295</v>
      </c>
      <c r="C2174" s="170">
        <v>26.334670226666599</v>
      </c>
      <c r="D2174" s="170">
        <v>2.28493434999999E-2</v>
      </c>
      <c r="E2174" s="171">
        <f t="shared" si="301"/>
        <v>0.78757421857244714</v>
      </c>
      <c r="F2174" s="171">
        <f t="shared" si="302"/>
        <v>1.7415430477002228E-3</v>
      </c>
      <c r="G2174" s="171">
        <f t="shared" si="303"/>
        <v>69516.825526440254</v>
      </c>
      <c r="H2174" s="171">
        <f t="shared" si="297"/>
        <v>2.3731874245223127E-2</v>
      </c>
      <c r="I2174" s="171">
        <f t="shared" si="298"/>
        <v>1.692323341354335</v>
      </c>
      <c r="J2174" s="171">
        <f t="shared" si="299"/>
        <v>49.124228294741201</v>
      </c>
      <c r="K2174" s="172">
        <f t="shared" si="300"/>
        <v>57.087703093976472</v>
      </c>
      <c r="L2174" s="172">
        <f t="shared" si="304"/>
        <v>2.1933964894230176</v>
      </c>
      <c r="M2174" s="171">
        <f t="shared" si="305"/>
        <v>0.19781714370698211</v>
      </c>
      <c r="N2174" s="44"/>
    </row>
    <row r="2175" spans="1:14" x14ac:dyDescent="0.25">
      <c r="A2175" s="157">
        <v>45695.508333333331</v>
      </c>
      <c r="B2175" s="170">
        <v>0.80961190895607515</v>
      </c>
      <c r="C2175" s="170">
        <v>26.337030380000002</v>
      </c>
      <c r="D2175" s="170">
        <v>2.3001668499999999E-2</v>
      </c>
      <c r="E2175" s="171">
        <f t="shared" si="301"/>
        <v>0.79248083233965338</v>
      </c>
      <c r="F2175" s="171">
        <f t="shared" si="302"/>
        <v>1.7524067293421539E-3</v>
      </c>
      <c r="G2175" s="171">
        <f t="shared" si="303"/>
        <v>69950.468933804892</v>
      </c>
      <c r="H2175" s="171">
        <f t="shared" si="297"/>
        <v>2.3730203815757252E-2</v>
      </c>
      <c r="I2175" s="171">
        <f t="shared" si="298"/>
        <v>1.6924291307515043</v>
      </c>
      <c r="J2175" s="171">
        <f t="shared" si="299"/>
        <v>49.387647707631551</v>
      </c>
      <c r="K2175" s="172">
        <f t="shared" si="300"/>
        <v>57.397037827708949</v>
      </c>
      <c r="L2175" s="172">
        <f t="shared" si="304"/>
        <v>2.2211869202806787</v>
      </c>
      <c r="M2175" s="171">
        <f t="shared" si="305"/>
        <v>0.20032349569630942</v>
      </c>
      <c r="N2175" s="44"/>
    </row>
    <row r="2176" spans="1:14" x14ac:dyDescent="0.25">
      <c r="A2176" s="157">
        <v>45695.509027777778</v>
      </c>
      <c r="B2176" s="170">
        <v>0.77447851203670193</v>
      </c>
      <c r="C2176" s="170">
        <v>26.339390531666599</v>
      </c>
      <c r="D2176" s="170">
        <v>2.2717814833333301E-2</v>
      </c>
      <c r="E2176" s="171">
        <f t="shared" si="301"/>
        <v>0.75808487038726402</v>
      </c>
      <c r="F2176" s="171">
        <f t="shared" si="302"/>
        <v>1.6763604156638571E-3</v>
      </c>
      <c r="G2176" s="171">
        <f t="shared" si="303"/>
        <v>66914.943439971044</v>
      </c>
      <c r="H2176" s="171">
        <f t="shared" si="297"/>
        <v>2.3728533531373591E-2</v>
      </c>
      <c r="I2176" s="171">
        <f t="shared" si="298"/>
        <v>1.6925349249143584</v>
      </c>
      <c r="J2176" s="171">
        <f t="shared" si="299"/>
        <v>47.538806982794704</v>
      </c>
      <c r="K2176" s="172">
        <f t="shared" si="300"/>
        <v>55.251455883316993</v>
      </c>
      <c r="L2176" s="172">
        <f t="shared" si="304"/>
        <v>2.1036728450653563</v>
      </c>
      <c r="M2176" s="171">
        <f t="shared" si="305"/>
        <v>0.18972518443951628</v>
      </c>
      <c r="N2176" s="44"/>
    </row>
    <row r="2177" spans="1:14" x14ac:dyDescent="0.25">
      <c r="A2177" s="157">
        <v>45695.509722222225</v>
      </c>
      <c r="B2177" s="170">
        <v>0.75401622039209748</v>
      </c>
      <c r="C2177" s="170">
        <v>26.341750684999901</v>
      </c>
      <c r="D2177" s="170">
        <v>2.2440185166666599E-2</v>
      </c>
      <c r="E2177" s="171">
        <f t="shared" si="301"/>
        <v>0.7380498945375934</v>
      </c>
      <c r="F2177" s="171">
        <f t="shared" si="302"/>
        <v>1.632069741108436E-3</v>
      </c>
      <c r="G2177" s="171">
        <f t="shared" si="303"/>
        <v>65147.001441877219</v>
      </c>
      <c r="H2177" s="171">
        <f t="shared" si="297"/>
        <v>2.3726863389698542E-2</v>
      </c>
      <c r="I2177" s="171">
        <f t="shared" si="298"/>
        <v>1.6926407239924475</v>
      </c>
      <c r="J2177" s="171">
        <f t="shared" si="299"/>
        <v>46.456620121311836</v>
      </c>
      <c r="K2177" s="172">
        <f t="shared" si="300"/>
        <v>53.996718460888182</v>
      </c>
      <c r="L2177" s="172">
        <f t="shared" si="304"/>
        <v>2.0260594191274084</v>
      </c>
      <c r="M2177" s="171">
        <f t="shared" si="305"/>
        <v>0.18272541658796973</v>
      </c>
      <c r="N2177" s="44"/>
    </row>
    <row r="2178" spans="1:14" x14ac:dyDescent="0.25">
      <c r="A2178" s="157">
        <v>45695.510416666664</v>
      </c>
      <c r="B2178" s="170">
        <v>0.75517447536401749</v>
      </c>
      <c r="C2178" s="170">
        <v>26.344110839999999</v>
      </c>
      <c r="D2178" s="170">
        <v>2.2268918333333301E-2</v>
      </c>
      <c r="E2178" s="171">
        <f t="shared" si="301"/>
        <v>0.73917779829477237</v>
      </c>
      <c r="F2178" s="171">
        <f t="shared" si="302"/>
        <v>1.6345767865022023E-3</v>
      </c>
      <c r="G2178" s="171">
        <f t="shared" si="303"/>
        <v>65247.074671451111</v>
      </c>
      <c r="H2178" s="171">
        <f t="shared" si="297"/>
        <v>2.3725193390717946E-2</v>
      </c>
      <c r="I2178" s="171">
        <f t="shared" si="298"/>
        <v>1.6927465279859046</v>
      </c>
      <c r="J2178" s="171">
        <f t="shared" si="299"/>
        <v>46.517985422761306</v>
      </c>
      <c r="K2178" s="172">
        <f t="shared" si="300"/>
        <v>54.071070126357768</v>
      </c>
      <c r="L2178" s="172">
        <f t="shared" si="304"/>
        <v>2.0136420259979499</v>
      </c>
      <c r="M2178" s="171">
        <f t="shared" si="305"/>
        <v>0.18160552182521195</v>
      </c>
      <c r="N2178" s="44"/>
    </row>
    <row r="2179" spans="1:14" x14ac:dyDescent="0.25">
      <c r="A2179" s="157">
        <v>45695.511111111111</v>
      </c>
      <c r="B2179" s="170">
        <v>0.7825862664169676</v>
      </c>
      <c r="C2179" s="170">
        <v>26.346113523333301</v>
      </c>
      <c r="D2179" s="170">
        <v>2.2135137499999999E-2</v>
      </c>
      <c r="E2179" s="171">
        <f t="shared" si="301"/>
        <v>0.76600380987000904</v>
      </c>
      <c r="F2179" s="171">
        <f t="shared" si="302"/>
        <v>1.6939096675691939E-3</v>
      </c>
      <c r="G2179" s="171">
        <f t="shared" si="303"/>
        <v>67615.453418425997</v>
      </c>
      <c r="H2179" s="171">
        <f t="shared" ref="H2179:H2242" si="306">KHprocess*EXP(delta*(1/(C2179+273.15)-1/(Tnul+273.15)))</f>
        <v>2.3723776444442381E-2</v>
      </c>
      <c r="I2179" s="171">
        <f t="shared" ref="I2179:I2242" si="307">1/(H2179*constR*(C2179+273.15)*10^3)</f>
        <v>1.6928363105869013</v>
      </c>
      <c r="J2179" s="171">
        <f t="shared" ref="J2179:J2242" si="308">(($R$2/0.815)^(-0.49))*34500*(F2179)^0.86</f>
        <v>47.966488842760413</v>
      </c>
      <c r="K2179" s="172">
        <f t="shared" ref="K2179:K2242" si="309">J2179*(1.024)^(C2179-20)</f>
        <v>55.757414012624182</v>
      </c>
      <c r="L2179" s="172">
        <f t="shared" si="304"/>
        <v>2.0703817760097478</v>
      </c>
      <c r="M2179" s="171">
        <f t="shared" si="305"/>
        <v>0.18672274314662227</v>
      </c>
      <c r="N2179" s="44"/>
    </row>
    <row r="2180" spans="1:14" x14ac:dyDescent="0.25">
      <c r="A2180" s="157">
        <v>45695.511805555558</v>
      </c>
      <c r="B2180" s="170">
        <v>0.83740978250300657</v>
      </c>
      <c r="C2180" s="170">
        <v>26.347615749999999</v>
      </c>
      <c r="D2180" s="170">
        <v>2.2038839833333299E-2</v>
      </c>
      <c r="E2180" s="171">
        <f t="shared" ref="E2180:E2243" si="310">B2180*((20+273.15)/(C2180+273.15))</f>
        <v>0.81966154263368751</v>
      </c>
      <c r="F2180" s="171">
        <f t="shared" ref="F2180:F2243" si="311">B2180/$R$1</f>
        <v>1.8125752868030445E-3</v>
      </c>
      <c r="G2180" s="171">
        <f t="shared" ref="G2180:G2243" si="312">B2180*(24*60*60)</f>
        <v>72352.205208259766</v>
      </c>
      <c r="H2180" s="171">
        <f t="shared" si="306"/>
        <v>2.3722713651191545E-2</v>
      </c>
      <c r="I2180" s="171">
        <f t="shared" si="307"/>
        <v>1.692903659426825</v>
      </c>
      <c r="J2180" s="171">
        <f t="shared" si="308"/>
        <v>50.842503106624406</v>
      </c>
      <c r="K2180" s="172">
        <f t="shared" si="309"/>
        <v>59.102668636431559</v>
      </c>
      <c r="L2180" s="172">
        <f t="shared" ref="L2180:L2243" si="313">I2180*D2180*(1-EXP((-(K2180/I2180)*($R$3/G2180))))*G2180/1000</f>
        <v>2.1978911653634268</v>
      </c>
      <c r="M2180" s="171">
        <f t="shared" ref="M2180:M2243" si="314">L2180*1000/24/$R$1</f>
        <v>0.19822250769872174</v>
      </c>
      <c r="N2180" s="44"/>
    </row>
    <row r="2181" spans="1:14" x14ac:dyDescent="0.25">
      <c r="A2181" s="157">
        <v>45695.512499999997</v>
      </c>
      <c r="B2181" s="170">
        <v>0.79687127468110619</v>
      </c>
      <c r="C2181" s="170">
        <v>26.3491179783333</v>
      </c>
      <c r="D2181" s="170">
        <v>2.1744786499999998E-2</v>
      </c>
      <c r="E2181" s="171">
        <f t="shared" si="310"/>
        <v>0.77997830427555992</v>
      </c>
      <c r="F2181" s="171">
        <f t="shared" si="311"/>
        <v>1.7248295988768533E-3</v>
      </c>
      <c r="G2181" s="171">
        <f t="shared" si="312"/>
        <v>68849.678132447574</v>
      </c>
      <c r="H2181" s="171">
        <f t="shared" si="306"/>
        <v>2.3721650915034195E-2</v>
      </c>
      <c r="I2181" s="171">
        <f t="shared" si="307"/>
        <v>1.6929710103026707</v>
      </c>
      <c r="J2181" s="171">
        <f t="shared" si="308"/>
        <v>48.718515431555971</v>
      </c>
      <c r="K2181" s="172">
        <f t="shared" si="309"/>
        <v>56.635623462842503</v>
      </c>
      <c r="L2181" s="172">
        <f t="shared" si="313"/>
        <v>2.0691585930332552</v>
      </c>
      <c r="M2181" s="171">
        <f t="shared" si="314"/>
        <v>0.18661242722161395</v>
      </c>
      <c r="N2181" s="44"/>
    </row>
    <row r="2182" spans="1:14" x14ac:dyDescent="0.25">
      <c r="A2182" s="157">
        <v>45695.513194444444</v>
      </c>
      <c r="B2182" s="170">
        <v>0.78914962480144124</v>
      </c>
      <c r="C2182" s="170">
        <v>26.350620204999998</v>
      </c>
      <c r="D2182" s="170">
        <v>2.14585468333333E-2</v>
      </c>
      <c r="E2182" s="171">
        <f t="shared" si="310"/>
        <v>0.77241647230044841</v>
      </c>
      <c r="F2182" s="171">
        <f t="shared" si="311"/>
        <v>1.7081160709987906E-3</v>
      </c>
      <c r="G2182" s="171">
        <f t="shared" si="312"/>
        <v>68182.52758284453</v>
      </c>
      <c r="H2182" s="171">
        <f t="shared" si="306"/>
        <v>2.3720588238324711E-2</v>
      </c>
      <c r="I2182" s="171">
        <f t="shared" si="307"/>
        <v>1.6930383630650252</v>
      </c>
      <c r="J2182" s="171">
        <f t="shared" si="308"/>
        <v>48.312249877578061</v>
      </c>
      <c r="K2182" s="172">
        <f t="shared" si="309"/>
        <v>56.165337844210249</v>
      </c>
      <c r="L2182" s="172">
        <f t="shared" si="313"/>
        <v>2.0232625643762341</v>
      </c>
      <c r="M2182" s="171">
        <f t="shared" si="314"/>
        <v>0.18247317499785662</v>
      </c>
      <c r="N2182" s="44"/>
    </row>
    <row r="2183" spans="1:14" x14ac:dyDescent="0.25">
      <c r="A2183" s="157">
        <v>45695.513888888891</v>
      </c>
      <c r="B2183" s="170">
        <v>0.74938325617729595</v>
      </c>
      <c r="C2183" s="170">
        <v>26.352122434999998</v>
      </c>
      <c r="D2183" s="170">
        <v>2.13815885E-2</v>
      </c>
      <c r="E2183" s="171">
        <f t="shared" si="310"/>
        <v>0.73348963193424821</v>
      </c>
      <c r="F2183" s="171">
        <f t="shared" si="311"/>
        <v>1.6220416800374372E-3</v>
      </c>
      <c r="G2183" s="171">
        <f t="shared" si="312"/>
        <v>64746.71333371837</v>
      </c>
      <c r="H2183" s="171">
        <f t="shared" si="306"/>
        <v>2.3719525617522452E-2</v>
      </c>
      <c r="I2183" s="171">
        <f t="shared" si="307"/>
        <v>1.6931057179381008</v>
      </c>
      <c r="J2183" s="171">
        <f t="shared" si="308"/>
        <v>46.211029652086545</v>
      </c>
      <c r="K2183" s="172">
        <f t="shared" si="309"/>
        <v>53.724481283881303</v>
      </c>
      <c r="L2183" s="172">
        <f t="shared" si="313"/>
        <v>1.9197522704148891</v>
      </c>
      <c r="M2183" s="171">
        <f t="shared" si="314"/>
        <v>0.17313783102587385</v>
      </c>
      <c r="N2183" s="44"/>
    </row>
    <row r="2184" spans="1:14" x14ac:dyDescent="0.25">
      <c r="A2184" s="157">
        <v>45695.51458333333</v>
      </c>
      <c r="B2184" s="170">
        <v>0.72428801900421091</v>
      </c>
      <c r="C2184" s="170">
        <v>26.352909246666599</v>
      </c>
      <c r="D2184" s="170">
        <v>2.1353508166666601E-2</v>
      </c>
      <c r="E2184" s="171">
        <f t="shared" si="310"/>
        <v>0.70892477573971191</v>
      </c>
      <c r="F2184" s="171">
        <f t="shared" si="311"/>
        <v>1.5677229848575995E-3</v>
      </c>
      <c r="G2184" s="171">
        <f t="shared" si="312"/>
        <v>62578.484841963822</v>
      </c>
      <c r="H2184" s="171">
        <f t="shared" si="306"/>
        <v>2.3718969079895905E-2</v>
      </c>
      <c r="I2184" s="171">
        <f t="shared" si="307"/>
        <v>1.6931409966741477</v>
      </c>
      <c r="J2184" s="171">
        <f t="shared" si="308"/>
        <v>44.877012427945417</v>
      </c>
      <c r="K2184" s="172">
        <f t="shared" si="309"/>
        <v>52.174539780786809</v>
      </c>
      <c r="L2184" s="172">
        <f t="shared" si="313"/>
        <v>1.8563960966501214</v>
      </c>
      <c r="M2184" s="171">
        <f t="shared" si="314"/>
        <v>0.16742389039052319</v>
      </c>
      <c r="N2184" s="44"/>
    </row>
    <row r="2185" spans="1:14" x14ac:dyDescent="0.25">
      <c r="A2185" s="157">
        <v>45695.515277777777</v>
      </c>
      <c r="B2185" s="170">
        <v>0.7323957109165643</v>
      </c>
      <c r="C2185" s="170">
        <v>26.35269448</v>
      </c>
      <c r="D2185" s="170">
        <v>2.1390200166666599E-2</v>
      </c>
      <c r="E2185" s="171">
        <f t="shared" si="310"/>
        <v>0.71686100530066521</v>
      </c>
      <c r="F2185" s="171">
        <f t="shared" si="311"/>
        <v>1.585272101551005E-3</v>
      </c>
      <c r="G2185" s="171">
        <f t="shared" si="312"/>
        <v>63278.989423191153</v>
      </c>
      <c r="H2185" s="171">
        <f t="shared" si="306"/>
        <v>2.3719120989797809E-2</v>
      </c>
      <c r="I2185" s="171">
        <f t="shared" si="307"/>
        <v>1.6931313670018018</v>
      </c>
      <c r="J2185" s="171">
        <f t="shared" si="308"/>
        <v>45.308699781733779</v>
      </c>
      <c r="K2185" s="172">
        <f t="shared" si="309"/>
        <v>52.676156242021086</v>
      </c>
      <c r="L2185" s="172">
        <f t="shared" si="313"/>
        <v>1.8792901976686471</v>
      </c>
      <c r="M2185" s="171">
        <f t="shared" si="314"/>
        <v>0.16948865419089532</v>
      </c>
      <c r="N2185" s="44"/>
    </row>
    <row r="2186" spans="1:14" x14ac:dyDescent="0.25">
      <c r="A2186" s="157">
        <v>45695.515972222223</v>
      </c>
      <c r="B2186" s="170">
        <v>0.71926893909245826</v>
      </c>
      <c r="C2186" s="170">
        <v>26.3524797116666</v>
      </c>
      <c r="D2186" s="170">
        <v>2.12584059999999E-2</v>
      </c>
      <c r="E2186" s="171">
        <f t="shared" si="310"/>
        <v>0.70401316776390177</v>
      </c>
      <c r="F2186" s="171">
        <f t="shared" si="311"/>
        <v>1.5568591755248014E-3</v>
      </c>
      <c r="G2186" s="171">
        <f t="shared" si="312"/>
        <v>62144.836337588393</v>
      </c>
      <c r="H2186" s="171">
        <f t="shared" si="306"/>
        <v>2.3719272902069516E-2</v>
      </c>
      <c r="I2186" s="171">
        <f t="shared" si="307"/>
        <v>1.6931217372948051</v>
      </c>
      <c r="J2186" s="171">
        <f t="shared" si="308"/>
        <v>44.609436913336069</v>
      </c>
      <c r="K2186" s="172">
        <f t="shared" si="309"/>
        <v>51.862925022077945</v>
      </c>
      <c r="L2186" s="172">
        <f t="shared" si="313"/>
        <v>1.8359723881078551</v>
      </c>
      <c r="M2186" s="171">
        <f t="shared" si="314"/>
        <v>0.16558192533440252</v>
      </c>
      <c r="N2186" s="44"/>
    </row>
    <row r="2187" spans="1:14" x14ac:dyDescent="0.25">
      <c r="A2187" s="157">
        <v>45695.51666666667</v>
      </c>
      <c r="B2187" s="170">
        <v>0.72158542672081738</v>
      </c>
      <c r="C2187" s="170">
        <v>26.352264945000002</v>
      </c>
      <c r="D2187" s="170">
        <v>2.1114955000000001E-2</v>
      </c>
      <c r="E2187" s="171">
        <f t="shared" si="310"/>
        <v>0.70628102889990851</v>
      </c>
      <c r="F2187" s="171">
        <f t="shared" si="311"/>
        <v>1.5618732180104273E-3</v>
      </c>
      <c r="G2187" s="171">
        <f t="shared" si="312"/>
        <v>62344.98086867862</v>
      </c>
      <c r="H2187" s="171">
        <f t="shared" si="306"/>
        <v>2.3719424814353032E-2</v>
      </c>
      <c r="I2187" s="171">
        <f t="shared" si="307"/>
        <v>1.6931121077026319</v>
      </c>
      <c r="J2187" s="171">
        <f t="shared" si="308"/>
        <v>44.732965101511745</v>
      </c>
      <c r="K2187" s="172">
        <f t="shared" si="309"/>
        <v>52.006273980475001</v>
      </c>
      <c r="L2187" s="172">
        <f t="shared" si="313"/>
        <v>1.8291372091349918</v>
      </c>
      <c r="M2187" s="171">
        <f t="shared" si="314"/>
        <v>0.16496547701433908</v>
      </c>
      <c r="N2187" s="44"/>
    </row>
    <row r="2188" spans="1:14" x14ac:dyDescent="0.25">
      <c r="A2188" s="157">
        <v>45695.517361111109</v>
      </c>
      <c r="B2188" s="170">
        <v>0.70382569438828702</v>
      </c>
      <c r="C2188" s="170">
        <v>26.352050176666602</v>
      </c>
      <c r="D2188" s="170">
        <v>2.11246243333333E-2</v>
      </c>
      <c r="E2188" s="171">
        <f t="shared" si="310"/>
        <v>0.68889846392777954</v>
      </c>
      <c r="F2188" s="171">
        <f t="shared" si="311"/>
        <v>1.5234322389356863E-3</v>
      </c>
      <c r="G2188" s="171">
        <f t="shared" si="312"/>
        <v>60810.539995147999</v>
      </c>
      <c r="H2188" s="171">
        <f t="shared" si="306"/>
        <v>2.3719576729006354E-2</v>
      </c>
      <c r="I2188" s="171">
        <f t="shared" si="307"/>
        <v>1.6931024780758122</v>
      </c>
      <c r="J2188" s="171">
        <f t="shared" si="308"/>
        <v>43.784482304988018</v>
      </c>
      <c r="K2188" s="172">
        <f t="shared" si="309"/>
        <v>50.903314352846031</v>
      </c>
      <c r="L2188" s="172">
        <f t="shared" si="313"/>
        <v>1.7872611217176115</v>
      </c>
      <c r="M2188" s="171">
        <f t="shared" si="314"/>
        <v>0.1611887736036807</v>
      </c>
      <c r="N2188" s="44"/>
    </row>
    <row r="2189" spans="1:14" x14ac:dyDescent="0.25">
      <c r="A2189" s="157">
        <v>45695.518055555556</v>
      </c>
      <c r="B2189" s="170">
        <v>0.66135678143200882</v>
      </c>
      <c r="C2189" s="170">
        <v>26.352193199999999</v>
      </c>
      <c r="D2189" s="170">
        <v>2.1257345166666601E-2</v>
      </c>
      <c r="E2189" s="171">
        <f t="shared" si="310"/>
        <v>0.64732995242985547</v>
      </c>
      <c r="F2189" s="171">
        <f t="shared" si="311"/>
        <v>1.4315081849177681E-3</v>
      </c>
      <c r="G2189" s="171">
        <f t="shared" si="312"/>
        <v>57141.225915725561</v>
      </c>
      <c r="H2189" s="171">
        <f t="shared" si="306"/>
        <v>2.3719475562469318E-2</v>
      </c>
      <c r="I2189" s="171">
        <f t="shared" si="307"/>
        <v>1.6931088908478793</v>
      </c>
      <c r="J2189" s="171">
        <f t="shared" si="308"/>
        <v>41.502572376352617</v>
      </c>
      <c r="K2189" s="172">
        <f t="shared" si="309"/>
        <v>48.250556885855403</v>
      </c>
      <c r="L2189" s="172">
        <f t="shared" si="313"/>
        <v>1.695466208366923</v>
      </c>
      <c r="M2189" s="171">
        <f t="shared" si="314"/>
        <v>0.15291001157710346</v>
      </c>
      <c r="N2189" s="44"/>
    </row>
    <row r="2190" spans="1:14" x14ac:dyDescent="0.25">
      <c r="A2190" s="157">
        <v>45695.518750000003</v>
      </c>
      <c r="B2190" s="170">
        <v>0.5686973386111096</v>
      </c>
      <c r="C2190" s="170">
        <v>26.35283712</v>
      </c>
      <c r="D2190" s="170">
        <v>2.1362249833333301E-2</v>
      </c>
      <c r="E2190" s="171">
        <f t="shared" si="310"/>
        <v>0.55663454282087699</v>
      </c>
      <c r="F2190" s="171">
        <f t="shared" si="311"/>
        <v>1.2309466203703672E-3</v>
      </c>
      <c r="G2190" s="171">
        <f t="shared" si="312"/>
        <v>49135.450055999871</v>
      </c>
      <c r="H2190" s="171">
        <f t="shared" si="306"/>
        <v>2.3719020096780886E-2</v>
      </c>
      <c r="I2190" s="171">
        <f t="shared" si="307"/>
        <v>1.6931377626661057</v>
      </c>
      <c r="J2190" s="171">
        <f t="shared" si="308"/>
        <v>36.45004312732064</v>
      </c>
      <c r="K2190" s="172">
        <f t="shared" si="309"/>
        <v>42.37717417280281</v>
      </c>
      <c r="L2190" s="172">
        <f t="shared" si="313"/>
        <v>1.4765226464731835</v>
      </c>
      <c r="M2190" s="171">
        <f t="shared" si="314"/>
        <v>0.1331640193428196</v>
      </c>
      <c r="N2190" s="44"/>
    </row>
    <row r="2191" spans="1:14" x14ac:dyDescent="0.25">
      <c r="A2191" s="157">
        <v>45695.519444444442</v>
      </c>
      <c r="B2191" s="170">
        <v>0.50538005537705333</v>
      </c>
      <c r="C2191" s="170">
        <v>26.353481039999998</v>
      </c>
      <c r="D2191" s="170">
        <v>2.1325295166666602E-2</v>
      </c>
      <c r="E2191" s="171">
        <f t="shared" si="310"/>
        <v>0.49465923641133508</v>
      </c>
      <c r="F2191" s="171">
        <f t="shared" si="311"/>
        <v>1.0938962237598557E-3</v>
      </c>
      <c r="G2191" s="171">
        <f t="shared" si="312"/>
        <v>43664.836784577405</v>
      </c>
      <c r="H2191" s="171">
        <f t="shared" si="306"/>
        <v>2.3718564641796804E-2</v>
      </c>
      <c r="I2191" s="171">
        <f t="shared" si="307"/>
        <v>1.6931666348446934</v>
      </c>
      <c r="J2191" s="171">
        <f t="shared" si="308"/>
        <v>32.931520476996944</v>
      </c>
      <c r="K2191" s="172">
        <f t="shared" si="309"/>
        <v>38.287090263321673</v>
      </c>
      <c r="L2191" s="172">
        <f t="shared" si="313"/>
        <v>1.3176632398293824</v>
      </c>
      <c r="M2191" s="171">
        <f t="shared" si="314"/>
        <v>0.11883687227898469</v>
      </c>
      <c r="N2191" s="44"/>
    </row>
    <row r="2192" spans="1:14" x14ac:dyDescent="0.25">
      <c r="A2192" s="157">
        <v>45695.520138888889</v>
      </c>
      <c r="B2192" s="170">
        <v>0.55750099400521214</v>
      </c>
      <c r="C2192" s="170">
        <v>26.354124959999901</v>
      </c>
      <c r="D2192" s="170">
        <v>2.14001343333333E-2</v>
      </c>
      <c r="E2192" s="171">
        <f t="shared" si="310"/>
        <v>0.54567334060742878</v>
      </c>
      <c r="F2192" s="171">
        <f t="shared" si="311"/>
        <v>1.2067121082363899E-3</v>
      </c>
      <c r="G2192" s="171">
        <f t="shared" si="312"/>
        <v>48168.085882050327</v>
      </c>
      <c r="H2192" s="171">
        <f t="shared" si="306"/>
        <v>2.3718109197516869E-2</v>
      </c>
      <c r="I2192" s="171">
        <f t="shared" si="307"/>
        <v>1.6931955073836393</v>
      </c>
      <c r="J2192" s="171">
        <f t="shared" si="308"/>
        <v>35.832035003146885</v>
      </c>
      <c r="K2192" s="172">
        <f t="shared" si="309"/>
        <v>41.659944329097662</v>
      </c>
      <c r="L2192" s="172">
        <f t="shared" si="313"/>
        <v>1.4515267841080888</v>
      </c>
      <c r="M2192" s="171">
        <f t="shared" si="314"/>
        <v>0.130909702751451</v>
      </c>
      <c r="N2192" s="44"/>
    </row>
    <row r="2193" spans="1:14" x14ac:dyDescent="0.25">
      <c r="A2193" s="157">
        <v>45695.520833333336</v>
      </c>
      <c r="B2193" s="170">
        <v>0.59996991800340715</v>
      </c>
      <c r="C2193" s="170">
        <v>26.354768879999899</v>
      </c>
      <c r="D2193" s="170">
        <v>2.1448746666666602E-2</v>
      </c>
      <c r="E2193" s="171">
        <f t="shared" si="310"/>
        <v>0.58724000329079129</v>
      </c>
      <c r="F2193" s="171">
        <f t="shared" si="311"/>
        <v>1.2986361861545609E-3</v>
      </c>
      <c r="G2193" s="171">
        <f t="shared" si="312"/>
        <v>51837.400915494378</v>
      </c>
      <c r="H2193" s="171">
        <f t="shared" si="306"/>
        <v>2.3717653763940635E-2</v>
      </c>
      <c r="I2193" s="171">
        <f t="shared" si="307"/>
        <v>1.6932243802829567</v>
      </c>
      <c r="J2193" s="171">
        <f t="shared" si="308"/>
        <v>38.16731131107116</v>
      </c>
      <c r="K2193" s="172">
        <f t="shared" si="309"/>
        <v>44.375719853706499</v>
      </c>
      <c r="L2193" s="172">
        <f t="shared" si="313"/>
        <v>1.5598472117305733</v>
      </c>
      <c r="M2193" s="171">
        <f t="shared" si="314"/>
        <v>0.14067886108681216</v>
      </c>
      <c r="N2193" s="44"/>
    </row>
    <row r="2194" spans="1:14" x14ac:dyDescent="0.25">
      <c r="A2194" s="157">
        <v>45695.521527777775</v>
      </c>
      <c r="B2194" s="170">
        <v>0.60305858158443426</v>
      </c>
      <c r="C2194" s="170">
        <v>26.356038569999999</v>
      </c>
      <c r="D2194" s="170">
        <v>2.1457621333333302E-2</v>
      </c>
      <c r="E2194" s="171">
        <f t="shared" si="310"/>
        <v>0.59026063058878409</v>
      </c>
      <c r="F2194" s="171">
        <f t="shared" si="311"/>
        <v>1.3053216051611132E-3</v>
      </c>
      <c r="G2194" s="171">
        <f t="shared" si="312"/>
        <v>52104.261448895122</v>
      </c>
      <c r="H2194" s="171">
        <f t="shared" si="306"/>
        <v>2.371675576533196E-2</v>
      </c>
      <c r="I2194" s="171">
        <f t="shared" si="307"/>
        <v>1.6932813133048059</v>
      </c>
      <c r="J2194" s="171">
        <f t="shared" si="308"/>
        <v>38.336228919484668</v>
      </c>
      <c r="K2194" s="172">
        <f t="shared" si="309"/>
        <v>44.573456307527614</v>
      </c>
      <c r="L2194" s="172">
        <f t="shared" si="313"/>
        <v>1.5681652312288008</v>
      </c>
      <c r="M2194" s="171">
        <f t="shared" si="314"/>
        <v>0.14142904322049071</v>
      </c>
      <c r="N2194" s="44"/>
    </row>
    <row r="2195" spans="1:14" x14ac:dyDescent="0.25">
      <c r="A2195" s="157">
        <v>45695.522222222222</v>
      </c>
      <c r="B2195" s="170">
        <v>0.59340654494785372</v>
      </c>
      <c r="C2195" s="170">
        <v>26.358184338333299</v>
      </c>
      <c r="D2195" s="170">
        <v>2.14198693333333E-2</v>
      </c>
      <c r="E2195" s="171">
        <f t="shared" si="310"/>
        <v>0.58080926581610948</v>
      </c>
      <c r="F2195" s="171">
        <f t="shared" si="311"/>
        <v>1.2844297509693803E-3</v>
      </c>
      <c r="G2195" s="171">
        <f t="shared" si="312"/>
        <v>51270.325483494562</v>
      </c>
      <c r="H2195" s="171">
        <f t="shared" si="306"/>
        <v>2.3715238247763986E-2</v>
      </c>
      <c r="I2195" s="171">
        <f t="shared" si="307"/>
        <v>1.6933775329483438</v>
      </c>
      <c r="J2195" s="171">
        <f t="shared" si="308"/>
        <v>37.80795815583113</v>
      </c>
      <c r="K2195" s="172">
        <f t="shared" si="309"/>
        <v>43.961474102514615</v>
      </c>
      <c r="L2195" s="172">
        <f t="shared" si="313"/>
        <v>1.5417055439838896</v>
      </c>
      <c r="M2195" s="171">
        <f t="shared" si="314"/>
        <v>0.13904270779075484</v>
      </c>
      <c r="N2195" s="44"/>
    </row>
    <row r="2196" spans="1:14" x14ac:dyDescent="0.25">
      <c r="A2196" s="157">
        <v>45695.522916666669</v>
      </c>
      <c r="B2196" s="170">
        <v>0.53819694629061376</v>
      </c>
      <c r="C2196" s="170">
        <v>26.360330104999999</v>
      </c>
      <c r="D2196" s="170">
        <v>2.1324632999999999E-2</v>
      </c>
      <c r="E2196" s="171">
        <f t="shared" si="310"/>
        <v>0.52676792399708816</v>
      </c>
      <c r="F2196" s="171">
        <f t="shared" si="311"/>
        <v>1.1649284551744886E-3</v>
      </c>
      <c r="G2196" s="171">
        <f t="shared" si="312"/>
        <v>46500.216159509029</v>
      </c>
      <c r="H2196" s="171">
        <f t="shared" si="306"/>
        <v>2.3713720850214552E-2</v>
      </c>
      <c r="I2196" s="171">
        <f t="shared" si="307"/>
        <v>1.6934737565190463</v>
      </c>
      <c r="J2196" s="171">
        <f t="shared" si="308"/>
        <v>34.762393812234762</v>
      </c>
      <c r="K2196" s="172">
        <f t="shared" si="309"/>
        <v>40.422279394384034</v>
      </c>
      <c r="L2196" s="172">
        <f t="shared" si="313"/>
        <v>1.3990234235459582</v>
      </c>
      <c r="M2196" s="171">
        <f t="shared" si="314"/>
        <v>0.12617455118560228</v>
      </c>
      <c r="N2196" s="44"/>
    </row>
    <row r="2197" spans="1:14" x14ac:dyDescent="0.25">
      <c r="A2197" s="157">
        <v>45695.523611111108</v>
      </c>
      <c r="B2197" s="170">
        <v>0.53279181708784418</v>
      </c>
      <c r="C2197" s="170">
        <v>26.3624758716666</v>
      </c>
      <c r="D2197" s="170">
        <v>2.1258670333333299E-2</v>
      </c>
      <c r="E2197" s="171">
        <f t="shared" si="310"/>
        <v>0.52147384086339033</v>
      </c>
      <c r="F2197" s="171">
        <f t="shared" si="311"/>
        <v>1.15322904131568E-3</v>
      </c>
      <c r="G2197" s="171">
        <f t="shared" si="312"/>
        <v>46033.212996389739</v>
      </c>
      <c r="H2197" s="171">
        <f t="shared" si="306"/>
        <v>2.3712203571494291E-2</v>
      </c>
      <c r="I2197" s="171">
        <f t="shared" si="307"/>
        <v>1.6935699840917264</v>
      </c>
      <c r="J2197" s="171">
        <f t="shared" si="308"/>
        <v>34.461938868312494</v>
      </c>
      <c r="K2197" s="172">
        <f t="shared" si="309"/>
        <v>40.0749448447879</v>
      </c>
      <c r="L2197" s="172">
        <f t="shared" si="313"/>
        <v>1.3814638129329395</v>
      </c>
      <c r="M2197" s="171">
        <f t="shared" si="314"/>
        <v>0.12459089221978172</v>
      </c>
      <c r="N2197" s="44"/>
    </row>
    <row r="2198" spans="1:14" x14ac:dyDescent="0.25">
      <c r="A2198" s="157">
        <v>45695.524305555555</v>
      </c>
      <c r="B2198" s="170">
        <v>0.5308614046179293</v>
      </c>
      <c r="C2198" s="170">
        <v>26.364621639999999</v>
      </c>
      <c r="D2198" s="170">
        <v>2.1409141499999999E-2</v>
      </c>
      <c r="E2198" s="171">
        <f t="shared" si="310"/>
        <v>0.51958071332756173</v>
      </c>
      <c r="F2198" s="171">
        <f t="shared" si="311"/>
        <v>1.1490506593461673E-3</v>
      </c>
      <c r="G2198" s="171">
        <f t="shared" si="312"/>
        <v>45866.425358989094</v>
      </c>
      <c r="H2198" s="171">
        <f t="shared" si="306"/>
        <v>2.3710686410413795E-2</v>
      </c>
      <c r="I2198" s="171">
        <f t="shared" si="307"/>
        <v>1.6936662157412359</v>
      </c>
      <c r="J2198" s="171">
        <f t="shared" si="308"/>
        <v>34.354529784352181</v>
      </c>
      <c r="K2198" s="172">
        <f t="shared" si="309"/>
        <v>39.9520745673682</v>
      </c>
      <c r="L2198" s="172">
        <f t="shared" si="313"/>
        <v>1.3865292262063917</v>
      </c>
      <c r="M2198" s="171">
        <f t="shared" si="314"/>
        <v>0.12504772963621857</v>
      </c>
      <c r="N2198" s="44"/>
    </row>
    <row r="2199" spans="1:14" x14ac:dyDescent="0.25">
      <c r="A2199" s="157">
        <v>45695.525000000001</v>
      </c>
      <c r="B2199" s="170">
        <v>0.49534194351253391</v>
      </c>
      <c r="C2199" s="170">
        <v>26.366192590000001</v>
      </c>
      <c r="D2199" s="170">
        <v>2.14390753333333E-2</v>
      </c>
      <c r="E2199" s="171">
        <f t="shared" si="310"/>
        <v>0.48481349033263399</v>
      </c>
      <c r="F2199" s="171">
        <f t="shared" si="311"/>
        <v>1.0721687089015886E-3</v>
      </c>
      <c r="G2199" s="171">
        <f t="shared" si="312"/>
        <v>42797.543919482931</v>
      </c>
      <c r="H2199" s="171">
        <f t="shared" si="306"/>
        <v>2.3709575748782973E-2</v>
      </c>
      <c r="I2199" s="171">
        <f t="shared" si="307"/>
        <v>1.693736670949533</v>
      </c>
      <c r="J2199" s="171">
        <f t="shared" si="308"/>
        <v>32.368204356495433</v>
      </c>
      <c r="K2199" s="172">
        <f t="shared" si="309"/>
        <v>37.643510290712101</v>
      </c>
      <c r="L2199" s="172">
        <f t="shared" si="313"/>
        <v>1.3000963964548671</v>
      </c>
      <c r="M2199" s="171">
        <f t="shared" si="314"/>
        <v>0.11725256100783432</v>
      </c>
      <c r="N2199" s="44"/>
    </row>
    <row r="2200" spans="1:14" x14ac:dyDescent="0.25">
      <c r="A2200" s="157">
        <v>45695.525694444441</v>
      </c>
      <c r="B2200" s="170">
        <v>0.46098074460649824</v>
      </c>
      <c r="C2200" s="170">
        <v>26.366958799999999</v>
      </c>
      <c r="D2200" s="170">
        <v>2.1325692666666601E-2</v>
      </c>
      <c r="E2200" s="171">
        <f t="shared" si="310"/>
        <v>0.45118148175252826</v>
      </c>
      <c r="F2200" s="171">
        <f t="shared" si="311"/>
        <v>9.977938194945849E-4</v>
      </c>
      <c r="G2200" s="171">
        <f t="shared" si="312"/>
        <v>39828.736334001449</v>
      </c>
      <c r="H2200" s="171">
        <f t="shared" si="306"/>
        <v>2.3709034061424921E-2</v>
      </c>
      <c r="I2200" s="171">
        <f t="shared" si="307"/>
        <v>1.6937710353200137</v>
      </c>
      <c r="J2200" s="171">
        <f t="shared" si="308"/>
        <v>30.427580021059796</v>
      </c>
      <c r="K2200" s="172">
        <f t="shared" si="309"/>
        <v>35.387249884487758</v>
      </c>
      <c r="L2200" s="172">
        <f t="shared" si="313"/>
        <v>1.2078041183454167</v>
      </c>
      <c r="M2200" s="171">
        <f t="shared" si="314"/>
        <v>0.10892894285222013</v>
      </c>
      <c r="N2200" s="44"/>
    </row>
    <row r="2201" spans="1:14" x14ac:dyDescent="0.25">
      <c r="A2201" s="157">
        <v>45695.526388888888</v>
      </c>
      <c r="B2201" s="170">
        <v>0.49070899040914379</v>
      </c>
      <c r="C2201" s="170">
        <v>26.367725010000001</v>
      </c>
      <c r="D2201" s="170">
        <v>2.14855686666666E-2</v>
      </c>
      <c r="E2201" s="171">
        <f t="shared" si="310"/>
        <v>0.48027655302749689</v>
      </c>
      <c r="F2201" s="171">
        <f t="shared" si="311"/>
        <v>1.0621406718812636E-3</v>
      </c>
      <c r="G2201" s="171">
        <f t="shared" si="312"/>
        <v>42397.256771350025</v>
      </c>
      <c r="H2201" s="171">
        <f t="shared" si="306"/>
        <v>2.3708492389214023E-2</v>
      </c>
      <c r="I2201" s="171">
        <f t="shared" si="307"/>
        <v>1.6938054002008076</v>
      </c>
      <c r="J2201" s="171">
        <f t="shared" si="308"/>
        <v>32.107675928471309</v>
      </c>
      <c r="K2201" s="172">
        <f t="shared" si="309"/>
        <v>37.341878571326639</v>
      </c>
      <c r="L2201" s="172">
        <f t="shared" si="313"/>
        <v>1.2913806169547613</v>
      </c>
      <c r="M2201" s="171">
        <f t="shared" si="314"/>
        <v>0.1164665058581134</v>
      </c>
      <c r="N2201" s="44"/>
    </row>
    <row r="2202" spans="1:14" x14ac:dyDescent="0.25">
      <c r="A2202" s="157">
        <v>45695.527083333334</v>
      </c>
      <c r="B2202" s="170">
        <v>0.50576614891295413</v>
      </c>
      <c r="C2202" s="170">
        <v>26.3684912183333</v>
      </c>
      <c r="D2202" s="170">
        <v>2.1591799666666599E-2</v>
      </c>
      <c r="E2202" s="171">
        <f t="shared" si="310"/>
        <v>0.49501233112767928</v>
      </c>
      <c r="F2202" s="171">
        <f t="shared" si="311"/>
        <v>1.0947319240540133E-3</v>
      </c>
      <c r="G2202" s="171">
        <f t="shared" si="312"/>
        <v>43698.195266079238</v>
      </c>
      <c r="H2202" s="171">
        <f t="shared" si="306"/>
        <v>2.3707950733328001E-2</v>
      </c>
      <c r="I2202" s="171">
        <f t="shared" si="307"/>
        <v>1.6938397655171658</v>
      </c>
      <c r="J2202" s="171">
        <f t="shared" si="308"/>
        <v>32.953155703544724</v>
      </c>
      <c r="K2202" s="172">
        <f t="shared" si="309"/>
        <v>38.325885148572866</v>
      </c>
      <c r="L2202" s="172">
        <f t="shared" si="313"/>
        <v>1.3356098756102168</v>
      </c>
      <c r="M2202" s="171">
        <f t="shared" si="314"/>
        <v>0.12045543611203255</v>
      </c>
      <c r="N2202" s="44"/>
    </row>
    <row r="2203" spans="1:14" x14ac:dyDescent="0.25">
      <c r="A2203" s="157">
        <v>45695.527777777781</v>
      </c>
      <c r="B2203" s="170">
        <v>0.48491777500601602</v>
      </c>
      <c r="C2203" s="170">
        <v>26.369257428333299</v>
      </c>
      <c r="D2203" s="170">
        <v>2.16012041666666E-2</v>
      </c>
      <c r="E2203" s="171">
        <f t="shared" si="310"/>
        <v>0.474606030221703</v>
      </c>
      <c r="F2203" s="171">
        <f t="shared" si="311"/>
        <v>1.0496055736060952E-3</v>
      </c>
      <c r="G2203" s="171">
        <f t="shared" si="312"/>
        <v>41896.895760519787</v>
      </c>
      <c r="H2203" s="171">
        <f t="shared" si="306"/>
        <v>2.3707409091409854E-2</v>
      </c>
      <c r="I2203" s="171">
        <f t="shared" si="307"/>
        <v>1.6938741314186008</v>
      </c>
      <c r="J2203" s="171">
        <f t="shared" si="308"/>
        <v>31.781529012947363</v>
      </c>
      <c r="K2203" s="172">
        <f t="shared" si="309"/>
        <v>36.963906469538387</v>
      </c>
      <c r="L2203" s="172">
        <f t="shared" si="313"/>
        <v>1.2838113828205611</v>
      </c>
      <c r="M2203" s="171">
        <f t="shared" si="314"/>
        <v>0.11578385487198421</v>
      </c>
      <c r="N2203" s="44"/>
    </row>
    <row r="2204" spans="1:14" x14ac:dyDescent="0.25">
      <c r="A2204" s="157">
        <v>45695.52847222222</v>
      </c>
      <c r="B2204" s="170">
        <v>0.46329723225029906</v>
      </c>
      <c r="C2204" s="170">
        <v>26.370023636666598</v>
      </c>
      <c r="D2204" s="170">
        <v>2.1677234E-2</v>
      </c>
      <c r="E2204" s="171">
        <f t="shared" si="310"/>
        <v>0.45344408692664417</v>
      </c>
      <c r="F2204" s="171">
        <f t="shared" si="311"/>
        <v>1.0028078620136344E-3</v>
      </c>
      <c r="G2204" s="171">
        <f t="shared" si="312"/>
        <v>40028.880866425839</v>
      </c>
      <c r="H2204" s="171">
        <f t="shared" si="306"/>
        <v>2.3706867465815559E-2</v>
      </c>
      <c r="I2204" s="171">
        <f t="shared" si="307"/>
        <v>1.6939084977556034</v>
      </c>
      <c r="J2204" s="171">
        <f t="shared" si="308"/>
        <v>30.559030013232285</v>
      </c>
      <c r="K2204" s="172">
        <f t="shared" si="309"/>
        <v>35.542709523445353</v>
      </c>
      <c r="L2204" s="172">
        <f t="shared" si="313"/>
        <v>1.2336770341547603</v>
      </c>
      <c r="M2204" s="171">
        <f t="shared" si="314"/>
        <v>0.11126235878019122</v>
      </c>
      <c r="N2204" s="44"/>
    </row>
    <row r="2205" spans="1:14" x14ac:dyDescent="0.25">
      <c r="A2205" s="157">
        <v>45695.529166666667</v>
      </c>
      <c r="B2205" s="170">
        <v>0.46136681975722021</v>
      </c>
      <c r="C2205" s="170">
        <v>26.3707898466666</v>
      </c>
      <c r="D2205" s="170">
        <v>2.1743859666666601E-2</v>
      </c>
      <c r="E2205" s="171">
        <f t="shared" si="310"/>
        <v>0.45155357423124903</v>
      </c>
      <c r="F2205" s="171">
        <f t="shared" si="311"/>
        <v>9.9862947999398315E-4</v>
      </c>
      <c r="G2205" s="171">
        <f t="shared" si="312"/>
        <v>39862.093227023826</v>
      </c>
      <c r="H2205" s="171">
        <f t="shared" si="306"/>
        <v>2.370632585418822E-2</v>
      </c>
      <c r="I2205" s="171">
        <f t="shared" si="307"/>
        <v>1.6939428646776939</v>
      </c>
      <c r="J2205" s="171">
        <f t="shared" si="308"/>
        <v>30.449494415568527</v>
      </c>
      <c r="K2205" s="172">
        <f t="shared" si="309"/>
        <v>35.415954023049665</v>
      </c>
      <c r="L2205" s="172">
        <f t="shared" si="313"/>
        <v>1.2325887978007393</v>
      </c>
      <c r="M2205" s="171">
        <f t="shared" si="314"/>
        <v>0.11116421336586754</v>
      </c>
      <c r="N2205" s="44"/>
    </row>
    <row r="2206" spans="1:14" x14ac:dyDescent="0.25">
      <c r="A2206" s="157">
        <v>45695.529861111114</v>
      </c>
      <c r="B2206" s="170">
        <v>0.44515141000330843</v>
      </c>
      <c r="C2206" s="170">
        <v>26.371683914999998</v>
      </c>
      <c r="D2206" s="170">
        <v>2.1735117666666599E-2</v>
      </c>
      <c r="E2206" s="171">
        <f t="shared" si="310"/>
        <v>0.43568176479504173</v>
      </c>
      <c r="F2206" s="171">
        <f t="shared" si="311"/>
        <v>9.6353119048335164E-4</v>
      </c>
      <c r="G2206" s="171">
        <f t="shared" si="312"/>
        <v>38461.081824285851</v>
      </c>
      <c r="H2206" s="171">
        <f t="shared" si="306"/>
        <v>2.3705693882359453E-2</v>
      </c>
      <c r="I2206" s="171">
        <f t="shared" si="307"/>
        <v>1.6939829670923086</v>
      </c>
      <c r="J2206" s="171">
        <f t="shared" si="308"/>
        <v>29.526834237208746</v>
      </c>
      <c r="K2206" s="172">
        <f t="shared" si="309"/>
        <v>34.34353173247208</v>
      </c>
      <c r="L2206" s="172">
        <f t="shared" si="313"/>
        <v>1.1908950844330539</v>
      </c>
      <c r="M2206" s="171">
        <f t="shared" si="314"/>
        <v>0.10740395783126387</v>
      </c>
      <c r="N2206" s="44"/>
    </row>
    <row r="2207" spans="1:14" x14ac:dyDescent="0.25">
      <c r="A2207" s="157">
        <v>45695.530555555553</v>
      </c>
      <c r="B2207" s="170">
        <v>0.43588547050862203</v>
      </c>
      <c r="C2207" s="170">
        <v>26.372756989999999</v>
      </c>
      <c r="D2207" s="170">
        <v>2.1800815166666598E-2</v>
      </c>
      <c r="E2207" s="171">
        <f t="shared" si="310"/>
        <v>0.42661140997666724</v>
      </c>
      <c r="F2207" s="171">
        <f t="shared" si="311"/>
        <v>9.4347504439095677E-4</v>
      </c>
      <c r="G2207" s="171">
        <f t="shared" si="312"/>
        <v>37660.504651944946</v>
      </c>
      <c r="H2207" s="171">
        <f t="shared" si="306"/>
        <v>2.3704935406969017E-2</v>
      </c>
      <c r="I2207" s="171">
        <f t="shared" si="307"/>
        <v>1.694031099564121</v>
      </c>
      <c r="J2207" s="171">
        <f t="shared" si="308"/>
        <v>28.997494577141332</v>
      </c>
      <c r="K2207" s="172">
        <f t="shared" si="309"/>
        <v>33.728699533487244</v>
      </c>
      <c r="L2207" s="172">
        <f t="shared" si="313"/>
        <v>1.1708592236705799</v>
      </c>
      <c r="M2207" s="171">
        <f t="shared" si="314"/>
        <v>0.10559697183176225</v>
      </c>
      <c r="N2207" s="44"/>
    </row>
    <row r="2208" spans="1:14" x14ac:dyDescent="0.25">
      <c r="A2208" s="157">
        <v>45695.53125</v>
      </c>
      <c r="B2208" s="170">
        <v>0.44939830643381379</v>
      </c>
      <c r="C2208" s="170">
        <v>26.373830065</v>
      </c>
      <c r="D2208" s="170">
        <v>2.1829822666666599E-2</v>
      </c>
      <c r="E2208" s="171">
        <f t="shared" si="310"/>
        <v>0.43983516604499623</v>
      </c>
      <c r="F2208" s="171">
        <f t="shared" si="311"/>
        <v>9.7272360699959695E-4</v>
      </c>
      <c r="G2208" s="171">
        <f t="shared" si="312"/>
        <v>38828.013675881513</v>
      </c>
      <c r="H2208" s="171">
        <f t="shared" si="306"/>
        <v>2.3704176961280698E-2</v>
      </c>
      <c r="I2208" s="171">
        <f t="shared" si="307"/>
        <v>1.694079233036925</v>
      </c>
      <c r="J2208" s="171">
        <f t="shared" si="308"/>
        <v>29.768931662921588</v>
      </c>
      <c r="K2208" s="172">
        <f t="shared" si="309"/>
        <v>34.626884825166904</v>
      </c>
      <c r="L2208" s="172">
        <f t="shared" si="313"/>
        <v>1.2070028285329362</v>
      </c>
      <c r="M2208" s="171">
        <f t="shared" si="314"/>
        <v>0.10885667645499063</v>
      </c>
      <c r="N2208" s="44"/>
    </row>
    <row r="2209" spans="1:14" x14ac:dyDescent="0.25">
      <c r="A2209" s="157">
        <v>45695.531944444447</v>
      </c>
      <c r="B2209" s="170">
        <v>0.46484155113026293</v>
      </c>
      <c r="C2209" s="170">
        <v>26.374903138333298</v>
      </c>
      <c r="D2209" s="170">
        <v>2.17539261666666E-2</v>
      </c>
      <c r="E2209" s="171">
        <f t="shared" si="310"/>
        <v>0.45494815050787979</v>
      </c>
      <c r="F2209" s="171">
        <f t="shared" si="311"/>
        <v>1.0061505435719977E-3</v>
      </c>
      <c r="G2209" s="171">
        <f t="shared" si="312"/>
        <v>40162.310017654716</v>
      </c>
      <c r="H2209" s="171">
        <f t="shared" si="306"/>
        <v>2.3703418546471143E-2</v>
      </c>
      <c r="I2209" s="171">
        <f t="shared" si="307"/>
        <v>1.6941273674359651</v>
      </c>
      <c r="J2209" s="171">
        <f t="shared" si="308"/>
        <v>30.646611854790081</v>
      </c>
      <c r="K2209" s="172">
        <f t="shared" si="309"/>
        <v>35.648699736341364</v>
      </c>
      <c r="L2209" s="172">
        <f t="shared" si="313"/>
        <v>1.2421204908479577</v>
      </c>
      <c r="M2209" s="171">
        <f t="shared" si="314"/>
        <v>0.11202385379220398</v>
      </c>
      <c r="N2209" s="44"/>
    </row>
    <row r="2210" spans="1:14" x14ac:dyDescent="0.25">
      <c r="A2210" s="157">
        <v>45695.532638888886</v>
      </c>
      <c r="B2210" s="170">
        <v>0.47294926167488721</v>
      </c>
      <c r="C2210" s="170">
        <v>26.375976213333299</v>
      </c>
      <c r="D2210" s="170">
        <v>2.17151166666666E-2</v>
      </c>
      <c r="E2210" s="171">
        <f t="shared" si="310"/>
        <v>0.46288164323098685</v>
      </c>
      <c r="F2210" s="171">
        <f t="shared" si="311"/>
        <v>1.023699700594994E-3</v>
      </c>
      <c r="G2210" s="171">
        <f t="shared" si="312"/>
        <v>40862.816208710254</v>
      </c>
      <c r="H2210" s="171">
        <f t="shared" si="306"/>
        <v>2.3702660160183072E-2</v>
      </c>
      <c r="I2210" s="171">
        <f t="shared" si="307"/>
        <v>1.6941755029107775</v>
      </c>
      <c r="J2210" s="171">
        <f t="shared" si="308"/>
        <v>31.10575397073174</v>
      </c>
      <c r="K2210" s="172">
        <f t="shared" si="309"/>
        <v>36.183703097292948</v>
      </c>
      <c r="L2210" s="172">
        <f t="shared" si="313"/>
        <v>1.2604947360077419</v>
      </c>
      <c r="M2210" s="171">
        <f t="shared" si="314"/>
        <v>0.11368098268468091</v>
      </c>
      <c r="N2210" s="44"/>
    </row>
    <row r="2211" spans="1:14" x14ac:dyDescent="0.25">
      <c r="A2211" s="157">
        <v>45695.533333333333</v>
      </c>
      <c r="B2211" s="170">
        <v>0.46561371614139502</v>
      </c>
      <c r="C2211" s="170">
        <v>26.3766915</v>
      </c>
      <c r="D2211" s="170">
        <v>2.1630212333333301E-2</v>
      </c>
      <c r="E2211" s="171">
        <f t="shared" si="310"/>
        <v>0.45570116039842129</v>
      </c>
      <c r="F2211" s="171">
        <f t="shared" si="311"/>
        <v>1.0078218964099459E-3</v>
      </c>
      <c r="G2211" s="171">
        <f t="shared" si="312"/>
        <v>40229.025074616533</v>
      </c>
      <c r="H2211" s="171">
        <f t="shared" si="306"/>
        <v>2.3702154654138545E-2</v>
      </c>
      <c r="I2211" s="171">
        <f t="shared" si="307"/>
        <v>1.6942075894471125</v>
      </c>
      <c r="J2211" s="171">
        <f t="shared" si="308"/>
        <v>30.690387809413735</v>
      </c>
      <c r="K2211" s="172">
        <f t="shared" si="309"/>
        <v>35.701134913931746</v>
      </c>
      <c r="L2211" s="172">
        <f t="shared" si="313"/>
        <v>1.2370639487576343</v>
      </c>
      <c r="M2211" s="171">
        <f t="shared" si="314"/>
        <v>0.1115678164463956</v>
      </c>
      <c r="N2211" s="44"/>
    </row>
    <row r="2212" spans="1:14" x14ac:dyDescent="0.25">
      <c r="A2212" s="157">
        <v>45695.53402777778</v>
      </c>
      <c r="B2212" s="170">
        <v>0.47989870976534021</v>
      </c>
      <c r="C2212" s="170">
        <v>26.376905884999999</v>
      </c>
      <c r="D2212" s="170">
        <v>2.1600806666666601E-2</v>
      </c>
      <c r="E2212" s="171">
        <f t="shared" si="310"/>
        <v>0.46968170138853194</v>
      </c>
      <c r="F2212" s="171">
        <f t="shared" si="311"/>
        <v>1.0387417960288749E-3</v>
      </c>
      <c r="G2212" s="171">
        <f t="shared" si="312"/>
        <v>41463.248523725393</v>
      </c>
      <c r="H2212" s="171">
        <f t="shared" si="306"/>
        <v>2.3702003146945632E-2</v>
      </c>
      <c r="I2212" s="171">
        <f t="shared" si="307"/>
        <v>1.6942172064781302</v>
      </c>
      <c r="J2212" s="171">
        <f t="shared" si="308"/>
        <v>31.498426475381965</v>
      </c>
      <c r="K2212" s="172">
        <f t="shared" si="309"/>
        <v>36.641286444673369</v>
      </c>
      <c r="L2212" s="172">
        <f t="shared" si="313"/>
        <v>1.271400316142292</v>
      </c>
      <c r="M2212" s="171">
        <f t="shared" si="314"/>
        <v>0.11466453067661364</v>
      </c>
      <c r="N2212" s="44"/>
    </row>
    <row r="2213" spans="1:14" x14ac:dyDescent="0.25">
      <c r="A2213" s="157">
        <v>45695.534722222219</v>
      </c>
      <c r="B2213" s="170">
        <v>0.4501704751049922</v>
      </c>
      <c r="C2213" s="170">
        <v>26.377120273333301</v>
      </c>
      <c r="D2213" s="170">
        <v>2.1591534833333301E-2</v>
      </c>
      <c r="E2213" s="171">
        <f t="shared" si="310"/>
        <v>0.44058606331407196</v>
      </c>
      <c r="F2213" s="171">
        <f t="shared" si="311"/>
        <v>9.7439496775972333E-4</v>
      </c>
      <c r="G2213" s="171">
        <f t="shared" si="312"/>
        <v>38894.729049071328</v>
      </c>
      <c r="H2213" s="171">
        <f t="shared" si="306"/>
        <v>2.3701851638582443E-2</v>
      </c>
      <c r="I2213" s="171">
        <f t="shared" si="307"/>
        <v>1.69422682369863</v>
      </c>
      <c r="J2213" s="171">
        <f t="shared" si="308"/>
        <v>29.812915209143341</v>
      </c>
      <c r="K2213" s="172">
        <f t="shared" si="309"/>
        <v>34.680752102713242</v>
      </c>
      <c r="L2213" s="172">
        <f t="shared" si="313"/>
        <v>1.1958791021622863</v>
      </c>
      <c r="M2213" s="171">
        <f t="shared" si="314"/>
        <v>0.10785345437971557</v>
      </c>
      <c r="N2213" s="44"/>
    </row>
    <row r="2214" spans="1:14" x14ac:dyDescent="0.25">
      <c r="A2214" s="157">
        <v>45695.535416666666</v>
      </c>
      <c r="B2214" s="170">
        <v>0.43742978945808053</v>
      </c>
      <c r="C2214" s="170">
        <v>26.377334656666601</v>
      </c>
      <c r="D2214" s="170">
        <v>2.1543982499999999E-2</v>
      </c>
      <c r="E2214" s="171">
        <f t="shared" si="310"/>
        <v>0.42811632843667818</v>
      </c>
      <c r="F2214" s="171">
        <f t="shared" si="311"/>
        <v>9.4681772609974139E-4</v>
      </c>
      <c r="G2214" s="171">
        <f t="shared" si="312"/>
        <v>37793.933809178161</v>
      </c>
      <c r="H2214" s="171">
        <f t="shared" si="306"/>
        <v>2.3701700134938025E-2</v>
      </c>
      <c r="I2214" s="171">
        <f t="shared" si="307"/>
        <v>1.6942364407347938</v>
      </c>
      <c r="J2214" s="171">
        <f t="shared" si="308"/>
        <v>29.085826148935467</v>
      </c>
      <c r="K2214" s="172">
        <f t="shared" si="309"/>
        <v>33.835116360350142</v>
      </c>
      <c r="L2214" s="172">
        <f t="shared" si="313"/>
        <v>1.1611012908193041</v>
      </c>
      <c r="M2214" s="171">
        <f t="shared" si="314"/>
        <v>0.10471692738269336</v>
      </c>
      <c r="N2214" s="44"/>
    </row>
    <row r="2215" spans="1:14" x14ac:dyDescent="0.25">
      <c r="A2215" s="157">
        <v>45695.536111111112</v>
      </c>
      <c r="B2215" s="170">
        <v>0.4899368253439616</v>
      </c>
      <c r="C2215" s="170">
        <v>26.377549044999999</v>
      </c>
      <c r="D2215" s="170">
        <v>2.15250408333333E-2</v>
      </c>
      <c r="E2215" s="171">
        <f t="shared" si="310"/>
        <v>0.47950507660316949</v>
      </c>
      <c r="F2215" s="171">
        <f t="shared" si="311"/>
        <v>1.0604693189263238E-3</v>
      </c>
      <c r="G2215" s="171">
        <f t="shared" si="312"/>
        <v>42330.54170971828</v>
      </c>
      <c r="H2215" s="171">
        <f t="shared" si="306"/>
        <v>2.3701548628945451E-2</v>
      </c>
      <c r="I2215" s="171">
        <f t="shared" si="307"/>
        <v>1.6942460580352106</v>
      </c>
      <c r="J2215" s="171">
        <f t="shared" si="308"/>
        <v>32.064220771823059</v>
      </c>
      <c r="K2215" s="172">
        <f t="shared" si="309"/>
        <v>37.300028937973394</v>
      </c>
      <c r="L2215" s="172">
        <f t="shared" si="313"/>
        <v>1.2921415678775203</v>
      </c>
      <c r="M2215" s="171">
        <f t="shared" si="314"/>
        <v>0.11653513418808806</v>
      </c>
      <c r="N2215" s="44"/>
    </row>
    <row r="2216" spans="1:14" x14ac:dyDescent="0.25">
      <c r="A2216" s="157">
        <v>45695.536805555559</v>
      </c>
      <c r="B2216" s="170">
        <v>0.5065383139009223</v>
      </c>
      <c r="C2216" s="170">
        <v>26.378121216666599</v>
      </c>
      <c r="D2216" s="170">
        <v>2.15822623333333E-2</v>
      </c>
      <c r="E2216" s="171">
        <f t="shared" si="310"/>
        <v>0.49575213878713725</v>
      </c>
      <c r="F2216" s="171">
        <f t="shared" si="311"/>
        <v>1.0964032768418233E-3</v>
      </c>
      <c r="G2216" s="171">
        <f t="shared" si="312"/>
        <v>43764.910321039686</v>
      </c>
      <c r="H2216" s="171">
        <f t="shared" si="306"/>
        <v>2.3701144287017074E-2</v>
      </c>
      <c r="I2216" s="171">
        <f t="shared" si="307"/>
        <v>1.6942717254241968</v>
      </c>
      <c r="J2216" s="171">
        <f t="shared" si="308"/>
        <v>32.996417985146749</v>
      </c>
      <c r="K2216" s="172">
        <f t="shared" si="309"/>
        <v>38.384966719988469</v>
      </c>
      <c r="L2216" s="172">
        <f t="shared" si="313"/>
        <v>1.337285042333348</v>
      </c>
      <c r="M2216" s="171">
        <f t="shared" si="314"/>
        <v>0.12060651536195419</v>
      </c>
      <c r="N2216" s="44"/>
    </row>
    <row r="2217" spans="1:14" x14ac:dyDescent="0.25">
      <c r="A2217" s="157">
        <v>45695.537499999999</v>
      </c>
      <c r="B2217" s="170">
        <v>0.5092408618622124</v>
      </c>
      <c r="C2217" s="170">
        <v>26.3791942916666</v>
      </c>
      <c r="D2217" s="170">
        <v>2.1733659833333301E-2</v>
      </c>
      <c r="E2217" s="171">
        <f t="shared" si="310"/>
        <v>0.49839535344104818</v>
      </c>
      <c r="F2217" s="171">
        <f t="shared" si="311"/>
        <v>1.1022529477537064E-3</v>
      </c>
      <c r="G2217" s="171">
        <f t="shared" si="312"/>
        <v>43998.410464895154</v>
      </c>
      <c r="H2217" s="171">
        <f t="shared" si="306"/>
        <v>2.3700385989787506E-2</v>
      </c>
      <c r="I2217" s="171">
        <f t="shared" si="307"/>
        <v>1.6943198639010431</v>
      </c>
      <c r="J2217" s="171">
        <f t="shared" si="308"/>
        <v>33.147761723652785</v>
      </c>
      <c r="K2217" s="172">
        <f t="shared" si="309"/>
        <v>38.562007338425332</v>
      </c>
      <c r="L2217" s="172">
        <f t="shared" si="313"/>
        <v>1.3535295928027782</v>
      </c>
      <c r="M2217" s="171">
        <f t="shared" si="314"/>
        <v>0.12207157222247277</v>
      </c>
      <c r="N2217" s="44"/>
    </row>
    <row r="2218" spans="1:14" x14ac:dyDescent="0.25">
      <c r="A2218" s="157">
        <v>45695.538194444445</v>
      </c>
      <c r="B2218" s="170">
        <v>0.49920275014440157</v>
      </c>
      <c r="C2218" s="170">
        <v>26.380267364999899</v>
      </c>
      <c r="D2218" s="170">
        <v>2.1726374499999999E-2</v>
      </c>
      <c r="E2218" s="171">
        <f t="shared" si="310"/>
        <v>0.48856927712919107</v>
      </c>
      <c r="F2218" s="171">
        <f t="shared" si="311"/>
        <v>1.0805254332129904E-3</v>
      </c>
      <c r="G2218" s="171">
        <f t="shared" si="312"/>
        <v>43131.117612476293</v>
      </c>
      <c r="H2218" s="171">
        <f t="shared" si="306"/>
        <v>2.3699627723429637E-2</v>
      </c>
      <c r="I2218" s="171">
        <f t="shared" si="307"/>
        <v>1.6943680033041799</v>
      </c>
      <c r="J2218" s="171">
        <f t="shared" si="308"/>
        <v>32.585051492565981</v>
      </c>
      <c r="K2218" s="172">
        <f t="shared" si="309"/>
        <v>37.908350620918071</v>
      </c>
      <c r="L2218" s="172">
        <f t="shared" si="313"/>
        <v>1.327753186504171</v>
      </c>
      <c r="M2218" s="171">
        <f t="shared" si="314"/>
        <v>0.11974686025470518</v>
      </c>
      <c r="N2218" s="44"/>
    </row>
    <row r="2219" spans="1:14" x14ac:dyDescent="0.25">
      <c r="A2219" s="157">
        <v>45695.538888888892</v>
      </c>
      <c r="B2219" s="170">
        <v>0.44708182249638995</v>
      </c>
      <c r="C2219" s="170">
        <v>26.381340439999999</v>
      </c>
      <c r="D2219" s="170">
        <v>2.1867175499999999E-2</v>
      </c>
      <c r="E2219" s="171">
        <f t="shared" si="310"/>
        <v>0.437557005127716</v>
      </c>
      <c r="F2219" s="171">
        <f t="shared" si="311"/>
        <v>9.6770957250300852E-4</v>
      </c>
      <c r="G2219" s="171">
        <f t="shared" si="312"/>
        <v>38627.86946368809</v>
      </c>
      <c r="H2219" s="171">
        <f t="shared" si="306"/>
        <v>2.3698869485586627E-2</v>
      </c>
      <c r="I2219" s="171">
        <f t="shared" si="307"/>
        <v>1.6944161437831589</v>
      </c>
      <c r="J2219" s="171">
        <f t="shared" si="308"/>
        <v>29.636918710037364</v>
      </c>
      <c r="K2219" s="172">
        <f t="shared" si="309"/>
        <v>34.479469787071721</v>
      </c>
      <c r="L2219" s="172">
        <f t="shared" si="313"/>
        <v>1.2033693861485237</v>
      </c>
      <c r="M2219" s="171">
        <f t="shared" si="314"/>
        <v>0.10852898504225503</v>
      </c>
      <c r="N2219" s="44"/>
    </row>
    <row r="2220" spans="1:14" x14ac:dyDescent="0.25">
      <c r="A2220" s="157">
        <v>45695.539583333331</v>
      </c>
      <c r="B2220" s="170">
        <v>0.4289360223332328</v>
      </c>
      <c r="C2220" s="170">
        <v>26.382413515</v>
      </c>
      <c r="D2220" s="170">
        <v>2.2001619E-2</v>
      </c>
      <c r="E2220" s="171">
        <f t="shared" si="310"/>
        <v>0.41979628672370795</v>
      </c>
      <c r="F2220" s="171">
        <f t="shared" si="311"/>
        <v>9.2843294877323118E-4</v>
      </c>
      <c r="G2220" s="171">
        <f t="shared" si="312"/>
        <v>37060.072329591312</v>
      </c>
      <c r="H2220" s="171">
        <f t="shared" si="306"/>
        <v>2.3698111277434996E-2</v>
      </c>
      <c r="I2220" s="171">
        <f t="shared" si="307"/>
        <v>1.6944642852632155</v>
      </c>
      <c r="J2220" s="171">
        <f t="shared" si="308"/>
        <v>28.599456858087127</v>
      </c>
      <c r="K2220" s="172">
        <f t="shared" si="309"/>
        <v>33.273337702367286</v>
      </c>
      <c r="L2220" s="172">
        <f t="shared" si="313"/>
        <v>1.1639970443370053</v>
      </c>
      <c r="M2220" s="171">
        <f t="shared" si="314"/>
        <v>0.10497808841423208</v>
      </c>
      <c r="N2220" s="44"/>
    </row>
    <row r="2221" spans="1:14" x14ac:dyDescent="0.25">
      <c r="A2221" s="157">
        <v>45695.540277777778</v>
      </c>
      <c r="B2221" s="170">
        <v>0.43974627709416186</v>
      </c>
      <c r="C2221" s="170">
        <v>26.383575914999899</v>
      </c>
      <c r="D2221" s="170">
        <v>2.2002148833333301E-2</v>
      </c>
      <c r="E2221" s="171">
        <f t="shared" si="310"/>
        <v>0.43037452725077951</v>
      </c>
      <c r="F2221" s="171">
        <f t="shared" si="311"/>
        <v>9.5183176860208192E-4</v>
      </c>
      <c r="G2221" s="171">
        <f t="shared" si="312"/>
        <v>37994.078340935586</v>
      </c>
      <c r="H2221" s="171">
        <f t="shared" si="306"/>
        <v>2.3697289987956279E-2</v>
      </c>
      <c r="I2221" s="171">
        <f t="shared" si="307"/>
        <v>1.6945164352699857</v>
      </c>
      <c r="J2221" s="171">
        <f t="shared" si="308"/>
        <v>29.218242247384651</v>
      </c>
      <c r="K2221" s="172">
        <f t="shared" si="309"/>
        <v>33.994185551824394</v>
      </c>
      <c r="L2221" s="172">
        <f t="shared" si="313"/>
        <v>1.1919576389352862</v>
      </c>
      <c r="M2221" s="171">
        <f t="shared" si="314"/>
        <v>0.10749978706126319</v>
      </c>
      <c r="N2221" s="44"/>
    </row>
    <row r="2222" spans="1:14" x14ac:dyDescent="0.25">
      <c r="A2222" s="157">
        <v>45695.540972222225</v>
      </c>
      <c r="B2222" s="170">
        <v>0.46059465476152978</v>
      </c>
      <c r="C2222" s="170">
        <v>26.384863374999998</v>
      </c>
      <c r="D2222" s="170">
        <v>2.21155331666666E-2</v>
      </c>
      <c r="E2222" s="171">
        <f t="shared" si="310"/>
        <v>0.45077665258050853</v>
      </c>
      <c r="F2222" s="171">
        <f t="shared" si="311"/>
        <v>9.9695812718945845E-4</v>
      </c>
      <c r="G2222" s="171">
        <f t="shared" si="312"/>
        <v>39795.378171396173</v>
      </c>
      <c r="H2222" s="171">
        <f t="shared" si="306"/>
        <v>2.3696380378451159E-2</v>
      </c>
      <c r="I2222" s="171">
        <f t="shared" si="307"/>
        <v>1.6945741973497177</v>
      </c>
      <c r="J2222" s="171">
        <f t="shared" si="308"/>
        <v>30.40566222269079</v>
      </c>
      <c r="K2222" s="172">
        <f t="shared" si="309"/>
        <v>35.37677850908841</v>
      </c>
      <c r="L2222" s="172">
        <f t="shared" si="313"/>
        <v>1.2521117085705336</v>
      </c>
      <c r="M2222" s="171">
        <f t="shared" si="314"/>
        <v>0.11292493764164264</v>
      </c>
      <c r="N2222" s="44"/>
    </row>
    <row r="2223" spans="1:14" x14ac:dyDescent="0.25">
      <c r="A2223" s="157">
        <v>45695.541666666664</v>
      </c>
      <c r="B2223" s="170">
        <v>0.50576614142298348</v>
      </c>
      <c r="C2223" s="170">
        <v>26.3861508383333</v>
      </c>
      <c r="D2223" s="170">
        <v>2.2190901999999998E-2</v>
      </c>
      <c r="E2223" s="171">
        <f t="shared" si="310"/>
        <v>0.49498313957492862</v>
      </c>
      <c r="F2223" s="171">
        <f t="shared" si="311"/>
        <v>1.0947319078419555E-3</v>
      </c>
      <c r="G2223" s="171">
        <f t="shared" si="312"/>
        <v>43698.194618945774</v>
      </c>
      <c r="H2223" s="171">
        <f t="shared" si="306"/>
        <v>2.3695470809325055E-2</v>
      </c>
      <c r="I2223" s="171">
        <f t="shared" si="307"/>
        <v>1.6946319610200975</v>
      </c>
      <c r="J2223" s="171">
        <f t="shared" si="308"/>
        <v>32.953155283857406</v>
      </c>
      <c r="K2223" s="172">
        <f t="shared" si="309"/>
        <v>38.341939855190695</v>
      </c>
      <c r="L2223" s="172">
        <f t="shared" si="313"/>
        <v>1.3732869046371674</v>
      </c>
      <c r="M2223" s="171">
        <f t="shared" si="314"/>
        <v>0.12385343656540111</v>
      </c>
      <c r="N2223" s="44"/>
    </row>
    <row r="2224" spans="1:14" x14ac:dyDescent="0.25">
      <c r="A2224" s="157">
        <v>45695.542361111111</v>
      </c>
      <c r="B2224" s="170">
        <v>0.59417869155836256</v>
      </c>
      <c r="C2224" s="170">
        <v>26.387438298333301</v>
      </c>
      <c r="D2224" s="170">
        <v>2.18793626666666E-2</v>
      </c>
      <c r="E2224" s="171">
        <f t="shared" si="310"/>
        <v>0.58150822287813897</v>
      </c>
      <c r="F2224" s="171">
        <f t="shared" si="311"/>
        <v>1.2861010639791397E-3</v>
      </c>
      <c r="G2224" s="171">
        <f t="shared" si="312"/>
        <v>51337.038950642527</v>
      </c>
      <c r="H2224" s="171">
        <f t="shared" si="306"/>
        <v>2.3694561285285454E-2</v>
      </c>
      <c r="I2224" s="171">
        <f t="shared" si="307"/>
        <v>1.6946897259820404</v>
      </c>
      <c r="J2224" s="171">
        <f t="shared" si="308"/>
        <v>37.850262948636257</v>
      </c>
      <c r="K2224" s="172">
        <f t="shared" si="309"/>
        <v>44.04120959932493</v>
      </c>
      <c r="L2224" s="172">
        <f t="shared" si="313"/>
        <v>1.577897687809358</v>
      </c>
      <c r="M2224" s="171">
        <f t="shared" si="314"/>
        <v>0.14230679002609653</v>
      </c>
      <c r="N2224" s="44"/>
    </row>
    <row r="2225" spans="1:14" x14ac:dyDescent="0.25">
      <c r="A2225" s="157">
        <v>45695.543055555558</v>
      </c>
      <c r="B2225" s="170">
        <v>0.62120436699157544</v>
      </c>
      <c r="C2225" s="170">
        <v>26.388725758333301</v>
      </c>
      <c r="D2225" s="170">
        <v>2.1724653E-2</v>
      </c>
      <c r="E2225" s="171">
        <f t="shared" si="310"/>
        <v>0.60795498052062502</v>
      </c>
      <c r="F2225" s="171">
        <f t="shared" si="311"/>
        <v>1.3445981969514621E-3</v>
      </c>
      <c r="G2225" s="171">
        <f t="shared" si="312"/>
        <v>53672.057308072115</v>
      </c>
      <c r="H2225" s="171">
        <f t="shared" si="306"/>
        <v>2.3693651803974938E-2</v>
      </c>
      <c r="I2225" s="171">
        <f t="shared" si="307"/>
        <v>1.6947474923851233</v>
      </c>
      <c r="J2225" s="171">
        <f t="shared" si="308"/>
        <v>39.326191361938363</v>
      </c>
      <c r="K2225" s="172">
        <f t="shared" si="309"/>
        <v>45.75994422744774</v>
      </c>
      <c r="L2225" s="172">
        <f t="shared" si="313"/>
        <v>1.6343301027165111</v>
      </c>
      <c r="M2225" s="171">
        <f t="shared" si="314"/>
        <v>0.14739629353503889</v>
      </c>
      <c r="N2225" s="44"/>
    </row>
    <row r="2226" spans="1:14" x14ac:dyDescent="0.25">
      <c r="A2226" s="157">
        <v>45695.543749999997</v>
      </c>
      <c r="B2226" s="170">
        <v>0.58298235058162806</v>
      </c>
      <c r="C2226" s="170">
        <v>26.389119146666602</v>
      </c>
      <c r="D2226" s="170">
        <v>2.1735382500000001E-2</v>
      </c>
      <c r="E2226" s="171">
        <f t="shared" si="310"/>
        <v>0.57054743487218451</v>
      </c>
      <c r="F2226" s="171">
        <f t="shared" si="311"/>
        <v>1.2618665597004936E-3</v>
      </c>
      <c r="G2226" s="171">
        <f t="shared" si="312"/>
        <v>50369.675090252662</v>
      </c>
      <c r="H2226" s="171">
        <f t="shared" si="306"/>
        <v>2.3693373917000014E-2</v>
      </c>
      <c r="I2226" s="171">
        <f t="shared" si="307"/>
        <v>1.6947651434182502</v>
      </c>
      <c r="J2226" s="171">
        <f t="shared" si="308"/>
        <v>37.236072573180472</v>
      </c>
      <c r="K2226" s="172">
        <f t="shared" si="309"/>
        <v>43.328286887400033</v>
      </c>
      <c r="L2226" s="172">
        <f t="shared" si="313"/>
        <v>1.5395337226532124</v>
      </c>
      <c r="M2226" s="171">
        <f t="shared" si="314"/>
        <v>0.13884683645862306</v>
      </c>
      <c r="N2226" s="44"/>
    </row>
    <row r="2227" spans="1:14" x14ac:dyDescent="0.25">
      <c r="A2227" s="157">
        <v>45695.544444444444</v>
      </c>
      <c r="B2227" s="170">
        <v>0.59842558787304267</v>
      </c>
      <c r="C2227" s="170">
        <v>26.3882608416666</v>
      </c>
      <c r="D2227" s="170">
        <v>2.1858434333333301E-2</v>
      </c>
      <c r="E2227" s="171">
        <f t="shared" si="310"/>
        <v>0.58566294867323299</v>
      </c>
      <c r="F2227" s="171">
        <f t="shared" si="311"/>
        <v>1.2952934802446811E-3</v>
      </c>
      <c r="G2227" s="171">
        <f t="shared" si="312"/>
        <v>51703.970792230888</v>
      </c>
      <c r="H2227" s="171">
        <f t="shared" si="306"/>
        <v>2.3693980223245131E-2</v>
      </c>
      <c r="I2227" s="171">
        <f t="shared" si="307"/>
        <v>1.6947266321039485</v>
      </c>
      <c r="J2227" s="171">
        <f t="shared" si="308"/>
        <v>38.082806972149342</v>
      </c>
      <c r="K2227" s="172">
        <f t="shared" si="309"/>
        <v>44.312653928946496</v>
      </c>
      <c r="L2227" s="172">
        <f t="shared" si="313"/>
        <v>1.5871118276112861</v>
      </c>
      <c r="M2227" s="171">
        <f t="shared" si="314"/>
        <v>0.14313779109048397</v>
      </c>
      <c r="N2227" s="44"/>
    </row>
    <row r="2228" spans="1:14" x14ac:dyDescent="0.25">
      <c r="A2228" s="157">
        <v>45695.545138888891</v>
      </c>
      <c r="B2228" s="170">
        <v>0.68876855047833951</v>
      </c>
      <c r="C2228" s="170">
        <v>26.3874025349999</v>
      </c>
      <c r="D2228" s="170">
        <v>2.2067848166666602E-2</v>
      </c>
      <c r="E2228" s="171">
        <f t="shared" si="310"/>
        <v>0.67408109592968923</v>
      </c>
      <c r="F2228" s="171">
        <f t="shared" si="311"/>
        <v>1.4908410183513841E-3</v>
      </c>
      <c r="G2228" s="171">
        <f t="shared" si="312"/>
        <v>59509.602761328533</v>
      </c>
      <c r="H2228" s="171">
        <f t="shared" si="306"/>
        <v>2.369458654965759E-2</v>
      </c>
      <c r="I2228" s="171">
        <f t="shared" si="307"/>
        <v>1.6946881213553775</v>
      </c>
      <c r="J2228" s="171">
        <f t="shared" si="308"/>
        <v>42.977709264724005</v>
      </c>
      <c r="K2228" s="172">
        <f t="shared" si="309"/>
        <v>50.007279974911803</v>
      </c>
      <c r="L2228" s="172">
        <f t="shared" si="313"/>
        <v>1.8308340300817929</v>
      </c>
      <c r="M2228" s="171">
        <f t="shared" si="314"/>
        <v>0.16511850920651089</v>
      </c>
      <c r="N2228" s="44"/>
    </row>
    <row r="2229" spans="1:14" x14ac:dyDescent="0.25">
      <c r="A2229" s="157">
        <v>45695.54583333333</v>
      </c>
      <c r="B2229" s="170">
        <v>0.72621841672583221</v>
      </c>
      <c r="C2229" s="170">
        <v>26.386544226666601</v>
      </c>
      <c r="D2229" s="170">
        <v>2.2145070499999999E-2</v>
      </c>
      <c r="E2229" s="171">
        <f t="shared" si="310"/>
        <v>0.71073440942844668</v>
      </c>
      <c r="F2229" s="171">
        <f t="shared" si="311"/>
        <v>1.5719013349043988E-3</v>
      </c>
      <c r="G2229" s="171">
        <f t="shared" si="312"/>
        <v>62745.271205111902</v>
      </c>
      <c r="H2229" s="171">
        <f t="shared" si="306"/>
        <v>2.3695192896238233E-2</v>
      </c>
      <c r="I2229" s="171">
        <f t="shared" si="307"/>
        <v>1.6946496111725333</v>
      </c>
      <c r="J2229" s="171">
        <f t="shared" si="308"/>
        <v>44.979855948033354</v>
      </c>
      <c r="K2229" s="172">
        <f t="shared" si="309"/>
        <v>52.335838768536135</v>
      </c>
      <c r="L2229" s="172">
        <f t="shared" si="313"/>
        <v>1.9317247186972268</v>
      </c>
      <c r="M2229" s="171">
        <f t="shared" si="314"/>
        <v>0.17421759728510344</v>
      </c>
      <c r="N2229" s="44"/>
    </row>
    <row r="2230" spans="1:14" x14ac:dyDescent="0.25">
      <c r="A2230" s="157">
        <v>45695.546527777777</v>
      </c>
      <c r="B2230" s="170">
        <v>0.71618029751805068</v>
      </c>
      <c r="C2230" s="170">
        <v>26.3856859216666</v>
      </c>
      <c r="D2230" s="170">
        <v>2.2230372666666599E-2</v>
      </c>
      <c r="E2230" s="171">
        <f t="shared" si="310"/>
        <v>0.70091232559288907</v>
      </c>
      <c r="F2230" s="171">
        <f t="shared" si="311"/>
        <v>1.5501738041516248E-3</v>
      </c>
      <c r="G2230" s="171">
        <f t="shared" si="312"/>
        <v>61877.977705559577</v>
      </c>
      <c r="H2230" s="171">
        <f t="shared" si="306"/>
        <v>2.3695799259455502E-2</v>
      </c>
      <c r="I2230" s="171">
        <f t="shared" si="307"/>
        <v>1.6946111017797434</v>
      </c>
      <c r="J2230" s="171">
        <f t="shared" si="308"/>
        <v>44.444646426137922</v>
      </c>
      <c r="K2230" s="172">
        <f t="shared" si="309"/>
        <v>51.712048691107967</v>
      </c>
      <c r="L2230" s="172">
        <f t="shared" si="313"/>
        <v>1.9137197909229817</v>
      </c>
      <c r="M2230" s="171">
        <f t="shared" si="314"/>
        <v>0.17259377623764266</v>
      </c>
      <c r="N2230" s="44"/>
    </row>
    <row r="2231" spans="1:14" x14ac:dyDescent="0.25">
      <c r="A2231" s="157">
        <v>45695.547222222223</v>
      </c>
      <c r="B2231" s="170">
        <v>0.73471218387384651</v>
      </c>
      <c r="C2231" s="170">
        <v>26.385453381666601</v>
      </c>
      <c r="D2231" s="170">
        <v>2.23448155E-2</v>
      </c>
      <c r="E2231" s="171">
        <f t="shared" si="310"/>
        <v>0.71904969602439972</v>
      </c>
      <c r="F2231" s="171">
        <f t="shared" si="311"/>
        <v>1.5902861122810532E-3</v>
      </c>
      <c r="G2231" s="171">
        <f t="shared" si="312"/>
        <v>63479.132686700337</v>
      </c>
      <c r="H2231" s="171">
        <f t="shared" si="306"/>
        <v>2.3695963544306479E-2</v>
      </c>
      <c r="I2231" s="171">
        <f t="shared" si="307"/>
        <v>1.6946006685659623</v>
      </c>
      <c r="J2231" s="171">
        <f t="shared" si="308"/>
        <v>45.431915310332307</v>
      </c>
      <c r="K2231" s="172">
        <f t="shared" si="309"/>
        <v>52.860460116052423</v>
      </c>
      <c r="L2231" s="172">
        <f t="shared" si="313"/>
        <v>1.9706833889952098</v>
      </c>
      <c r="M2231" s="171">
        <f t="shared" si="314"/>
        <v>0.17773118587619136</v>
      </c>
      <c r="N2231" s="44"/>
    </row>
    <row r="2232" spans="1:14" x14ac:dyDescent="0.25">
      <c r="A2232" s="157">
        <v>45695.54791666667</v>
      </c>
      <c r="B2232" s="170">
        <v>0.78567489702667259</v>
      </c>
      <c r="C2232" s="170">
        <v>26.386096921666599</v>
      </c>
      <c r="D2232" s="170">
        <v>2.2411176166666599E-2</v>
      </c>
      <c r="E2232" s="171">
        <f t="shared" si="310"/>
        <v>0.76892434144123045</v>
      </c>
      <c r="F2232" s="171">
        <f t="shared" si="311"/>
        <v>1.700595015209248E-3</v>
      </c>
      <c r="G2232" s="171">
        <f t="shared" si="312"/>
        <v>67882.311103104512</v>
      </c>
      <c r="H2232" s="171">
        <f t="shared" si="306"/>
        <v>2.3695508899599472E-2</v>
      </c>
      <c r="I2232" s="171">
        <f t="shared" si="307"/>
        <v>1.694629541951759</v>
      </c>
      <c r="J2232" s="171">
        <f t="shared" si="308"/>
        <v>48.129249828124266</v>
      </c>
      <c r="K2232" s="172">
        <f t="shared" si="309"/>
        <v>55.99968884885967</v>
      </c>
      <c r="L2232" s="172">
        <f t="shared" si="313"/>
        <v>2.1061727657190894</v>
      </c>
      <c r="M2232" s="171">
        <f t="shared" si="314"/>
        <v>0.18995064625893665</v>
      </c>
      <c r="N2232" s="44"/>
    </row>
    <row r="2233" spans="1:14" x14ac:dyDescent="0.25">
      <c r="A2233" s="157">
        <v>45695.548611111109</v>
      </c>
      <c r="B2233" s="170">
        <v>0.8076815333182904</v>
      </c>
      <c r="C2233" s="170">
        <v>26.386740461666601</v>
      </c>
      <c r="D2233" s="170">
        <v>2.23458748333333E-2</v>
      </c>
      <c r="E2233" s="171">
        <f t="shared" si="310"/>
        <v>0.79046009890916158</v>
      </c>
      <c r="F2233" s="171">
        <f t="shared" si="311"/>
        <v>1.7482284270958666E-3</v>
      </c>
      <c r="G2233" s="171">
        <f t="shared" si="312"/>
        <v>69783.684478700292</v>
      </c>
      <c r="H2233" s="171">
        <f t="shared" si="306"/>
        <v>2.3695054265569081E-2</v>
      </c>
      <c r="I2233" s="171">
        <f t="shared" si="307"/>
        <v>1.6946584156976201</v>
      </c>
      <c r="J2233" s="171">
        <f t="shared" si="308"/>
        <v>49.286360574813287</v>
      </c>
      <c r="K2233" s="172">
        <f t="shared" si="309"/>
        <v>57.346893869552311</v>
      </c>
      <c r="L2233" s="172">
        <f t="shared" si="313"/>
        <v>2.1557119713202217</v>
      </c>
      <c r="M2233" s="171">
        <f t="shared" si="314"/>
        <v>0.19441846783191036</v>
      </c>
      <c r="N2233" s="44"/>
    </row>
    <row r="2234" spans="1:14" x14ac:dyDescent="0.25">
      <c r="A2234" s="157">
        <v>45695.549305555556</v>
      </c>
      <c r="B2234" s="170">
        <v>0.76598478519554669</v>
      </c>
      <c r="C2234" s="170">
        <v>26.3873840016666</v>
      </c>
      <c r="D2234" s="170">
        <v>2.2401771166666602E-2</v>
      </c>
      <c r="E2234" s="171">
        <f t="shared" si="310"/>
        <v>0.74965080077892765</v>
      </c>
      <c r="F2234" s="171">
        <f t="shared" si="311"/>
        <v>1.6579757255314864E-3</v>
      </c>
      <c r="G2234" s="171">
        <f t="shared" si="312"/>
        <v>66181.085440895229</v>
      </c>
      <c r="H2234" s="171">
        <f t="shared" si="306"/>
        <v>2.3694599642214986E-2</v>
      </c>
      <c r="I2234" s="171">
        <f t="shared" si="307"/>
        <v>1.6946872898035501</v>
      </c>
      <c r="J2234" s="171">
        <f t="shared" si="308"/>
        <v>47.090092259284276</v>
      </c>
      <c r="K2234" s="172">
        <f t="shared" si="309"/>
        <v>54.792273317439914</v>
      </c>
      <c r="L2234" s="172">
        <f t="shared" si="313"/>
        <v>2.0553659987352009</v>
      </c>
      <c r="M2234" s="171">
        <f t="shared" si="314"/>
        <v>0.1853685063794373</v>
      </c>
      <c r="N2234" s="44"/>
    </row>
    <row r="2235" spans="1:14" x14ac:dyDescent="0.25">
      <c r="A2235" s="157">
        <v>45695.55</v>
      </c>
      <c r="B2235" s="170">
        <v>0.75363018940132287</v>
      </c>
      <c r="C2235" s="170">
        <v>26.388027541666599</v>
      </c>
      <c r="D2235" s="170">
        <v>2.2507473166666601E-2</v>
      </c>
      <c r="E2235" s="171">
        <f t="shared" si="310"/>
        <v>0.73755807179529576</v>
      </c>
      <c r="F2235" s="171">
        <f t="shared" si="311"/>
        <v>1.6312341761933395E-3</v>
      </c>
      <c r="G2235" s="171">
        <f t="shared" si="312"/>
        <v>65113.648364274297</v>
      </c>
      <c r="H2235" s="171">
        <f t="shared" si="306"/>
        <v>2.369414502953689E-2</v>
      </c>
      <c r="I2235" s="171">
        <f t="shared" si="307"/>
        <v>1.6947161642695521</v>
      </c>
      <c r="J2235" s="171">
        <f t="shared" si="308"/>
        <v>46.436164950462583</v>
      </c>
      <c r="K2235" s="172">
        <f t="shared" si="309"/>
        <v>54.032212576418928</v>
      </c>
      <c r="L2235" s="172">
        <f t="shared" si="313"/>
        <v>2.0335415160675998</v>
      </c>
      <c r="M2235" s="171">
        <f t="shared" si="314"/>
        <v>0.18340020888055555</v>
      </c>
      <c r="N2235" s="44"/>
    </row>
    <row r="2236" spans="1:14" x14ac:dyDescent="0.25">
      <c r="A2236" s="157">
        <v>45695.550694444442</v>
      </c>
      <c r="B2236" s="170">
        <v>0.79687127468110619</v>
      </c>
      <c r="C2236" s="170">
        <v>26.3883136116666</v>
      </c>
      <c r="D2236" s="170">
        <v>2.2640195166666599E-2</v>
      </c>
      <c r="E2236" s="171">
        <f t="shared" si="310"/>
        <v>0.77987624139334066</v>
      </c>
      <c r="F2236" s="171">
        <f t="shared" si="311"/>
        <v>1.7248295988768533E-3</v>
      </c>
      <c r="G2236" s="171">
        <f t="shared" si="312"/>
        <v>68849.678132447574</v>
      </c>
      <c r="H2236" s="171">
        <f t="shared" si="306"/>
        <v>2.3693942945994254E-2</v>
      </c>
      <c r="I2236" s="171">
        <f t="shared" si="307"/>
        <v>1.6947289998242765</v>
      </c>
      <c r="J2236" s="171">
        <f t="shared" si="308"/>
        <v>48.718515431555971</v>
      </c>
      <c r="K2236" s="172">
        <f t="shared" si="309"/>
        <v>56.688295525939338</v>
      </c>
      <c r="L2236" s="172">
        <f t="shared" si="313"/>
        <v>2.1565106546493524</v>
      </c>
      <c r="M2236" s="171">
        <f t="shared" si="314"/>
        <v>0.19449049915668762</v>
      </c>
      <c r="N2236" s="44"/>
    </row>
    <row r="2237" spans="1:14" x14ac:dyDescent="0.25">
      <c r="A2237" s="157">
        <v>45695.551388888889</v>
      </c>
      <c r="B2237" s="170">
        <v>0.70421180622442747</v>
      </c>
      <c r="C2237" s="170">
        <v>26.388099225000001</v>
      </c>
      <c r="D2237" s="170">
        <v>2.27454975E-2</v>
      </c>
      <c r="E2237" s="171">
        <f t="shared" si="310"/>
        <v>0.68919343325211657</v>
      </c>
      <c r="F2237" s="171">
        <f t="shared" si="311"/>
        <v>1.5242679788407521E-3</v>
      </c>
      <c r="G2237" s="171">
        <f t="shared" si="312"/>
        <v>60843.900057790532</v>
      </c>
      <c r="H2237" s="171">
        <f t="shared" si="306"/>
        <v>2.3694094391306285E-2</v>
      </c>
      <c r="I2237" s="171">
        <f t="shared" si="307"/>
        <v>1.6947193805922629</v>
      </c>
      <c r="J2237" s="171">
        <f t="shared" si="308"/>
        <v>43.80513848423297</v>
      </c>
      <c r="K2237" s="172">
        <f t="shared" si="309"/>
        <v>50.970888335569484</v>
      </c>
      <c r="L2237" s="172">
        <f t="shared" si="313"/>
        <v>1.9271633755965691</v>
      </c>
      <c r="M2237" s="171">
        <f t="shared" si="314"/>
        <v>0.1738062207428363</v>
      </c>
      <c r="N2237" s="44"/>
    </row>
    <row r="2238" spans="1:14" x14ac:dyDescent="0.25">
      <c r="A2238" s="157">
        <v>45695.552083333336</v>
      </c>
      <c r="B2238" s="170">
        <v>0.66714801884175601</v>
      </c>
      <c r="C2238" s="170">
        <v>26.387884838333299</v>
      </c>
      <c r="D2238" s="170">
        <v>2.2793182333333301E-2</v>
      </c>
      <c r="E2238" s="171">
        <f t="shared" si="310"/>
        <v>0.6529205540361489</v>
      </c>
      <c r="F2238" s="171">
        <f t="shared" si="311"/>
        <v>1.4440433308263118E-3</v>
      </c>
      <c r="G2238" s="171">
        <f t="shared" si="312"/>
        <v>57641.588827927721</v>
      </c>
      <c r="H2238" s="171">
        <f t="shared" si="306"/>
        <v>2.3694245837803166E-2</v>
      </c>
      <c r="I2238" s="171">
        <f t="shared" si="307"/>
        <v>1.694709761400206</v>
      </c>
      <c r="J2238" s="171">
        <f t="shared" si="308"/>
        <v>41.814923893240291</v>
      </c>
      <c r="K2238" s="172">
        <f t="shared" si="309"/>
        <v>48.654862271115498</v>
      </c>
      <c r="L2238" s="172">
        <f t="shared" si="313"/>
        <v>1.8347186842584433</v>
      </c>
      <c r="M2238" s="171">
        <f t="shared" si="314"/>
        <v>0.16546885680541518</v>
      </c>
      <c r="N2238" s="44"/>
    </row>
    <row r="2239" spans="1:14" x14ac:dyDescent="0.25">
      <c r="A2239" s="157">
        <v>45695.552777777775</v>
      </c>
      <c r="B2239" s="170">
        <v>0.80459288803750295</v>
      </c>
      <c r="C2239" s="170">
        <v>26.387670454999999</v>
      </c>
      <c r="D2239" s="170">
        <v>2.28408668333333E-2</v>
      </c>
      <c r="E2239" s="171">
        <f t="shared" si="310"/>
        <v>0.78743486510364835</v>
      </c>
      <c r="F2239" s="171">
        <f t="shared" si="311"/>
        <v>1.7415430477002228E-3</v>
      </c>
      <c r="G2239" s="171">
        <f t="shared" si="312"/>
        <v>69516.825526440254</v>
      </c>
      <c r="H2239" s="171">
        <f t="shared" si="306"/>
        <v>2.3694397283130081E-2</v>
      </c>
      <c r="I2239" s="171">
        <f t="shared" si="307"/>
        <v>1.6947001423976713</v>
      </c>
      <c r="J2239" s="171">
        <f t="shared" si="308"/>
        <v>49.124228294741201</v>
      </c>
      <c r="K2239" s="172">
        <f t="shared" si="309"/>
        <v>57.159506388955776</v>
      </c>
      <c r="L2239" s="172">
        <f t="shared" si="313"/>
        <v>2.195539376346078</v>
      </c>
      <c r="M2239" s="171">
        <f t="shared" si="314"/>
        <v>0.1980104055146174</v>
      </c>
      <c r="N2239" s="44"/>
    </row>
    <row r="2240" spans="1:14" x14ac:dyDescent="0.25">
      <c r="A2240" s="157">
        <v>45695.553472222222</v>
      </c>
      <c r="B2240" s="170">
        <v>0.81540314636582245</v>
      </c>
      <c r="C2240" s="170">
        <v>26.387456064999999</v>
      </c>
      <c r="D2240" s="170">
        <v>2.2888683E-2</v>
      </c>
      <c r="E2240" s="171">
        <f t="shared" si="310"/>
        <v>0.79801516477214751</v>
      </c>
      <c r="F2240" s="171">
        <f t="shared" si="311"/>
        <v>1.764941875250698E-3</v>
      </c>
      <c r="G2240" s="171">
        <f t="shared" si="312"/>
        <v>70450.831846007059</v>
      </c>
      <c r="H2240" s="171">
        <f t="shared" si="306"/>
        <v>2.3694548734351319E-2</v>
      </c>
      <c r="I2240" s="171">
        <f t="shared" si="307"/>
        <v>1.6946905231359757</v>
      </c>
      <c r="J2240" s="171">
        <f t="shared" si="308"/>
        <v>49.691312435916942</v>
      </c>
      <c r="K2240" s="172">
        <f t="shared" si="309"/>
        <v>57.819054820451662</v>
      </c>
      <c r="L2240" s="172">
        <f t="shared" si="313"/>
        <v>2.228092061723463</v>
      </c>
      <c r="M2240" s="171">
        <f t="shared" si="314"/>
        <v>0.20094625376293856</v>
      </c>
      <c r="N2240" s="44"/>
    </row>
    <row r="2241" spans="1:14" x14ac:dyDescent="0.25">
      <c r="A2241" s="157">
        <v>45695.554166666669</v>
      </c>
      <c r="B2241" s="170">
        <v>0.81540314636582245</v>
      </c>
      <c r="C2241" s="170">
        <v>26.3875098233333</v>
      </c>
      <c r="D2241" s="170">
        <v>2.2964448166666599E-2</v>
      </c>
      <c r="E2241" s="171">
        <f t="shared" si="310"/>
        <v>0.79801502155146964</v>
      </c>
      <c r="F2241" s="171">
        <f t="shared" si="311"/>
        <v>1.764941875250698E-3</v>
      </c>
      <c r="G2241" s="171">
        <f t="shared" si="312"/>
        <v>70450.831846007059</v>
      </c>
      <c r="H2241" s="171">
        <f t="shared" si="306"/>
        <v>2.369451075781747E-2</v>
      </c>
      <c r="I2241" s="171">
        <f t="shared" si="307"/>
        <v>1.6946929351639226</v>
      </c>
      <c r="J2241" s="171">
        <f t="shared" si="308"/>
        <v>49.691312435916942</v>
      </c>
      <c r="K2241" s="172">
        <f t="shared" si="309"/>
        <v>57.819128537535285</v>
      </c>
      <c r="L2241" s="172">
        <f t="shared" si="313"/>
        <v>2.2354704542649797</v>
      </c>
      <c r="M2241" s="171">
        <f t="shared" si="314"/>
        <v>0.20161169320571606</v>
      </c>
      <c r="N2241" s="44"/>
    </row>
    <row r="2242" spans="1:14" x14ac:dyDescent="0.25">
      <c r="A2242" s="157">
        <v>45695.554861111108</v>
      </c>
      <c r="B2242" s="170">
        <v>0.78837748182009548</v>
      </c>
      <c r="C2242" s="170">
        <v>26.387938974999901</v>
      </c>
      <c r="D2242" s="170">
        <v>2.2974249499999998E-2</v>
      </c>
      <c r="E2242" s="171">
        <f t="shared" si="310"/>
        <v>0.77156456236032989</v>
      </c>
      <c r="F2242" s="171">
        <f t="shared" si="311"/>
        <v>1.7064447658443624E-3</v>
      </c>
      <c r="G2242" s="171">
        <f t="shared" si="312"/>
        <v>68115.81442925625</v>
      </c>
      <c r="H2242" s="171">
        <f t="shared" si="306"/>
        <v>2.3694207594601759E-2</v>
      </c>
      <c r="I2242" s="171">
        <f t="shared" si="307"/>
        <v>1.6947121904233922</v>
      </c>
      <c r="J2242" s="171">
        <f t="shared" si="308"/>
        <v>48.271593952876614</v>
      </c>
      <c r="K2242" s="172">
        <f t="shared" si="309"/>
        <v>56.167763856053</v>
      </c>
      <c r="L2242" s="172">
        <f t="shared" si="313"/>
        <v>2.1662216691057328</v>
      </c>
      <c r="M2242" s="171">
        <f t="shared" si="314"/>
        <v>0.19536631214878544</v>
      </c>
      <c r="N2242" s="44"/>
    </row>
    <row r="2243" spans="1:14" x14ac:dyDescent="0.25">
      <c r="A2243" s="157">
        <v>45695.555555555555</v>
      </c>
      <c r="B2243" s="170">
        <v>0.77563680353188758</v>
      </c>
      <c r="C2243" s="170">
        <v>26.38836813</v>
      </c>
      <c r="D2243" s="170">
        <v>2.28986171666666E-2</v>
      </c>
      <c r="E2243" s="171">
        <f t="shared" si="310"/>
        <v>0.75909450390238675</v>
      </c>
      <c r="F2243" s="171">
        <f t="shared" si="311"/>
        <v>1.6788675401123107E-3</v>
      </c>
      <c r="G2243" s="171">
        <f t="shared" si="312"/>
        <v>67015.01982515509</v>
      </c>
      <c r="H2243" s="171">
        <f t="shared" ref="H2243:H2306" si="315">KHprocess*EXP(delta*(1/(C2243+273.15)-1/(Tnul+273.15)))</f>
        <v>2.3693904433778737E-2</v>
      </c>
      <c r="I2243" s="171">
        <f t="shared" ref="I2243:I2306" si="316">1/(H2243*constR*(C2243+273.15)*10^3)</f>
        <v>1.6947314459925615</v>
      </c>
      <c r="J2243" s="171">
        <f t="shared" ref="J2243:J2306" si="317">(($R$2/0.815)^(-0.49))*34500*(F2243)^0.86</f>
        <v>47.599944779244908</v>
      </c>
      <c r="K2243" s="172">
        <f t="shared" ref="K2243:K2306" si="318">J2243*(1.024)^(C2243-20)</f>
        <v>55.386811394066555</v>
      </c>
      <c r="L2243" s="172">
        <f t="shared" si="313"/>
        <v>2.126064191451317</v>
      </c>
      <c r="M2243" s="171">
        <f t="shared" si="314"/>
        <v>0.19174460601112167</v>
      </c>
      <c r="N2243" s="44"/>
    </row>
    <row r="2244" spans="1:14" x14ac:dyDescent="0.25">
      <c r="A2244" s="157">
        <v>45695.556250000001</v>
      </c>
      <c r="B2244" s="170">
        <v>0.8030485432360589</v>
      </c>
      <c r="C2244" s="170">
        <v>26.3887972833333</v>
      </c>
      <c r="D2244" s="170">
        <v>2.2916895833333301E-2</v>
      </c>
      <c r="E2244" s="171">
        <f t="shared" ref="E2244:E2307" si="319">B2244*((20+273.15)/(C2244+273.15))</f>
        <v>0.78592049705992917</v>
      </c>
      <c r="F2244" s="171">
        <f t="shared" ref="F2244:F2307" si="320">B2244/$R$1</f>
        <v>1.7382003100347594E-3</v>
      </c>
      <c r="G2244" s="171">
        <f t="shared" ref="G2244:G2307" si="321">B2244*(24*60*60)</f>
        <v>69383.394135595488</v>
      </c>
      <c r="H2244" s="171">
        <f t="shared" si="315"/>
        <v>2.3693601278880698E-2</v>
      </c>
      <c r="I2244" s="171">
        <f t="shared" si="316"/>
        <v>1.69475070164707</v>
      </c>
      <c r="J2244" s="171">
        <f t="shared" si="317"/>
        <v>49.043128330395909</v>
      </c>
      <c r="K2244" s="172">
        <f t="shared" si="318"/>
        <v>57.066665912216948</v>
      </c>
      <c r="L2244" s="172">
        <f t="shared" ref="L2244:L2307" si="322">I2244*D2244*(1-EXP((-(K2244/I2244)*($R$3/G2244))))*G2244/1000</f>
        <v>2.1989081341101109</v>
      </c>
      <c r="M2244" s="171">
        <f t="shared" ref="M2244:M2307" si="323">L2244*1000/24/$R$1</f>
        <v>0.19831422565928131</v>
      </c>
      <c r="N2244" s="44"/>
    </row>
    <row r="2245" spans="1:14" x14ac:dyDescent="0.25">
      <c r="A2245" s="157">
        <v>45695.556944444441</v>
      </c>
      <c r="B2245" s="170">
        <v>0.80961192362715484</v>
      </c>
      <c r="C2245" s="170">
        <v>26.389226435000001</v>
      </c>
      <c r="D2245" s="170">
        <v>2.2955042999999901E-2</v>
      </c>
      <c r="E2245" s="171">
        <f t="shared" si="319"/>
        <v>0.79234275335488558</v>
      </c>
      <c r="F2245" s="171">
        <f t="shared" si="320"/>
        <v>1.7524067610977378E-3</v>
      </c>
      <c r="G2245" s="171">
        <f t="shared" si="321"/>
        <v>69950.470201386182</v>
      </c>
      <c r="H2245" s="171">
        <f t="shared" si="315"/>
        <v>2.3693298129907347E-2</v>
      </c>
      <c r="I2245" s="171">
        <f t="shared" si="316"/>
        <v>1.6947699573869262</v>
      </c>
      <c r="J2245" s="171">
        <f t="shared" si="317"/>
        <v>49.387648477296992</v>
      </c>
      <c r="K2245" s="172">
        <f t="shared" si="318"/>
        <v>57.468135036641925</v>
      </c>
      <c r="L2245" s="172">
        <f t="shared" si="322"/>
        <v>2.2196280742167391</v>
      </c>
      <c r="M2245" s="171">
        <f t="shared" si="323"/>
        <v>0.2001829071263293</v>
      </c>
      <c r="N2245" s="44"/>
    </row>
    <row r="2246" spans="1:14" x14ac:dyDescent="0.25">
      <c r="A2246" s="157">
        <v>45695.557638888888</v>
      </c>
      <c r="B2246" s="170">
        <v>0.84551745619233709</v>
      </c>
      <c r="C2246" s="170">
        <v>26.389834404999998</v>
      </c>
      <c r="D2246" s="170">
        <v>2.2898087333333299E-2</v>
      </c>
      <c r="E2246" s="171">
        <f t="shared" si="319"/>
        <v>0.82748073482491791</v>
      </c>
      <c r="F2246" s="171">
        <f t="shared" si="320"/>
        <v>1.8301243640526778E-3</v>
      </c>
      <c r="G2246" s="171">
        <f t="shared" si="321"/>
        <v>73052.708215017919</v>
      </c>
      <c r="H2246" s="171">
        <f t="shared" si="315"/>
        <v>2.3692868673358243E-2</v>
      </c>
      <c r="I2246" s="171">
        <f t="shared" si="316"/>
        <v>1.694797236856411</v>
      </c>
      <c r="J2246" s="171">
        <f t="shared" si="317"/>
        <v>51.26555169529783</v>
      </c>
      <c r="K2246" s="172">
        <f t="shared" si="318"/>
        <v>59.654148736344226</v>
      </c>
      <c r="L2246" s="172">
        <f t="shared" si="322"/>
        <v>2.306970621769985</v>
      </c>
      <c r="M2246" s="171">
        <f t="shared" si="323"/>
        <v>0.20806012101100152</v>
      </c>
      <c r="N2246" s="44"/>
    </row>
    <row r="2247" spans="1:14" x14ac:dyDescent="0.25">
      <c r="A2247" s="157">
        <v>45695.558333333334</v>
      </c>
      <c r="B2247" s="170">
        <v>0.84435923087143783</v>
      </c>
      <c r="C2247" s="170">
        <v>26.390692711666599</v>
      </c>
      <c r="D2247" s="170">
        <v>2.2803115999999998E-2</v>
      </c>
      <c r="E2247" s="171">
        <f t="shared" si="319"/>
        <v>0.82634484913949513</v>
      </c>
      <c r="F2247" s="171">
        <f t="shared" si="320"/>
        <v>1.8276173828386101E-3</v>
      </c>
      <c r="G2247" s="171">
        <f t="shared" si="321"/>
        <v>72952.637547292223</v>
      </c>
      <c r="H2247" s="171">
        <f t="shared" si="315"/>
        <v>2.36922624007492E-2</v>
      </c>
      <c r="I2247" s="171">
        <f t="shared" si="316"/>
        <v>1.6948357494197792</v>
      </c>
      <c r="J2247" s="171">
        <f t="shared" si="317"/>
        <v>51.205151794231263</v>
      </c>
      <c r="K2247" s="172">
        <f t="shared" si="318"/>
        <v>59.585078486673872</v>
      </c>
      <c r="L2247" s="172">
        <f t="shared" si="322"/>
        <v>2.2944746359611505</v>
      </c>
      <c r="M2247" s="171">
        <f t="shared" si="323"/>
        <v>0.20693313816388442</v>
      </c>
      <c r="N2247" s="44"/>
    </row>
    <row r="2248" spans="1:14" x14ac:dyDescent="0.25">
      <c r="A2248" s="157">
        <v>45695.559027777781</v>
      </c>
      <c r="B2248" s="170">
        <v>0.81617531135378774</v>
      </c>
      <c r="C2248" s="170">
        <v>26.3915510166666</v>
      </c>
      <c r="D2248" s="170">
        <v>2.27933148333333E-2</v>
      </c>
      <c r="E2248" s="171">
        <f t="shared" si="319"/>
        <v>0.79875994402542927</v>
      </c>
      <c r="F2248" s="171">
        <f t="shared" si="320"/>
        <v>1.7666132280385015E-3</v>
      </c>
      <c r="G2248" s="171">
        <f t="shared" si="321"/>
        <v>70517.546900967267</v>
      </c>
      <c r="H2248" s="171">
        <f t="shared" si="315"/>
        <v>2.3691656148305405E-2</v>
      </c>
      <c r="I2248" s="171">
        <f t="shared" si="316"/>
        <v>1.6948742625488928</v>
      </c>
      <c r="J2248" s="171">
        <f t="shared" si="317"/>
        <v>49.731778210897623</v>
      </c>
      <c r="K2248" s="172">
        <f t="shared" si="318"/>
        <v>57.871759484337417</v>
      </c>
      <c r="L2248" s="172">
        <f t="shared" si="322"/>
        <v>2.2210282060507311</v>
      </c>
      <c r="M2248" s="171">
        <f t="shared" si="323"/>
        <v>0.20030918164238196</v>
      </c>
      <c r="N2248" s="44"/>
    </row>
    <row r="2249" spans="1:14" x14ac:dyDescent="0.25">
      <c r="A2249" s="157">
        <v>45695.55972222222</v>
      </c>
      <c r="B2249" s="170">
        <v>0.82428300712695457</v>
      </c>
      <c r="C2249" s="170">
        <v>26.392409324999999</v>
      </c>
      <c r="D2249" s="170">
        <v>2.2869212166666601E-2</v>
      </c>
      <c r="E2249" s="171">
        <f t="shared" si="319"/>
        <v>0.80669232808731162</v>
      </c>
      <c r="F2249" s="171">
        <f t="shared" si="320"/>
        <v>1.7841623530886462E-3</v>
      </c>
      <c r="G2249" s="171">
        <f t="shared" si="321"/>
        <v>71218.051815768878</v>
      </c>
      <c r="H2249" s="171">
        <f t="shared" si="315"/>
        <v>2.3691049912494547E-2</v>
      </c>
      <c r="I2249" s="171">
        <f t="shared" si="316"/>
        <v>1.6949127764681158</v>
      </c>
      <c r="J2249" s="171">
        <f t="shared" si="317"/>
        <v>50.156344460124508</v>
      </c>
      <c r="K2249" s="172">
        <f t="shared" si="318"/>
        <v>58.367005857433455</v>
      </c>
      <c r="L2249" s="172">
        <f t="shared" si="322"/>
        <v>2.2494172011501967</v>
      </c>
      <c r="M2249" s="171">
        <f t="shared" si="323"/>
        <v>0.2028695166982501</v>
      </c>
      <c r="N2249" s="44"/>
    </row>
    <row r="2250" spans="1:14" x14ac:dyDescent="0.25">
      <c r="A2250" s="157">
        <v>45695.560416666667</v>
      </c>
      <c r="B2250" s="170">
        <v>0.8181057092298426</v>
      </c>
      <c r="C2250" s="170">
        <v>26.3932676316666</v>
      </c>
      <c r="D2250" s="170">
        <v>2.2908153833333299E-2</v>
      </c>
      <c r="E2250" s="171">
        <f t="shared" si="319"/>
        <v>0.80064456316084687</v>
      </c>
      <c r="F2250" s="171">
        <f t="shared" si="320"/>
        <v>1.7707915784195727E-3</v>
      </c>
      <c r="G2250" s="171">
        <f t="shared" si="321"/>
        <v>70684.333277458398</v>
      </c>
      <c r="H2250" s="171">
        <f t="shared" si="315"/>
        <v>2.369044369684772E-2</v>
      </c>
      <c r="I2250" s="171">
        <f t="shared" si="316"/>
        <v>1.6949512909530851</v>
      </c>
      <c r="J2250" s="171">
        <f t="shared" si="317"/>
        <v>49.832918449230995</v>
      </c>
      <c r="K2250" s="172">
        <f t="shared" si="318"/>
        <v>57.991815043738967</v>
      </c>
      <c r="L2250" s="172">
        <f t="shared" si="322"/>
        <v>2.2373123696921962</v>
      </c>
      <c r="M2250" s="171">
        <f t="shared" si="323"/>
        <v>0.20177781111942605</v>
      </c>
      <c r="N2250" s="44"/>
    </row>
    <row r="2251" spans="1:14" x14ac:dyDescent="0.25">
      <c r="A2251" s="157">
        <v>45695.561111111114</v>
      </c>
      <c r="B2251" s="170">
        <v>0.79648515550942578</v>
      </c>
      <c r="C2251" s="170">
        <v>26.393589495000001</v>
      </c>
      <c r="D2251" s="170">
        <v>2.30214036666666E-2</v>
      </c>
      <c r="E2251" s="171">
        <f t="shared" si="319"/>
        <v>0.77948462770052229</v>
      </c>
      <c r="F2251" s="171">
        <f t="shared" si="320"/>
        <v>1.7239938430939953E-3</v>
      </c>
      <c r="G2251" s="171">
        <f t="shared" si="321"/>
        <v>68816.317436014389</v>
      </c>
      <c r="H2251" s="171">
        <f t="shared" si="315"/>
        <v>2.3690216372052091E-2</v>
      </c>
      <c r="I2251" s="171">
        <f t="shared" si="316"/>
        <v>1.6949657339753039</v>
      </c>
      <c r="J2251" s="171">
        <f t="shared" si="317"/>
        <v>48.698213356733483</v>
      </c>
      <c r="K2251" s="172">
        <f t="shared" si="318"/>
        <v>56.671762915079889</v>
      </c>
      <c r="L2251" s="172">
        <f t="shared" si="322"/>
        <v>2.1921094946260742</v>
      </c>
      <c r="M2251" s="171">
        <f t="shared" si="323"/>
        <v>0.19770107274766183</v>
      </c>
      <c r="N2251" s="44"/>
    </row>
    <row r="2252" spans="1:14" x14ac:dyDescent="0.25">
      <c r="A2252" s="157">
        <v>45695.561805555553</v>
      </c>
      <c r="B2252" s="170">
        <v>0.81154232142599281</v>
      </c>
      <c r="C2252" s="170">
        <v>26.3931603433333</v>
      </c>
      <c r="D2252" s="170">
        <v>2.30702803333333E-2</v>
      </c>
      <c r="E2252" s="171">
        <f t="shared" si="319"/>
        <v>0.79422154474616302</v>
      </c>
      <c r="F2252" s="171">
        <f t="shared" si="320"/>
        <v>1.7565851113116727E-3</v>
      </c>
      <c r="G2252" s="171">
        <f t="shared" si="321"/>
        <v>70117.256571205784</v>
      </c>
      <c r="H2252" s="171">
        <f t="shared" si="315"/>
        <v>2.3690519472765265E-2</v>
      </c>
      <c r="I2252" s="171">
        <f t="shared" si="316"/>
        <v>1.694946476607434</v>
      </c>
      <c r="J2252" s="171">
        <f t="shared" si="317"/>
        <v>49.488902967517063</v>
      </c>
      <c r="K2252" s="172">
        <f t="shared" si="318"/>
        <v>57.591329071622795</v>
      </c>
      <c r="L2252" s="172">
        <f t="shared" si="322"/>
        <v>2.2360284661726277</v>
      </c>
      <c r="M2252" s="171">
        <f t="shared" si="323"/>
        <v>0.2016620189549628</v>
      </c>
      <c r="N2252" s="44"/>
    </row>
    <row r="2253" spans="1:14" x14ac:dyDescent="0.25">
      <c r="A2253" s="157">
        <v>45695.5625</v>
      </c>
      <c r="B2253" s="170">
        <v>0.79841555330826097</v>
      </c>
      <c r="C2253" s="170">
        <v>26.392731189999999</v>
      </c>
      <c r="D2253" s="170">
        <v>2.3136377499999999E-2</v>
      </c>
      <c r="E2253" s="171">
        <f t="shared" si="319"/>
        <v>0.78137606117991643</v>
      </c>
      <c r="F2253" s="171">
        <f t="shared" si="320"/>
        <v>1.7281721933079242E-3</v>
      </c>
      <c r="G2253" s="171">
        <f t="shared" si="321"/>
        <v>68983.103805833744</v>
      </c>
      <c r="H2253" s="171">
        <f t="shared" si="315"/>
        <v>2.3690822579402023E-2</v>
      </c>
      <c r="I2253" s="171">
        <f t="shared" si="316"/>
        <v>1.694927219324915</v>
      </c>
      <c r="J2253" s="171">
        <f t="shared" si="317"/>
        <v>48.799699556004676</v>
      </c>
      <c r="K2253" s="172">
        <f t="shared" si="318"/>
        <v>56.788709844473281</v>
      </c>
      <c r="L2253" s="172">
        <f t="shared" si="322"/>
        <v>2.2080632392948205</v>
      </c>
      <c r="M2253" s="171">
        <f t="shared" si="323"/>
        <v>0.19913990253380415</v>
      </c>
      <c r="N2253" s="44"/>
    </row>
    <row r="2254" spans="1:14" x14ac:dyDescent="0.25">
      <c r="A2254" s="157">
        <v>45695.563194444447</v>
      </c>
      <c r="B2254" s="170">
        <v>0.78374446988567803</v>
      </c>
      <c r="C2254" s="170">
        <v>26.392302035</v>
      </c>
      <c r="D2254" s="170">
        <v>2.3250821000000001E-2</v>
      </c>
      <c r="E2254" s="171">
        <f t="shared" si="319"/>
        <v>0.76701918155166227</v>
      </c>
      <c r="F2254" s="171">
        <f t="shared" si="320"/>
        <v>1.6964166014841516E-3</v>
      </c>
      <c r="G2254" s="171">
        <f t="shared" si="321"/>
        <v>67715.522198122577</v>
      </c>
      <c r="H2254" s="171">
        <f t="shared" si="315"/>
        <v>2.3691125691962599E-2</v>
      </c>
      <c r="I2254" s="171">
        <f t="shared" si="316"/>
        <v>1.6949079621277434</v>
      </c>
      <c r="J2254" s="171">
        <f t="shared" si="317"/>
        <v>48.027532992707805</v>
      </c>
      <c r="K2254" s="172">
        <f t="shared" si="318"/>
        <v>55.889562860988114</v>
      </c>
      <c r="L2254" s="172">
        <f t="shared" si="322"/>
        <v>2.1803422139332649</v>
      </c>
      <c r="M2254" s="171">
        <f t="shared" si="323"/>
        <v>0.19663981005891637</v>
      </c>
      <c r="N2254" s="44"/>
    </row>
    <row r="2255" spans="1:14" x14ac:dyDescent="0.25">
      <c r="A2255" s="157">
        <v>45695.563888888886</v>
      </c>
      <c r="B2255" s="170">
        <v>0.7899217529572794</v>
      </c>
      <c r="C2255" s="170">
        <v>26.391872883333299</v>
      </c>
      <c r="D2255" s="170">
        <v>2.33177113333333E-2</v>
      </c>
      <c r="E2255" s="171">
        <f t="shared" si="319"/>
        <v>0.77306574753779911</v>
      </c>
      <c r="F2255" s="171">
        <f t="shared" si="320"/>
        <v>1.7097873440633754E-3</v>
      </c>
      <c r="G2255" s="171">
        <f t="shared" si="321"/>
        <v>68249.239455508941</v>
      </c>
      <c r="H2255" s="171">
        <f t="shared" si="315"/>
        <v>2.3691428806915549E-2</v>
      </c>
      <c r="I2255" s="171">
        <f t="shared" si="316"/>
        <v>1.6948887052402783</v>
      </c>
      <c r="J2255" s="171">
        <f t="shared" si="317"/>
        <v>48.35289945304033</v>
      </c>
      <c r="K2255" s="172">
        <f t="shared" si="318"/>
        <v>56.267618593318751</v>
      </c>
      <c r="L2255" s="172">
        <f t="shared" si="322"/>
        <v>2.2029035710106784</v>
      </c>
      <c r="M2255" s="171">
        <f t="shared" si="323"/>
        <v>0.19867456448509005</v>
      </c>
      <c r="N2255" s="44"/>
    </row>
    <row r="2256" spans="1:14" x14ac:dyDescent="0.25">
      <c r="A2256" s="157">
        <v>45695.564583333333</v>
      </c>
      <c r="B2256" s="170">
        <v>0.80227637832531029</v>
      </c>
      <c r="C2256" s="170">
        <v>26.391750571666599</v>
      </c>
      <c r="D2256" s="170">
        <v>2.3365660166666601E-2</v>
      </c>
      <c r="E2256" s="171">
        <f t="shared" si="319"/>
        <v>0.78515706026694665</v>
      </c>
      <c r="F2256" s="171">
        <f t="shared" si="320"/>
        <v>1.7365289574140916E-3</v>
      </c>
      <c r="G2256" s="171">
        <f t="shared" si="321"/>
        <v>69316.679087306809</v>
      </c>
      <c r="H2256" s="171">
        <f t="shared" si="315"/>
        <v>2.3691515197977252E-2</v>
      </c>
      <c r="I2256" s="171">
        <f t="shared" si="316"/>
        <v>1.6948832169022392</v>
      </c>
      <c r="J2256" s="171">
        <f t="shared" si="317"/>
        <v>49.002570555457979</v>
      </c>
      <c r="K2256" s="172">
        <f t="shared" si="318"/>
        <v>57.02346670069835</v>
      </c>
      <c r="L2256" s="172">
        <f t="shared" si="322"/>
        <v>2.2400952727186922</v>
      </c>
      <c r="M2256" s="171">
        <f t="shared" si="323"/>
        <v>0.2020287944371115</v>
      </c>
      <c r="N2256" s="44"/>
    </row>
    <row r="2257" spans="1:14" x14ac:dyDescent="0.25">
      <c r="A2257" s="157">
        <v>45695.56527777778</v>
      </c>
      <c r="B2257" s="170">
        <v>0.81038408861512012</v>
      </c>
      <c r="C2257" s="170">
        <v>26.392057841666599</v>
      </c>
      <c r="D2257" s="170">
        <v>2.3469770666666601E-2</v>
      </c>
      <c r="E2257" s="171">
        <f t="shared" si="319"/>
        <v>0.79309095119822959</v>
      </c>
      <c r="F2257" s="171">
        <f t="shared" si="320"/>
        <v>1.7540781138855415E-3</v>
      </c>
      <c r="G2257" s="171">
        <f t="shared" si="321"/>
        <v>70017.185256346376</v>
      </c>
      <c r="H2257" s="171">
        <f t="shared" si="315"/>
        <v>2.3691298168051399E-2</v>
      </c>
      <c r="I2257" s="171">
        <f t="shared" si="316"/>
        <v>1.6948970046683369</v>
      </c>
      <c r="J2257" s="171">
        <f t="shared" si="317"/>
        <v>49.428154632706409</v>
      </c>
      <c r="K2257" s="172">
        <f t="shared" si="318"/>
        <v>57.519130891392962</v>
      </c>
      <c r="L2257" s="172">
        <f t="shared" si="322"/>
        <v>2.2716115050780221</v>
      </c>
      <c r="M2257" s="171">
        <f t="shared" si="323"/>
        <v>0.20487116748539161</v>
      </c>
      <c r="N2257" s="44"/>
    </row>
    <row r="2258" spans="1:14" x14ac:dyDescent="0.25">
      <c r="A2258" s="157">
        <v>45695.565972222219</v>
      </c>
      <c r="B2258" s="170">
        <v>0.82158041492077782</v>
      </c>
      <c r="C2258" s="170">
        <v>26.392365111666599</v>
      </c>
      <c r="D2258" s="170">
        <v>2.3499176333333299E-2</v>
      </c>
      <c r="E2258" s="171">
        <f t="shared" si="319"/>
        <v>0.80404752945127067</v>
      </c>
      <c r="F2258" s="171">
        <f t="shared" si="320"/>
        <v>1.77831258640861E-3</v>
      </c>
      <c r="G2258" s="171">
        <f t="shared" si="321"/>
        <v>70984.547849155206</v>
      </c>
      <c r="H2258" s="171">
        <f t="shared" si="315"/>
        <v>2.3691081140558949E-2</v>
      </c>
      <c r="I2258" s="171">
        <f t="shared" si="316"/>
        <v>1.6949107925165261</v>
      </c>
      <c r="J2258" s="171">
        <f t="shared" si="317"/>
        <v>50.014886207612911</v>
      </c>
      <c r="K2258" s="172">
        <f t="shared" si="318"/>
        <v>58.202329667519628</v>
      </c>
      <c r="L2258" s="172">
        <f t="shared" si="322"/>
        <v>2.3042054124829505</v>
      </c>
      <c r="M2258" s="171">
        <f t="shared" si="323"/>
        <v>0.20781073344903955</v>
      </c>
      <c r="N2258" s="44"/>
    </row>
    <row r="2259" spans="1:14" x14ac:dyDescent="0.25">
      <c r="A2259" s="157">
        <v>45695.566666666666</v>
      </c>
      <c r="B2259" s="170">
        <v>0.81463098137785728</v>
      </c>
      <c r="C2259" s="170">
        <v>26.3926723816666</v>
      </c>
      <c r="D2259" s="170">
        <v>2.3508580666666602E-2</v>
      </c>
      <c r="E2259" s="171">
        <f t="shared" si="319"/>
        <v>0.7972455820472778</v>
      </c>
      <c r="F2259" s="171">
        <f t="shared" si="320"/>
        <v>1.7632705224628945E-3</v>
      </c>
      <c r="G2259" s="171">
        <f t="shared" si="321"/>
        <v>70384.116791046865</v>
      </c>
      <c r="H2259" s="171">
        <f t="shared" si="315"/>
        <v>2.3690864115499873E-2</v>
      </c>
      <c r="I2259" s="171">
        <f t="shared" si="316"/>
        <v>1.6949245804468061</v>
      </c>
      <c r="J2259" s="171">
        <f t="shared" si="317"/>
        <v>49.65084129577879</v>
      </c>
      <c r="K2259" s="172">
        <f t="shared" si="318"/>
        <v>57.779111612310587</v>
      </c>
      <c r="L2259" s="172">
        <f t="shared" si="322"/>
        <v>2.2866879333965202</v>
      </c>
      <c r="M2259" s="171">
        <f t="shared" si="323"/>
        <v>0.20623087422407288</v>
      </c>
      <c r="N2259" s="44"/>
    </row>
    <row r="2260" spans="1:14" x14ac:dyDescent="0.25">
      <c r="A2260" s="157">
        <v>45695.567361111112</v>
      </c>
      <c r="B2260" s="170">
        <v>0.81424489888387308</v>
      </c>
      <c r="C2260" s="170">
        <v>26.3929796516666</v>
      </c>
      <c r="D2260" s="170">
        <v>2.3584346999999999E-2</v>
      </c>
      <c r="E2260" s="171">
        <f t="shared" si="319"/>
        <v>0.79686692168643958</v>
      </c>
      <c r="F2260" s="171">
        <f t="shared" si="320"/>
        <v>1.7624348460689894E-3</v>
      </c>
      <c r="G2260" s="171">
        <f t="shared" si="321"/>
        <v>70350.759263566637</v>
      </c>
      <c r="H2260" s="171">
        <f t="shared" si="315"/>
        <v>2.3690647092874086E-2</v>
      </c>
      <c r="I2260" s="171">
        <f t="shared" si="316"/>
        <v>1.6949383684591803</v>
      </c>
      <c r="J2260" s="171">
        <f t="shared" si="317"/>
        <v>49.630603711964149</v>
      </c>
      <c r="K2260" s="172">
        <f t="shared" si="318"/>
        <v>57.755981849825922</v>
      </c>
      <c r="L2260" s="172">
        <f t="shared" si="322"/>
        <v>2.2930466388835811</v>
      </c>
      <c r="M2260" s="171">
        <f t="shared" si="323"/>
        <v>0.20680435054866353</v>
      </c>
      <c r="N2260" s="44"/>
    </row>
    <row r="2261" spans="1:14" x14ac:dyDescent="0.25">
      <c r="A2261" s="157">
        <v>45695.568055555559</v>
      </c>
      <c r="B2261" s="170">
        <v>0.81578919218210755</v>
      </c>
      <c r="C2261" s="170">
        <v>26.393286921666601</v>
      </c>
      <c r="D2261" s="170">
        <v>2.3594547333333299E-2</v>
      </c>
      <c r="E2261" s="171">
        <f t="shared" si="319"/>
        <v>0.7983774370170561</v>
      </c>
      <c r="F2261" s="171">
        <f t="shared" si="320"/>
        <v>1.7657774722556439E-3</v>
      </c>
      <c r="G2261" s="171">
        <f t="shared" si="321"/>
        <v>70484.186204534097</v>
      </c>
      <c r="H2261" s="171">
        <f t="shared" si="315"/>
        <v>2.3690430072681668E-2</v>
      </c>
      <c r="I2261" s="171">
        <f t="shared" si="316"/>
        <v>1.6949521565536425</v>
      </c>
      <c r="J2261" s="171">
        <f t="shared" si="317"/>
        <v>49.711544071573108</v>
      </c>
      <c r="K2261" s="172">
        <f t="shared" si="318"/>
        <v>57.850595107342393</v>
      </c>
      <c r="L2261" s="172">
        <f t="shared" si="322"/>
        <v>2.2981739650393243</v>
      </c>
      <c r="M2261" s="171">
        <f t="shared" si="323"/>
        <v>0.2072667717387558</v>
      </c>
      <c r="N2261" s="44"/>
    </row>
    <row r="2262" spans="1:14" x14ac:dyDescent="0.25">
      <c r="A2262" s="157">
        <v>45695.568749999999</v>
      </c>
      <c r="B2262" s="170">
        <v>0.80806756415463121</v>
      </c>
      <c r="C2262" s="170">
        <v>26.393594191666601</v>
      </c>
      <c r="D2262" s="170">
        <v>2.3604033333333298E-2</v>
      </c>
      <c r="E2262" s="171">
        <f t="shared" si="319"/>
        <v>0.79081980394598728</v>
      </c>
      <c r="F2262" s="171">
        <f t="shared" si="320"/>
        <v>1.749063991676691E-3</v>
      </c>
      <c r="G2262" s="171">
        <f t="shared" si="321"/>
        <v>69817.037542960141</v>
      </c>
      <c r="H2262" s="171">
        <f t="shared" si="315"/>
        <v>2.3690213054922447E-2</v>
      </c>
      <c r="I2262" s="171">
        <f t="shared" si="316"/>
        <v>1.6949659447302019</v>
      </c>
      <c r="J2262" s="171">
        <f t="shared" si="317"/>
        <v>49.30661838595573</v>
      </c>
      <c r="K2262" s="172">
        <f t="shared" si="318"/>
        <v>57.379790878494092</v>
      </c>
      <c r="L2262" s="172">
        <f t="shared" si="322"/>
        <v>2.2785138833639742</v>
      </c>
      <c r="M2262" s="171">
        <f t="shared" si="323"/>
        <v>0.20549367634956478</v>
      </c>
      <c r="N2262" s="44"/>
    </row>
    <row r="2263" spans="1:14" x14ac:dyDescent="0.25">
      <c r="A2263" s="157">
        <v>45695.569444444445</v>
      </c>
      <c r="B2263" s="170">
        <v>0.724287985878458</v>
      </c>
      <c r="C2263" s="170">
        <v>26.393675245000001</v>
      </c>
      <c r="D2263" s="170">
        <v>2.36234228333333E-2</v>
      </c>
      <c r="E2263" s="171">
        <f t="shared" si="319"/>
        <v>0.70882826314595704</v>
      </c>
      <c r="F2263" s="171">
        <f t="shared" si="320"/>
        <v>1.5677229131568354E-3</v>
      </c>
      <c r="G2263" s="171">
        <f t="shared" si="321"/>
        <v>62578.481979898774</v>
      </c>
      <c r="H2263" s="171">
        <f t="shared" si="315"/>
        <v>2.3690155809216167E-2</v>
      </c>
      <c r="I2263" s="171">
        <f t="shared" si="316"/>
        <v>1.6949695818632646</v>
      </c>
      <c r="J2263" s="171">
        <f t="shared" si="317"/>
        <v>44.877010662814826</v>
      </c>
      <c r="K2263" s="172">
        <f t="shared" si="318"/>
        <v>52.225005919661058</v>
      </c>
      <c r="L2263" s="172">
        <f t="shared" si="322"/>
        <v>2.0558651554514755</v>
      </c>
      <c r="M2263" s="171">
        <f t="shared" si="323"/>
        <v>0.18541352412080406</v>
      </c>
      <c r="N2263" s="44"/>
    </row>
    <row r="2264" spans="1:14" x14ac:dyDescent="0.25">
      <c r="A2264" s="157">
        <v>45695.570138888892</v>
      </c>
      <c r="B2264" s="170">
        <v>0.59649519022863839</v>
      </c>
      <c r="C2264" s="170">
        <v>26.393460476666601</v>
      </c>
      <c r="D2264" s="170">
        <v>2.3680643000000001E-2</v>
      </c>
      <c r="E2264" s="171">
        <f t="shared" si="319"/>
        <v>0.58376358721791066</v>
      </c>
      <c r="F2264" s="171">
        <f t="shared" si="320"/>
        <v>1.2911151303650183E-3</v>
      </c>
      <c r="G2264" s="171">
        <f t="shared" si="321"/>
        <v>51537.18443575436</v>
      </c>
      <c r="H2264" s="171">
        <f t="shared" si="315"/>
        <v>2.3690307494463523E-2</v>
      </c>
      <c r="I2264" s="171">
        <f t="shared" si="316"/>
        <v>1.6949599445052255</v>
      </c>
      <c r="J2264" s="171">
        <f t="shared" si="317"/>
        <v>37.977134418641377</v>
      </c>
      <c r="K2264" s="172">
        <f t="shared" si="318"/>
        <v>44.195144422876851</v>
      </c>
      <c r="L2264" s="172">
        <f t="shared" si="322"/>
        <v>1.7143832573918112</v>
      </c>
      <c r="M2264" s="171">
        <f t="shared" si="323"/>
        <v>0.15461609464211859</v>
      </c>
      <c r="N2264" s="44"/>
    </row>
    <row r="2265" spans="1:14" x14ac:dyDescent="0.25">
      <c r="A2265" s="157">
        <v>45695.570833333331</v>
      </c>
      <c r="B2265" s="170">
        <v>0.51387385557360399</v>
      </c>
      <c r="C2265" s="170">
        <v>26.393245709999999</v>
      </c>
      <c r="D2265" s="170">
        <v>2.36594503333333E-2</v>
      </c>
      <c r="E2265" s="171">
        <f t="shared" si="319"/>
        <v>0.50290608424282346</v>
      </c>
      <c r="F2265" s="171">
        <f t="shared" si="320"/>
        <v>1.1122810726701385E-3</v>
      </c>
      <c r="G2265" s="171">
        <f t="shared" si="321"/>
        <v>44398.701121559381</v>
      </c>
      <c r="H2265" s="171">
        <f t="shared" si="315"/>
        <v>2.3690459179722383E-2</v>
      </c>
      <c r="I2265" s="171">
        <f t="shared" si="316"/>
        <v>1.6949503072620855</v>
      </c>
      <c r="J2265" s="171">
        <f t="shared" si="317"/>
        <v>33.406950033589524</v>
      </c>
      <c r="K2265" s="172">
        <f t="shared" si="318"/>
        <v>38.876484070834124</v>
      </c>
      <c r="L2265" s="172">
        <f t="shared" si="322"/>
        <v>1.4867313704812632</v>
      </c>
      <c r="M2265" s="171">
        <f t="shared" si="323"/>
        <v>0.13408471955999848</v>
      </c>
      <c r="N2265" s="44"/>
    </row>
    <row r="2266" spans="1:14" x14ac:dyDescent="0.25">
      <c r="A2266" s="157">
        <v>45695.571527777778</v>
      </c>
      <c r="B2266" s="170">
        <v>0.47719616172683332</v>
      </c>
      <c r="C2266" s="170">
        <v>26.393030941666598</v>
      </c>
      <c r="D2266" s="170">
        <v>2.35643455E-2</v>
      </c>
      <c r="E2266" s="171">
        <f t="shared" si="319"/>
        <v>0.46701154879301321</v>
      </c>
      <c r="F2266" s="171">
        <f t="shared" si="320"/>
        <v>1.0328921249498557E-3</v>
      </c>
      <c r="G2266" s="171">
        <f t="shared" si="321"/>
        <v>41229.748373198396</v>
      </c>
      <c r="H2266" s="171">
        <f t="shared" si="315"/>
        <v>2.3690610867347191E-2</v>
      </c>
      <c r="I2266" s="171">
        <f t="shared" si="316"/>
        <v>1.6949406699842586</v>
      </c>
      <c r="J2266" s="171">
        <f t="shared" si="317"/>
        <v>31.345816583474438</v>
      </c>
      <c r="K2266" s="172">
        <f t="shared" si="318"/>
        <v>36.477706908211886</v>
      </c>
      <c r="L2266" s="172">
        <f t="shared" si="322"/>
        <v>1.3801126169721898</v>
      </c>
      <c r="M2266" s="171">
        <f t="shared" si="323"/>
        <v>0.12446903111221047</v>
      </c>
      <c r="N2266" s="44"/>
    </row>
    <row r="2267" spans="1:14" x14ac:dyDescent="0.25">
      <c r="A2267" s="157">
        <v>45695.572222222225</v>
      </c>
      <c r="B2267" s="170">
        <v>0.42353089679823447</v>
      </c>
      <c r="C2267" s="170">
        <v>26.392816174999901</v>
      </c>
      <c r="D2267" s="170">
        <v>2.3497851833333298E-2</v>
      </c>
      <c r="E2267" s="171">
        <f t="shared" si="319"/>
        <v>0.41449193802019407</v>
      </c>
      <c r="F2267" s="171">
        <f t="shared" si="320"/>
        <v>9.1673354285332141E-4</v>
      </c>
      <c r="G2267" s="171">
        <f t="shared" si="321"/>
        <v>36593.069483367457</v>
      </c>
      <c r="H2267" s="171">
        <f t="shared" si="315"/>
        <v>2.3690762554983594E-2</v>
      </c>
      <c r="I2267" s="171">
        <f t="shared" si="316"/>
        <v>1.6949310328213252</v>
      </c>
      <c r="J2267" s="171">
        <f t="shared" si="317"/>
        <v>28.289247951266539</v>
      </c>
      <c r="K2267" s="172">
        <f t="shared" si="318"/>
        <v>32.920553737873384</v>
      </c>
      <c r="L2267" s="172">
        <f t="shared" si="322"/>
        <v>1.2285687136023336</v>
      </c>
      <c r="M2267" s="171">
        <f t="shared" si="323"/>
        <v>0.1108016516596621</v>
      </c>
      <c r="N2267" s="44"/>
    </row>
    <row r="2268" spans="1:14" x14ac:dyDescent="0.25">
      <c r="A2268" s="157">
        <v>45695.572916666664</v>
      </c>
      <c r="B2268" s="170">
        <v>0.38608103424939649</v>
      </c>
      <c r="C2268" s="170">
        <v>26.393252371666598</v>
      </c>
      <c r="D2268" s="170">
        <v>2.34207618333333E-2</v>
      </c>
      <c r="E2268" s="171">
        <f t="shared" si="319"/>
        <v>0.37784077689648565</v>
      </c>
      <c r="F2268" s="171">
        <f t="shared" si="320"/>
        <v>8.3567323430605307E-4</v>
      </c>
      <c r="G2268" s="171">
        <f t="shared" si="321"/>
        <v>33357.401359147858</v>
      </c>
      <c r="H2268" s="171">
        <f t="shared" si="315"/>
        <v>2.3690454474707016E-2</v>
      </c>
      <c r="I2268" s="171">
        <f t="shared" si="316"/>
        <v>1.6949506061910244</v>
      </c>
      <c r="J2268" s="171">
        <f t="shared" si="317"/>
        <v>26.124242142719211</v>
      </c>
      <c r="K2268" s="172">
        <f t="shared" si="318"/>
        <v>30.401423744523044</v>
      </c>
      <c r="L2268" s="172">
        <f t="shared" si="322"/>
        <v>1.1212348054425165</v>
      </c>
      <c r="M2268" s="171">
        <f t="shared" si="323"/>
        <v>0.10112146513731209</v>
      </c>
      <c r="N2268" s="44"/>
    </row>
    <row r="2269" spans="1:14" x14ac:dyDescent="0.25">
      <c r="A2269" s="157">
        <v>45695.573611111111</v>
      </c>
      <c r="B2269" s="170">
        <v>0.38106197646780804</v>
      </c>
      <c r="C2269" s="170">
        <v>26.394539831666599</v>
      </c>
      <c r="D2269" s="170">
        <v>2.3295458000000002E-2</v>
      </c>
      <c r="E2269" s="171">
        <f t="shared" si="319"/>
        <v>0.37292723968300023</v>
      </c>
      <c r="F2269" s="171">
        <f t="shared" si="320"/>
        <v>8.2480947287404333E-4</v>
      </c>
      <c r="G2269" s="171">
        <f t="shared" si="321"/>
        <v>32923.754766818616</v>
      </c>
      <c r="H2269" s="171">
        <f t="shared" si="315"/>
        <v>2.3689545186328976E-2</v>
      </c>
      <c r="I2269" s="171">
        <f t="shared" si="316"/>
        <v>1.6950083791024244</v>
      </c>
      <c r="J2269" s="171">
        <f t="shared" si="317"/>
        <v>25.831905757771274</v>
      </c>
      <c r="K2269" s="172">
        <f t="shared" si="318"/>
        <v>30.062142602048276</v>
      </c>
      <c r="L2269" s="172">
        <f t="shared" si="322"/>
        <v>1.1014582446647532</v>
      </c>
      <c r="M2269" s="171">
        <f t="shared" si="323"/>
        <v>9.9337864778567223E-2</v>
      </c>
      <c r="N2269" s="44"/>
    </row>
    <row r="2270" spans="1:14" x14ac:dyDescent="0.25">
      <c r="A2270" s="157">
        <v>45695.574305555558</v>
      </c>
      <c r="B2270" s="170">
        <v>0.38723926333072545</v>
      </c>
      <c r="C2270" s="170">
        <v>26.395827295</v>
      </c>
      <c r="D2270" s="170">
        <v>2.30649823333333E-2</v>
      </c>
      <c r="E2270" s="171">
        <f t="shared" si="319"/>
        <v>0.37897102780739361</v>
      </c>
      <c r="F2270" s="171">
        <f t="shared" si="320"/>
        <v>8.3818022365957892E-4</v>
      </c>
      <c r="G2270" s="171">
        <f t="shared" si="321"/>
        <v>33457.472351774675</v>
      </c>
      <c r="H2270" s="171">
        <f t="shared" si="315"/>
        <v>2.3688635938313024E-2</v>
      </c>
      <c r="I2270" s="171">
        <f t="shared" si="316"/>
        <v>1.6950661536046618</v>
      </c>
      <c r="J2270" s="171">
        <f t="shared" si="317"/>
        <v>26.191627733849788</v>
      </c>
      <c r="K2270" s="172">
        <f t="shared" si="318"/>
        <v>30.481703422989586</v>
      </c>
      <c r="L2270" s="172">
        <f t="shared" si="322"/>
        <v>1.1074300568966786</v>
      </c>
      <c r="M2270" s="171">
        <f t="shared" si="323"/>
        <v>9.9876448132817347E-2</v>
      </c>
      <c r="N2270" s="44"/>
    </row>
    <row r="2271" spans="1:14" x14ac:dyDescent="0.25">
      <c r="A2271" s="157">
        <v>45695.574999999997</v>
      </c>
      <c r="B2271" s="170">
        <v>0.38839751818682039</v>
      </c>
      <c r="C2271" s="170">
        <v>26.397114755</v>
      </c>
      <c r="D2271" s="170">
        <v>2.2778347166666602E-2</v>
      </c>
      <c r="E2271" s="171">
        <f t="shared" si="319"/>
        <v>0.38010291819900055</v>
      </c>
      <c r="F2271" s="171">
        <f t="shared" si="320"/>
        <v>8.4068726880264151E-4</v>
      </c>
      <c r="G2271" s="171">
        <f t="shared" si="321"/>
        <v>33557.545571341281</v>
      </c>
      <c r="H2271" s="171">
        <f t="shared" si="315"/>
        <v>2.3687726735365157E-2</v>
      </c>
      <c r="I2271" s="171">
        <f t="shared" si="316"/>
        <v>1.695123929398584</v>
      </c>
      <c r="J2271" s="171">
        <f t="shared" si="317"/>
        <v>26.258986612517464</v>
      </c>
      <c r="K2271" s="172">
        <f t="shared" si="318"/>
        <v>30.561028534167672</v>
      </c>
      <c r="L2271" s="172">
        <f t="shared" si="322"/>
        <v>1.096819166585157</v>
      </c>
      <c r="M2271" s="171">
        <f t="shared" si="323"/>
        <v>9.891947750587636E-2</v>
      </c>
      <c r="N2271" s="44"/>
    </row>
    <row r="2272" spans="1:14" x14ac:dyDescent="0.25">
      <c r="A2272" s="157">
        <v>45695.575694444444</v>
      </c>
      <c r="B2272" s="170">
        <v>0.40731547967789661</v>
      </c>
      <c r="C2272" s="170">
        <v>26.398402215000001</v>
      </c>
      <c r="D2272" s="170">
        <v>2.2434754166666598E-2</v>
      </c>
      <c r="E2272" s="171">
        <f t="shared" si="319"/>
        <v>0.3986151552959149</v>
      </c>
      <c r="F2272" s="171">
        <f t="shared" si="320"/>
        <v>8.8163523739804455E-4</v>
      </c>
      <c r="G2272" s="171">
        <f t="shared" si="321"/>
        <v>35192.05744417027</v>
      </c>
      <c r="H2272" s="171">
        <f t="shared" si="315"/>
        <v>2.3686817575128877E-2</v>
      </c>
      <c r="I2272" s="171">
        <f t="shared" si="316"/>
        <v>1.695181706633792</v>
      </c>
      <c r="J2272" s="171">
        <f t="shared" si="317"/>
        <v>27.355257379728563</v>
      </c>
      <c r="K2272" s="172">
        <f t="shared" si="318"/>
        <v>31.837874808524575</v>
      </c>
      <c r="L2272" s="172">
        <f t="shared" si="322"/>
        <v>1.130358483818908</v>
      </c>
      <c r="M2272" s="171">
        <f t="shared" si="323"/>
        <v>0.10194430770372548</v>
      </c>
      <c r="N2272" s="44"/>
    </row>
    <row r="2273" spans="1:14" x14ac:dyDescent="0.25">
      <c r="A2273" s="157">
        <v>45695.576388888891</v>
      </c>
      <c r="B2273" s="170">
        <v>0.44746790864269803</v>
      </c>
      <c r="C2273" s="170">
        <v>26.3993177416666</v>
      </c>
      <c r="D2273" s="170">
        <v>2.2141230166666599E-2</v>
      </c>
      <c r="E2273" s="171">
        <f t="shared" si="319"/>
        <v>0.43790858349319739</v>
      </c>
      <c r="F2273" s="171">
        <f t="shared" si="320"/>
        <v>9.6854525680237669E-4</v>
      </c>
      <c r="G2273" s="171">
        <f t="shared" si="321"/>
        <v>38661.22730672911</v>
      </c>
      <c r="H2273" s="171">
        <f t="shared" si="315"/>
        <v>2.3686171087481139E-2</v>
      </c>
      <c r="I2273" s="171">
        <f t="shared" si="316"/>
        <v>1.6952227935246542</v>
      </c>
      <c r="J2273" s="171">
        <f t="shared" si="317"/>
        <v>29.658927819009747</v>
      </c>
      <c r="K2273" s="172">
        <f t="shared" si="318"/>
        <v>34.519789785522526</v>
      </c>
      <c r="L2273" s="172">
        <f t="shared" si="322"/>
        <v>1.2200112643011962</v>
      </c>
      <c r="M2273" s="171">
        <f t="shared" si="323"/>
        <v>0.11002987592904007</v>
      </c>
      <c r="N2273" s="44"/>
    </row>
    <row r="2274" spans="1:14" x14ac:dyDescent="0.25">
      <c r="A2274" s="157">
        <v>45695.57708333333</v>
      </c>
      <c r="B2274" s="170">
        <v>0.47140493898816571</v>
      </c>
      <c r="C2274" s="170">
        <v>26.399746895</v>
      </c>
      <c r="D2274" s="170">
        <v>2.19616188333333E-2</v>
      </c>
      <c r="E2274" s="171">
        <f t="shared" si="319"/>
        <v>0.46133358247443551</v>
      </c>
      <c r="F2274" s="171">
        <f t="shared" si="320"/>
        <v>1.0203570107968954E-3</v>
      </c>
      <c r="G2274" s="171">
        <f t="shared" si="321"/>
        <v>40729.38672857752</v>
      </c>
      <c r="H2274" s="171">
        <f t="shared" si="315"/>
        <v>2.3685868053683379E-2</v>
      </c>
      <c r="I2274" s="171">
        <f t="shared" si="316"/>
        <v>1.6952420532649979</v>
      </c>
      <c r="J2274" s="171">
        <f t="shared" si="317"/>
        <v>31.018384025644192</v>
      </c>
      <c r="K2274" s="172">
        <f t="shared" si="318"/>
        <v>36.102417482652832</v>
      </c>
      <c r="L2274" s="172">
        <f t="shared" si="322"/>
        <v>1.2716158638926809</v>
      </c>
      <c r="M2274" s="171">
        <f t="shared" si="323"/>
        <v>0.11468397040879157</v>
      </c>
      <c r="N2274" s="44"/>
    </row>
    <row r="2275" spans="1:14" x14ac:dyDescent="0.25">
      <c r="A2275" s="157">
        <v>45695.577777777777</v>
      </c>
      <c r="B2275" s="170">
        <v>0.46136681975722021</v>
      </c>
      <c r="C2275" s="170">
        <v>26.4001760483333</v>
      </c>
      <c r="D2275" s="170">
        <v>2.1877110000000002E-2</v>
      </c>
      <c r="E2275" s="171">
        <f t="shared" si="319"/>
        <v>0.45150927632907201</v>
      </c>
      <c r="F2275" s="171">
        <f t="shared" si="320"/>
        <v>9.9862947999398315E-4</v>
      </c>
      <c r="G2275" s="171">
        <f t="shared" si="321"/>
        <v>39862.093227023826</v>
      </c>
      <c r="H2275" s="171">
        <f t="shared" si="315"/>
        <v>2.3685565024630921E-2</v>
      </c>
      <c r="I2275" s="171">
        <f t="shared" si="316"/>
        <v>1.6952613131654823</v>
      </c>
      <c r="J2275" s="171">
        <f t="shared" si="317"/>
        <v>30.449494415568527</v>
      </c>
      <c r="K2275" s="172">
        <f t="shared" si="318"/>
        <v>35.440645372847023</v>
      </c>
      <c r="L2275" s="172">
        <f t="shared" si="322"/>
        <v>1.2410723664290486</v>
      </c>
      <c r="M2275" s="171">
        <f t="shared" si="323"/>
        <v>0.11192932597664579</v>
      </c>
      <c r="N2275" s="44"/>
    </row>
    <row r="2276" spans="1:14" x14ac:dyDescent="0.25">
      <c r="A2276" s="157">
        <v>45695.578472222223</v>
      </c>
      <c r="B2276" s="170">
        <v>0.47410748694173621</v>
      </c>
      <c r="C2276" s="170">
        <v>26.4006052016666</v>
      </c>
      <c r="D2276" s="170">
        <v>2.1858301E-2</v>
      </c>
      <c r="E2276" s="171">
        <f t="shared" si="319"/>
        <v>0.46397706225097185</v>
      </c>
      <c r="F2276" s="171">
        <f t="shared" si="320"/>
        <v>1.0262066816920698E-3</v>
      </c>
      <c r="G2276" s="171">
        <f t="shared" si="321"/>
        <v>40962.886871766008</v>
      </c>
      <c r="H2276" s="171">
        <f t="shared" si="315"/>
        <v>2.3685262000323563E-2</v>
      </c>
      <c r="I2276" s="171">
        <f t="shared" si="316"/>
        <v>1.6952805732261162</v>
      </c>
      <c r="J2276" s="171">
        <f t="shared" si="317"/>
        <v>31.171254269423621</v>
      </c>
      <c r="K2276" s="172">
        <f t="shared" si="318"/>
        <v>36.281082284459799</v>
      </c>
      <c r="L2276" s="172">
        <f t="shared" si="322"/>
        <v>1.2725595452762837</v>
      </c>
      <c r="M2276" s="171">
        <f t="shared" si="323"/>
        <v>0.1147690787586836</v>
      </c>
      <c r="N2276" s="44"/>
    </row>
    <row r="2277" spans="1:14" x14ac:dyDescent="0.25">
      <c r="A2277" s="157">
        <v>45695.57916666667</v>
      </c>
      <c r="B2277" s="170">
        <v>0.4976584421750902</v>
      </c>
      <c r="C2277" s="170">
        <v>26.401034354999901</v>
      </c>
      <c r="D2277" s="170">
        <v>2.1830749999999999E-2</v>
      </c>
      <c r="E2277" s="171">
        <f t="shared" si="319"/>
        <v>0.48702409803978236</v>
      </c>
      <c r="F2277" s="171">
        <f t="shared" si="320"/>
        <v>1.0771827752707581E-3</v>
      </c>
      <c r="G2277" s="171">
        <f t="shared" si="321"/>
        <v>42997.68940392779</v>
      </c>
      <c r="H2277" s="171">
        <f t="shared" si="315"/>
        <v>2.3684958980761252E-2</v>
      </c>
      <c r="I2277" s="171">
        <f t="shared" si="316"/>
        <v>1.6952998334468972</v>
      </c>
      <c r="J2277" s="171">
        <f t="shared" si="317"/>
        <v>32.498341738879049</v>
      </c>
      <c r="K2277" s="172">
        <f t="shared" si="318"/>
        <v>37.826100973135063</v>
      </c>
      <c r="L2277" s="172">
        <f t="shared" si="322"/>
        <v>1.3309135669422698</v>
      </c>
      <c r="M2277" s="171">
        <f t="shared" si="323"/>
        <v>0.12003188735049332</v>
      </c>
      <c r="N2277" s="44"/>
    </row>
    <row r="2278" spans="1:14" x14ac:dyDescent="0.25">
      <c r="A2278" s="157">
        <v>45695.579861111109</v>
      </c>
      <c r="B2278" s="170">
        <v>0.48491777500601602</v>
      </c>
      <c r="C2278" s="170">
        <v>26.401370918333299</v>
      </c>
      <c r="D2278" s="170">
        <v>2.1957115333333301E-2</v>
      </c>
      <c r="E2278" s="171">
        <f t="shared" si="319"/>
        <v>0.47455514994711523</v>
      </c>
      <c r="F2278" s="171">
        <f t="shared" si="320"/>
        <v>1.0496055736060952E-3</v>
      </c>
      <c r="G2278" s="171">
        <f t="shared" si="321"/>
        <v>41896.895760519787</v>
      </c>
      <c r="H2278" s="171">
        <f t="shared" si="315"/>
        <v>2.3684721341108068E-2</v>
      </c>
      <c r="I2278" s="171">
        <f t="shared" si="316"/>
        <v>1.6953149383795445</v>
      </c>
      <c r="J2278" s="171">
        <f t="shared" si="317"/>
        <v>31.781529012947363</v>
      </c>
      <c r="K2278" s="172">
        <f t="shared" si="318"/>
        <v>36.992069659730419</v>
      </c>
      <c r="L2278" s="172">
        <f t="shared" si="322"/>
        <v>1.3060332226304463</v>
      </c>
      <c r="M2278" s="171">
        <f t="shared" si="323"/>
        <v>0.11778798905397242</v>
      </c>
      <c r="N2278" s="44"/>
    </row>
    <row r="2279" spans="1:14" x14ac:dyDescent="0.25">
      <c r="A2279" s="157">
        <v>45695.580555555556</v>
      </c>
      <c r="B2279" s="170">
        <v>0.47874047710890411</v>
      </c>
      <c r="C2279" s="170">
        <v>26.401586405</v>
      </c>
      <c r="D2279" s="170">
        <v>2.21073211666666E-2</v>
      </c>
      <c r="E2279" s="171">
        <f t="shared" si="319"/>
        <v>0.4685095230132712</v>
      </c>
      <c r="F2279" s="171">
        <f t="shared" si="320"/>
        <v>1.0362347989370218E-3</v>
      </c>
      <c r="G2279" s="171">
        <f t="shared" si="321"/>
        <v>41363.177222209313</v>
      </c>
      <c r="H2279" s="171">
        <f t="shared" si="315"/>
        <v>2.368456919244568E-2</v>
      </c>
      <c r="I2279" s="171">
        <f t="shared" si="316"/>
        <v>1.6953246094538144</v>
      </c>
      <c r="J2279" s="171">
        <f t="shared" si="317"/>
        <v>31.43303713349782</v>
      </c>
      <c r="K2279" s="172">
        <f t="shared" si="318"/>
        <v>36.586629965582397</v>
      </c>
      <c r="L2279" s="172">
        <f t="shared" si="322"/>
        <v>1.2990447609398805</v>
      </c>
      <c r="M2279" s="171">
        <f t="shared" si="323"/>
        <v>0.117157716534982</v>
      </c>
      <c r="N2279" s="44"/>
    </row>
    <row r="2280" spans="1:14" x14ac:dyDescent="0.25">
      <c r="A2280" s="157">
        <v>45695.581250000003</v>
      </c>
      <c r="B2280" s="170">
        <v>0.4829873623816674</v>
      </c>
      <c r="C2280" s="170">
        <v>26.401801891666601</v>
      </c>
      <c r="D2280" s="170">
        <v>2.21160633333333E-2</v>
      </c>
      <c r="E2280" s="171">
        <f t="shared" si="319"/>
        <v>0.47266530993324229</v>
      </c>
      <c r="F2280" s="171">
        <f t="shared" si="320"/>
        <v>1.0454271913023104E-3</v>
      </c>
      <c r="G2280" s="171">
        <f t="shared" si="321"/>
        <v>41730.108109776062</v>
      </c>
      <c r="H2280" s="171">
        <f t="shared" si="315"/>
        <v>2.3684417044979613E-2</v>
      </c>
      <c r="I2280" s="171">
        <f t="shared" si="316"/>
        <v>1.695334280568461</v>
      </c>
      <c r="J2280" s="171">
        <f t="shared" si="317"/>
        <v>31.672692035469449</v>
      </c>
      <c r="K2280" s="172">
        <f t="shared" si="318"/>
        <v>36.865765810411119</v>
      </c>
      <c r="L2280" s="172">
        <f t="shared" si="322"/>
        <v>1.3105231806398017</v>
      </c>
      <c r="M2280" s="171">
        <f t="shared" si="323"/>
        <v>0.11819292754687966</v>
      </c>
      <c r="N2280" s="44"/>
    </row>
    <row r="2281" spans="1:14" x14ac:dyDescent="0.25">
      <c r="A2281" s="157">
        <v>45695.581944444442</v>
      </c>
      <c r="B2281" s="170">
        <v>0.46059465476152978</v>
      </c>
      <c r="C2281" s="170">
        <v>26.402017376666599</v>
      </c>
      <c r="D2281" s="170">
        <v>2.2153946166666601E-2</v>
      </c>
      <c r="E2281" s="171">
        <f t="shared" si="319"/>
        <v>0.45075083862165971</v>
      </c>
      <c r="F2281" s="171">
        <f t="shared" si="320"/>
        <v>9.9695812718945845E-4</v>
      </c>
      <c r="G2281" s="171">
        <f t="shared" si="321"/>
        <v>39795.378171396173</v>
      </c>
      <c r="H2281" s="171">
        <f t="shared" si="315"/>
        <v>2.3684264899886544E-2</v>
      </c>
      <c r="I2281" s="171">
        <f t="shared" si="316"/>
        <v>1.6953439516486868</v>
      </c>
      <c r="J2281" s="171">
        <f t="shared" si="317"/>
        <v>30.40566222269079</v>
      </c>
      <c r="K2281" s="172">
        <f t="shared" si="318"/>
        <v>35.391173890007671</v>
      </c>
      <c r="L2281" s="172">
        <f t="shared" si="322"/>
        <v>1.2548355267017797</v>
      </c>
      <c r="M2281" s="171">
        <f t="shared" si="323"/>
        <v>0.11317059223500897</v>
      </c>
      <c r="N2281" s="44"/>
    </row>
    <row r="2282" spans="1:14" x14ac:dyDescent="0.25">
      <c r="A2282" s="157">
        <v>45695.582638888889</v>
      </c>
      <c r="B2282" s="170">
        <v>0.45750601316395823</v>
      </c>
      <c r="C2282" s="170">
        <v>26.4022328633333</v>
      </c>
      <c r="D2282" s="170">
        <v>2.2049079999999999E-2</v>
      </c>
      <c r="E2282" s="171">
        <f t="shared" si="319"/>
        <v>0.44772788530741425</v>
      </c>
      <c r="F2282" s="171">
        <f t="shared" si="320"/>
        <v>9.902727557661434E-4</v>
      </c>
      <c r="G2282" s="171">
        <f t="shared" si="321"/>
        <v>39528.519537365988</v>
      </c>
      <c r="H2282" s="171">
        <f t="shared" si="315"/>
        <v>2.3684112754812969E-2</v>
      </c>
      <c r="I2282" s="171">
        <f t="shared" si="316"/>
        <v>1.6953536228440915</v>
      </c>
      <c r="J2282" s="171">
        <f t="shared" si="317"/>
        <v>30.230231410842567</v>
      </c>
      <c r="K2282" s="172">
        <f t="shared" si="318"/>
        <v>35.187158119278472</v>
      </c>
      <c r="L2282" s="172">
        <f t="shared" si="322"/>
        <v>1.240936226492471</v>
      </c>
      <c r="M2282" s="171">
        <f t="shared" si="323"/>
        <v>0.11191704784383757</v>
      </c>
      <c r="N2282" s="44"/>
    </row>
    <row r="2283" spans="1:14" x14ac:dyDescent="0.25">
      <c r="A2283" s="157">
        <v>45695.583333333336</v>
      </c>
      <c r="B2283" s="170">
        <v>0.43974628077737488</v>
      </c>
      <c r="C2283" s="170">
        <v>26.4026409716666</v>
      </c>
      <c r="D2283" s="170">
        <v>2.22190353333333E-2</v>
      </c>
      <c r="E2283" s="171">
        <f t="shared" si="319"/>
        <v>0.4303471396270569</v>
      </c>
      <c r="F2283" s="171">
        <f t="shared" si="320"/>
        <v>9.5183177657440449E-4</v>
      </c>
      <c r="G2283" s="171">
        <f t="shared" si="321"/>
        <v>37994.078659165192</v>
      </c>
      <c r="H2283" s="171">
        <f t="shared" si="315"/>
        <v>2.3683824611852901E-2</v>
      </c>
      <c r="I2283" s="171">
        <f t="shared" si="316"/>
        <v>1.6953719391480282</v>
      </c>
      <c r="J2283" s="171">
        <f t="shared" si="317"/>
        <v>29.218242457848344</v>
      </c>
      <c r="K2283" s="172">
        <f t="shared" si="318"/>
        <v>34.009559978679654</v>
      </c>
      <c r="L2283" s="172">
        <f t="shared" si="322"/>
        <v>1.204293124728393</v>
      </c>
      <c r="M2283" s="171">
        <f t="shared" si="323"/>
        <v>0.10861229479873674</v>
      </c>
      <c r="N2283" s="44"/>
    </row>
    <row r="2284" spans="1:14" x14ac:dyDescent="0.25">
      <c r="A2284" s="157">
        <v>45695.584027777775</v>
      </c>
      <c r="B2284" s="170">
        <v>0.41658141916486069</v>
      </c>
      <c r="C2284" s="170">
        <v>26.403284511666602</v>
      </c>
      <c r="D2284" s="170">
        <v>2.2352498666666599E-2</v>
      </c>
      <c r="E2284" s="171">
        <f t="shared" si="319"/>
        <v>0.40767652815845762</v>
      </c>
      <c r="F2284" s="171">
        <f t="shared" si="320"/>
        <v>9.0169138347372438E-4</v>
      </c>
      <c r="G2284" s="171">
        <f t="shared" si="321"/>
        <v>35992.634615843963</v>
      </c>
      <c r="H2284" s="171">
        <f t="shared" si="315"/>
        <v>2.3683370252194618E-2</v>
      </c>
      <c r="I2284" s="171">
        <f t="shared" si="316"/>
        <v>1.6954008221512964</v>
      </c>
      <c r="J2284" s="171">
        <f t="shared" si="317"/>
        <v>27.889589876908975</v>
      </c>
      <c r="K2284" s="172">
        <f t="shared" si="318"/>
        <v>32.463525411734345</v>
      </c>
      <c r="L2284" s="172">
        <f t="shared" si="322"/>
        <v>1.1507331408090125</v>
      </c>
      <c r="M2284" s="171">
        <f t="shared" si="323"/>
        <v>0.10378184891856174</v>
      </c>
      <c r="N2284" s="44"/>
    </row>
    <row r="2285" spans="1:14" x14ac:dyDescent="0.25">
      <c r="A2285" s="157">
        <v>45695.584722222222</v>
      </c>
      <c r="B2285" s="170">
        <v>0.40306858320878275</v>
      </c>
      <c r="C2285" s="170">
        <v>26.4039280516666</v>
      </c>
      <c r="D2285" s="170">
        <v>2.2275408999999999E-2</v>
      </c>
      <c r="E2285" s="171">
        <f t="shared" si="319"/>
        <v>0.39445169668172297</v>
      </c>
      <c r="F2285" s="171">
        <f t="shared" si="320"/>
        <v>8.7244282079823111E-4</v>
      </c>
      <c r="G2285" s="171">
        <f t="shared" si="321"/>
        <v>34825.125589238829</v>
      </c>
      <c r="H2285" s="171">
        <f t="shared" si="315"/>
        <v>2.3682915903205117E-2</v>
      </c>
      <c r="I2285" s="171">
        <f t="shared" si="316"/>
        <v>1.6954297055146983</v>
      </c>
      <c r="J2285" s="171">
        <f t="shared" si="317"/>
        <v>27.109787542257379</v>
      </c>
      <c r="K2285" s="172">
        <f t="shared" si="318"/>
        <v>31.556315923291653</v>
      </c>
      <c r="L2285" s="172">
        <f t="shared" si="322"/>
        <v>1.111342715539108</v>
      </c>
      <c r="M2285" s="171">
        <f t="shared" si="323"/>
        <v>0.10022932138700469</v>
      </c>
      <c r="N2285" s="44"/>
    </row>
    <row r="2286" spans="1:14" x14ac:dyDescent="0.25">
      <c r="A2286" s="157">
        <v>45695.585416666669</v>
      </c>
      <c r="B2286" s="170">
        <v>0.41465102138918952</v>
      </c>
      <c r="C2286" s="170">
        <v>26.404571591666599</v>
      </c>
      <c r="D2286" s="170">
        <v>2.2212227166666602E-2</v>
      </c>
      <c r="E2286" s="171">
        <f t="shared" si="319"/>
        <v>0.40578565125668237</v>
      </c>
      <c r="F2286" s="171">
        <f t="shared" si="320"/>
        <v>8.9751303330993398E-4</v>
      </c>
      <c r="G2286" s="171">
        <f t="shared" si="321"/>
        <v>35825.848248025977</v>
      </c>
      <c r="H2286" s="171">
        <f t="shared" si="315"/>
        <v>2.3682461564884117E-2</v>
      </c>
      <c r="I2286" s="171">
        <f t="shared" si="316"/>
        <v>1.6954585892382354</v>
      </c>
      <c r="J2286" s="171">
        <f t="shared" si="317"/>
        <v>27.778409384868024</v>
      </c>
      <c r="K2286" s="172">
        <f t="shared" si="318"/>
        <v>32.335098164374465</v>
      </c>
      <c r="L2286" s="172">
        <f t="shared" si="322"/>
        <v>1.1385047376891291</v>
      </c>
      <c r="M2286" s="171">
        <f t="shared" si="323"/>
        <v>0.10267899870933704</v>
      </c>
      <c r="N2286" s="44"/>
    </row>
    <row r="2287" spans="1:14" x14ac:dyDescent="0.25">
      <c r="A2287" s="157">
        <v>45695.586111111108</v>
      </c>
      <c r="B2287" s="170">
        <v>0.4289360223332328</v>
      </c>
      <c r="C2287" s="170">
        <v>26.4052151283333</v>
      </c>
      <c r="D2287" s="170">
        <v>2.2343755999999999E-2</v>
      </c>
      <c r="E2287" s="171">
        <f t="shared" si="319"/>
        <v>0.41976433257260254</v>
      </c>
      <c r="F2287" s="171">
        <f t="shared" si="320"/>
        <v>9.2843294877323118E-4</v>
      </c>
      <c r="G2287" s="171">
        <f t="shared" si="321"/>
        <v>37060.072329591312</v>
      </c>
      <c r="H2287" s="171">
        <f t="shared" si="315"/>
        <v>2.368200723958452E-2</v>
      </c>
      <c r="I2287" s="171">
        <f t="shared" si="316"/>
        <v>1.6954874731723024</v>
      </c>
      <c r="J2287" s="171">
        <f t="shared" si="317"/>
        <v>28.599456858087127</v>
      </c>
      <c r="K2287" s="172">
        <f t="shared" si="318"/>
        <v>33.291335959942899</v>
      </c>
      <c r="L2287" s="172">
        <f t="shared" si="322"/>
        <v>1.1827859198635662</v>
      </c>
      <c r="M2287" s="171">
        <f t="shared" si="323"/>
        <v>0.1066726118203072</v>
      </c>
      <c r="N2287" s="44"/>
    </row>
    <row r="2288" spans="1:14" x14ac:dyDescent="0.25">
      <c r="A2288" s="157">
        <v>45695.586805555555</v>
      </c>
      <c r="B2288" s="170">
        <v>0.42430305074428309</v>
      </c>
      <c r="C2288" s="170">
        <v>26.405858839999901</v>
      </c>
      <c r="D2288" s="170">
        <v>2.2607212500000001E-2</v>
      </c>
      <c r="E2288" s="171">
        <f t="shared" si="319"/>
        <v>0.41522953284022851</v>
      </c>
      <c r="F2288" s="171">
        <f t="shared" si="320"/>
        <v>9.1840487174087247E-4</v>
      </c>
      <c r="G2288" s="171">
        <f t="shared" si="321"/>
        <v>36659.78358430606</v>
      </c>
      <c r="H2288" s="171">
        <f t="shared" si="315"/>
        <v>2.3681552801410273E-2</v>
      </c>
      <c r="I2288" s="171">
        <f t="shared" si="316"/>
        <v>1.6955163653211962</v>
      </c>
      <c r="J2288" s="171">
        <f t="shared" si="317"/>
        <v>28.333596893022676</v>
      </c>
      <c r="K2288" s="172">
        <f t="shared" si="318"/>
        <v>32.982363907739447</v>
      </c>
      <c r="L2288" s="172">
        <f t="shared" si="322"/>
        <v>1.1844472797465033</v>
      </c>
      <c r="M2288" s="171">
        <f t="shared" si="323"/>
        <v>0.10682244586458363</v>
      </c>
      <c r="N2288" s="44"/>
    </row>
    <row r="2289" spans="1:14" x14ac:dyDescent="0.25">
      <c r="A2289" s="157">
        <v>45695.587500000001</v>
      </c>
      <c r="B2289" s="170">
        <v>0.40808764834907496</v>
      </c>
      <c r="C2289" s="170">
        <v>26.406502759999999</v>
      </c>
      <c r="D2289" s="170">
        <v>2.2536877833333298E-2</v>
      </c>
      <c r="E2289" s="171">
        <f t="shared" si="319"/>
        <v>0.39936003061625314</v>
      </c>
      <c r="F2289" s="171">
        <f t="shared" si="320"/>
        <v>8.8330659815817093E-4</v>
      </c>
      <c r="G2289" s="171">
        <f t="shared" si="321"/>
        <v>35258.772817360077</v>
      </c>
      <c r="H2289" s="171">
        <f t="shared" si="315"/>
        <v>2.3681098226838275E-2</v>
      </c>
      <c r="I2289" s="171">
        <f t="shared" si="316"/>
        <v>1.6955452671813742</v>
      </c>
      <c r="J2289" s="171">
        <f t="shared" si="317"/>
        <v>27.399849992990276</v>
      </c>
      <c r="K2289" s="172">
        <f t="shared" si="318"/>
        <v>31.895901818619087</v>
      </c>
      <c r="L2289" s="172">
        <f t="shared" si="322"/>
        <v>1.1377884459790446</v>
      </c>
      <c r="M2289" s="171">
        <f t="shared" si="323"/>
        <v>0.10261439808613317</v>
      </c>
      <c r="N2289" s="44"/>
    </row>
    <row r="2290" spans="1:14" x14ac:dyDescent="0.25">
      <c r="A2290" s="157">
        <v>45695.588194444441</v>
      </c>
      <c r="B2290" s="170">
        <v>0.39110006992398472</v>
      </c>
      <c r="C2290" s="170">
        <v>26.40714668</v>
      </c>
      <c r="D2290" s="170">
        <v>2.2340973833333298E-2</v>
      </c>
      <c r="E2290" s="171">
        <f t="shared" si="319"/>
        <v>0.38273493645167911</v>
      </c>
      <c r="F2290" s="171">
        <f t="shared" si="320"/>
        <v>8.4653694788741282E-4</v>
      </c>
      <c r="G2290" s="171">
        <f t="shared" si="321"/>
        <v>33791.046041432281</v>
      </c>
      <c r="H2290" s="171">
        <f t="shared" si="315"/>
        <v>2.3680643662946317E-2</v>
      </c>
      <c r="I2290" s="171">
        <f t="shared" si="316"/>
        <v>1.6955741694021162</v>
      </c>
      <c r="J2290" s="171">
        <f t="shared" si="317"/>
        <v>26.416045658726805</v>
      </c>
      <c r="K2290" s="172">
        <f t="shared" si="318"/>
        <v>30.751134270053385</v>
      </c>
      <c r="L2290" s="172">
        <f t="shared" si="322"/>
        <v>1.0831640978006019</v>
      </c>
      <c r="M2290" s="171">
        <f t="shared" si="323"/>
        <v>9.7687959758351553E-2</v>
      </c>
      <c r="N2290" s="44"/>
    </row>
    <row r="2291" spans="1:14" x14ac:dyDescent="0.25">
      <c r="A2291" s="157">
        <v>45695.588888888888</v>
      </c>
      <c r="B2291" s="170">
        <v>0.42661953102166067</v>
      </c>
      <c r="C2291" s="170">
        <v>26.407790599999998</v>
      </c>
      <c r="D2291" s="170">
        <v>2.22591161666666E-2</v>
      </c>
      <c r="E2291" s="171">
        <f t="shared" si="319"/>
        <v>0.41749378398239467</v>
      </c>
      <c r="F2291" s="171">
        <f t="shared" si="320"/>
        <v>9.234188983152828E-4</v>
      </c>
      <c r="G2291" s="171">
        <f t="shared" si="321"/>
        <v>36859.927480271479</v>
      </c>
      <c r="H2291" s="171">
        <f t="shared" si="315"/>
        <v>2.3680189109733959E-2</v>
      </c>
      <c r="I2291" s="171">
        <f t="shared" si="316"/>
        <v>1.6956030719834347</v>
      </c>
      <c r="J2291" s="171">
        <f t="shared" si="317"/>
        <v>28.466577084638448</v>
      </c>
      <c r="K2291" s="172">
        <f t="shared" si="318"/>
        <v>33.138680707499859</v>
      </c>
      <c r="L2291" s="172">
        <f t="shared" si="322"/>
        <v>1.1723259409860824</v>
      </c>
      <c r="M2291" s="171">
        <f t="shared" si="323"/>
        <v>0.10572925153193384</v>
      </c>
      <c r="N2291" s="44"/>
    </row>
    <row r="2292" spans="1:14" x14ac:dyDescent="0.25">
      <c r="A2292" s="157">
        <v>45695.589583333334</v>
      </c>
      <c r="B2292" s="170">
        <v>0.4609807482665445</v>
      </c>
      <c r="C2292" s="170">
        <v>26.40843452</v>
      </c>
      <c r="D2292" s="170">
        <v>2.2329451E-2</v>
      </c>
      <c r="E2292" s="171">
        <f t="shared" si="319"/>
        <v>0.45111901646459945</v>
      </c>
      <c r="F2292" s="171">
        <f t="shared" si="320"/>
        <v>9.97793827416763E-4</v>
      </c>
      <c r="G2292" s="171">
        <f t="shared" si="321"/>
        <v>39828.736650229446</v>
      </c>
      <c r="H2292" s="171">
        <f t="shared" si="315"/>
        <v>2.3679734567200919E-2</v>
      </c>
      <c r="I2292" s="171">
        <f t="shared" si="316"/>
        <v>1.6956319749253304</v>
      </c>
      <c r="J2292" s="171">
        <f t="shared" si="317"/>
        <v>30.427580228823487</v>
      </c>
      <c r="K2292" s="172">
        <f t="shared" si="318"/>
        <v>35.42207627492683</v>
      </c>
      <c r="L2292" s="172">
        <f t="shared" si="322"/>
        <v>1.2659918902528444</v>
      </c>
      <c r="M2292" s="171">
        <f t="shared" si="323"/>
        <v>0.11417675777893618</v>
      </c>
      <c r="N2292" s="44"/>
    </row>
    <row r="2293" spans="1:14" x14ac:dyDescent="0.25">
      <c r="A2293" s="157">
        <v>45695.590277777781</v>
      </c>
      <c r="B2293" s="170">
        <v>0.45248697381387643</v>
      </c>
      <c r="C2293" s="170">
        <v>26.408996025</v>
      </c>
      <c r="D2293" s="170">
        <v>2.2383096000000002E-2</v>
      </c>
      <c r="E2293" s="171">
        <f t="shared" si="319"/>
        <v>0.44280611877357112</v>
      </c>
      <c r="F2293" s="171">
        <f t="shared" si="320"/>
        <v>9.7940903422916972E-4</v>
      </c>
      <c r="G2293" s="171">
        <f t="shared" si="321"/>
        <v>39094.874537518925</v>
      </c>
      <c r="H2293" s="171">
        <f t="shared" si="315"/>
        <v>2.3679338210056571E-2</v>
      </c>
      <c r="I2293" s="171">
        <f t="shared" si="316"/>
        <v>1.6956571788883974</v>
      </c>
      <c r="J2293" s="171">
        <f t="shared" si="317"/>
        <v>29.944802148966648</v>
      </c>
      <c r="K2293" s="172">
        <f t="shared" si="318"/>
        <v>34.860517440314709</v>
      </c>
      <c r="L2293" s="172">
        <f t="shared" si="322"/>
        <v>1.2468018093179392</v>
      </c>
      <c r="M2293" s="171">
        <f t="shared" si="323"/>
        <v>0.11244605062391226</v>
      </c>
      <c r="N2293" s="44"/>
    </row>
    <row r="2294" spans="1:14" x14ac:dyDescent="0.25">
      <c r="A2294" s="157">
        <v>45695.59097222222</v>
      </c>
      <c r="B2294" s="170">
        <v>0.45557561908694155</v>
      </c>
      <c r="C2294" s="170">
        <v>26.409456795000001</v>
      </c>
      <c r="D2294" s="170">
        <v>2.2385877500000002E-2</v>
      </c>
      <c r="E2294" s="171">
        <f t="shared" si="319"/>
        <v>0.44582799743401746</v>
      </c>
      <c r="F2294" s="171">
        <f t="shared" si="320"/>
        <v>9.8609441360809858E-4</v>
      </c>
      <c r="G2294" s="171">
        <f t="shared" si="321"/>
        <v>39361.73348911175</v>
      </c>
      <c r="H2294" s="171">
        <f t="shared" si="315"/>
        <v>2.3679012966157636E-2</v>
      </c>
      <c r="I2294" s="171">
        <f t="shared" si="316"/>
        <v>1.6956778614202825</v>
      </c>
      <c r="J2294" s="171">
        <f t="shared" si="317"/>
        <v>30.120503388514752</v>
      </c>
      <c r="K2294" s="172">
        <f t="shared" si="318"/>
        <v>35.065444846192378</v>
      </c>
      <c r="L2294" s="172">
        <f t="shared" si="322"/>
        <v>1.2550660607655337</v>
      </c>
      <c r="M2294" s="171">
        <f t="shared" si="323"/>
        <v>0.11319138354667511</v>
      </c>
      <c r="N2294" s="44"/>
    </row>
    <row r="2295" spans="1:14" x14ac:dyDescent="0.25">
      <c r="A2295" s="157">
        <v>45695.591666666667</v>
      </c>
      <c r="B2295" s="170">
        <v>0.45827819290793947</v>
      </c>
      <c r="C2295" s="170">
        <v>26.409917563333298</v>
      </c>
      <c r="D2295" s="170">
        <v>2.2591317999999999E-2</v>
      </c>
      <c r="E2295" s="171">
        <f t="shared" si="319"/>
        <v>0.44847205642109728</v>
      </c>
      <c r="F2295" s="171">
        <f t="shared" si="320"/>
        <v>9.9194414049337543E-4</v>
      </c>
      <c r="G2295" s="171">
        <f t="shared" si="321"/>
        <v>39595.235867245974</v>
      </c>
      <c r="H2295" s="171">
        <f t="shared" si="315"/>
        <v>2.3678687728902966E-2</v>
      </c>
      <c r="I2295" s="171">
        <f t="shared" si="316"/>
        <v>1.6956985440619901</v>
      </c>
      <c r="J2295" s="171">
        <f t="shared" si="317"/>
        <v>30.274105714928059</v>
      </c>
      <c r="K2295" s="172">
        <f t="shared" si="318"/>
        <v>35.244649509670708</v>
      </c>
      <c r="L2295" s="172">
        <f t="shared" si="322"/>
        <v>1.2737443131981017</v>
      </c>
      <c r="M2295" s="171">
        <f t="shared" si="323"/>
        <v>0.11487593012248393</v>
      </c>
      <c r="N2295" s="44"/>
    </row>
    <row r="2296" spans="1:14" x14ac:dyDescent="0.25">
      <c r="A2296" s="157">
        <v>45695.592361111114</v>
      </c>
      <c r="B2296" s="170">
        <v>0.46368332580936378</v>
      </c>
      <c r="C2296" s="170">
        <v>26.41037833</v>
      </c>
      <c r="D2296" s="170">
        <v>2.26870851666666E-2</v>
      </c>
      <c r="E2296" s="171">
        <f t="shared" si="319"/>
        <v>0.4537608335214276</v>
      </c>
      <c r="F2296" s="171">
        <f t="shared" si="320"/>
        <v>1.0036435623579302E-3</v>
      </c>
      <c r="G2296" s="171">
        <f t="shared" si="321"/>
        <v>40062.239349929034</v>
      </c>
      <c r="H2296" s="171">
        <f t="shared" si="315"/>
        <v>2.3678362498292398E-2</v>
      </c>
      <c r="I2296" s="171">
        <f t="shared" si="316"/>
        <v>1.6957192268135179</v>
      </c>
      <c r="J2296" s="171">
        <f t="shared" si="317"/>
        <v>30.58093008508736</v>
      </c>
      <c r="K2296" s="172">
        <f t="shared" si="318"/>
        <v>35.602238786623424</v>
      </c>
      <c r="L2296" s="172">
        <f t="shared" si="322"/>
        <v>1.2935029805510774</v>
      </c>
      <c r="M2296" s="171">
        <f t="shared" si="323"/>
        <v>0.11665791671636701</v>
      </c>
      <c r="N2296" s="44"/>
    </row>
    <row r="2297" spans="1:14" x14ac:dyDescent="0.25">
      <c r="A2297" s="157">
        <v>45695.593055555553</v>
      </c>
      <c r="B2297" s="170">
        <v>0.43897414154873649</v>
      </c>
      <c r="C2297" s="170">
        <v>26.4108391</v>
      </c>
      <c r="D2297" s="170">
        <v>2.2667614499999999E-2</v>
      </c>
      <c r="E2297" s="171">
        <f t="shared" si="319"/>
        <v>0.42957974741169069</v>
      </c>
      <c r="F2297" s="171">
        <f t="shared" si="320"/>
        <v>9.5016047954271968E-4</v>
      </c>
      <c r="G2297" s="171">
        <f t="shared" si="321"/>
        <v>37927.365829810835</v>
      </c>
      <c r="H2297" s="171">
        <f t="shared" si="315"/>
        <v>2.3678037270796683E-2</v>
      </c>
      <c r="I2297" s="171">
        <f t="shared" si="316"/>
        <v>1.6957399098993036</v>
      </c>
      <c r="J2297" s="171">
        <f t="shared" si="317"/>
        <v>29.174115966733609</v>
      </c>
      <c r="K2297" s="172">
        <f t="shared" si="318"/>
        <v>33.964800631816054</v>
      </c>
      <c r="L2297" s="172">
        <f t="shared" si="322"/>
        <v>1.2268105763131871</v>
      </c>
      <c r="M2297" s="171">
        <f t="shared" si="323"/>
        <v>0.11064308949433506</v>
      </c>
      <c r="N2297" s="44"/>
    </row>
    <row r="2298" spans="1:14" x14ac:dyDescent="0.25">
      <c r="A2298" s="157">
        <v>45695.59375</v>
      </c>
      <c r="B2298" s="170">
        <v>0.44630967958453582</v>
      </c>
      <c r="C2298" s="170">
        <v>26.411299866666599</v>
      </c>
      <c r="D2298" s="170">
        <v>2.2551580000000002E-2</v>
      </c>
      <c r="E2298" s="171">
        <f t="shared" si="319"/>
        <v>0.43675762733183848</v>
      </c>
      <c r="F2298" s="171">
        <f t="shared" si="320"/>
        <v>9.6603826749899529E-4</v>
      </c>
      <c r="G2298" s="171">
        <f t="shared" si="321"/>
        <v>38561.156316103894</v>
      </c>
      <c r="H2298" s="171">
        <f t="shared" si="315"/>
        <v>2.3677712051121253E-2</v>
      </c>
      <c r="I2298" s="171">
        <f t="shared" si="316"/>
        <v>1.6957605930200959</v>
      </c>
      <c r="J2298" s="171">
        <f t="shared" si="317"/>
        <v>29.592894181679913</v>
      </c>
      <c r="K2298" s="172">
        <f t="shared" si="318"/>
        <v>34.452722951570713</v>
      </c>
      <c r="L2298" s="172">
        <f t="shared" si="322"/>
        <v>1.2399411642535065</v>
      </c>
      <c r="M2298" s="171">
        <f t="shared" si="323"/>
        <v>0.11182730557841869</v>
      </c>
      <c r="N2298" s="44"/>
    </row>
    <row r="2299" spans="1:14" x14ac:dyDescent="0.25">
      <c r="A2299" s="157">
        <v>45695.594444444447</v>
      </c>
      <c r="B2299" s="170">
        <v>0.465999809708182</v>
      </c>
      <c r="C2299" s="170">
        <v>26.411760634999901</v>
      </c>
      <c r="D2299" s="170">
        <v>2.2598470499999999E-2</v>
      </c>
      <c r="E2299" s="171">
        <f t="shared" si="319"/>
        <v>0.45602564201244283</v>
      </c>
      <c r="F2299" s="171">
        <f t="shared" si="320"/>
        <v>1.0086575967709567E-3</v>
      </c>
      <c r="G2299" s="171">
        <f t="shared" si="321"/>
        <v>40262.383558786925</v>
      </c>
      <c r="H2299" s="171">
        <f t="shared" si="315"/>
        <v>2.3677386835736832E-2</v>
      </c>
      <c r="I2299" s="171">
        <f t="shared" si="316"/>
        <v>1.6957812764003375</v>
      </c>
      <c r="J2299" s="171">
        <f t="shared" si="317"/>
        <v>30.712272601554425</v>
      </c>
      <c r="K2299" s="172">
        <f t="shared" si="318"/>
        <v>35.75631959775717</v>
      </c>
      <c r="L2299" s="172">
        <f t="shared" si="322"/>
        <v>1.2946167753665667</v>
      </c>
      <c r="M2299" s="171">
        <f t="shared" si="323"/>
        <v>0.11675836718673943</v>
      </c>
      <c r="N2299" s="44"/>
    </row>
    <row r="2300" spans="1:14" x14ac:dyDescent="0.25">
      <c r="A2300" s="157">
        <v>45695.595138888886</v>
      </c>
      <c r="B2300" s="170">
        <v>0.44785398749979699</v>
      </c>
      <c r="C2300" s="170">
        <v>26.411706058333301</v>
      </c>
      <c r="D2300" s="170">
        <v>2.2727595999999999E-2</v>
      </c>
      <c r="E2300" s="171">
        <f t="shared" si="319"/>
        <v>0.43826828923854455</v>
      </c>
      <c r="F2300" s="171">
        <f t="shared" si="320"/>
        <v>9.693809253242359E-4</v>
      </c>
      <c r="G2300" s="171">
        <f t="shared" si="321"/>
        <v>38694.584519982462</v>
      </c>
      <c r="H2300" s="171">
        <f t="shared" si="315"/>
        <v>2.3677425356266123E-2</v>
      </c>
      <c r="I2300" s="171">
        <f t="shared" si="316"/>
        <v>1.6957788265045712</v>
      </c>
      <c r="J2300" s="171">
        <f t="shared" si="317"/>
        <v>29.680933854092231</v>
      </c>
      <c r="K2300" s="172">
        <f t="shared" si="318"/>
        <v>34.555553635742754</v>
      </c>
      <c r="L2300" s="172">
        <f t="shared" si="322"/>
        <v>1.2537448428176556</v>
      </c>
      <c r="M2300" s="171">
        <f t="shared" si="323"/>
        <v>0.11307222608384339</v>
      </c>
      <c r="N2300" s="44"/>
    </row>
    <row r="2301" spans="1:14" x14ac:dyDescent="0.25">
      <c r="A2301" s="157">
        <v>45695.595833333333</v>
      </c>
      <c r="B2301" s="170">
        <v>0.41851183165794226</v>
      </c>
      <c r="C2301" s="170">
        <v>26.411062521666601</v>
      </c>
      <c r="D2301" s="170">
        <v>2.2674581499999999E-2</v>
      </c>
      <c r="E2301" s="171">
        <f t="shared" si="319"/>
        <v>0.40955504169255008</v>
      </c>
      <c r="F2301" s="171">
        <f t="shared" si="320"/>
        <v>9.0586976549338147E-4</v>
      </c>
      <c r="G2301" s="171">
        <f t="shared" si="321"/>
        <v>36159.422255246209</v>
      </c>
      <c r="H2301" s="171">
        <f t="shared" si="315"/>
        <v>2.3677879573980078E-2</v>
      </c>
      <c r="I2301" s="171">
        <f t="shared" si="316"/>
        <v>1.6957499389379238</v>
      </c>
      <c r="J2301" s="171">
        <f t="shared" si="317"/>
        <v>28.000699110942989</v>
      </c>
      <c r="K2301" s="172">
        <f t="shared" si="318"/>
        <v>32.598869604140049</v>
      </c>
      <c r="L2301" s="172">
        <f t="shared" si="322"/>
        <v>1.1726952833974658</v>
      </c>
      <c r="M2301" s="171">
        <f t="shared" si="323"/>
        <v>0.10576256163397059</v>
      </c>
      <c r="N2301" s="44"/>
    </row>
    <row r="2302" spans="1:14" x14ac:dyDescent="0.25">
      <c r="A2302" s="157">
        <v>45695.59652777778</v>
      </c>
      <c r="B2302" s="170">
        <v>0.42121440547121797</v>
      </c>
      <c r="C2302" s="170">
        <v>26.410418981666599</v>
      </c>
      <c r="D2302" s="170">
        <v>2.2651983833333299E-2</v>
      </c>
      <c r="E2302" s="171">
        <f t="shared" si="319"/>
        <v>0.41220066183524928</v>
      </c>
      <c r="F2302" s="171">
        <f t="shared" si="320"/>
        <v>9.117194923619436E-4</v>
      </c>
      <c r="G2302" s="171">
        <f t="shared" si="321"/>
        <v>36392.924632713235</v>
      </c>
      <c r="H2302" s="171">
        <f t="shared" si="315"/>
        <v>2.3678333804711942E-2</v>
      </c>
      <c r="I2302" s="171">
        <f t="shared" si="316"/>
        <v>1.695721051581812</v>
      </c>
      <c r="J2302" s="171">
        <f t="shared" si="317"/>
        <v>28.156131410228824</v>
      </c>
      <c r="K2302" s="172">
        <f t="shared" si="318"/>
        <v>32.779326117179409</v>
      </c>
      <c r="L2302" s="172">
        <f t="shared" si="322"/>
        <v>1.1787065899032148</v>
      </c>
      <c r="M2302" s="171">
        <f t="shared" si="323"/>
        <v>0.10630470688160305</v>
      </c>
      <c r="N2302" s="44"/>
    </row>
    <row r="2303" spans="1:14" x14ac:dyDescent="0.25">
      <c r="A2303" s="157">
        <v>45695.597222222219</v>
      </c>
      <c r="B2303" s="170">
        <v>0.43627156404452283</v>
      </c>
      <c r="C2303" s="170">
        <v>26.4097754416666</v>
      </c>
      <c r="D2303" s="170">
        <v>2.26729126666666E-2</v>
      </c>
      <c r="E2303" s="171">
        <f t="shared" si="319"/>
        <v>0.4269365231399585</v>
      </c>
      <c r="F2303" s="171">
        <f t="shared" si="320"/>
        <v>9.4431074468511432E-4</v>
      </c>
      <c r="G2303" s="171">
        <f t="shared" si="321"/>
        <v>37693.863133446772</v>
      </c>
      <c r="H2303" s="171">
        <f t="shared" si="315"/>
        <v>2.3678788046109379E-2</v>
      </c>
      <c r="I2303" s="171">
        <f t="shared" si="316"/>
        <v>1.6956921645858589</v>
      </c>
      <c r="J2303" s="171">
        <f t="shared" si="317"/>
        <v>29.019582361071649</v>
      </c>
      <c r="K2303" s="172">
        <f t="shared" si="318"/>
        <v>33.784038790030827</v>
      </c>
      <c r="L2303" s="172">
        <f t="shared" si="322"/>
        <v>1.2198751680227407</v>
      </c>
      <c r="M2303" s="171">
        <f t="shared" si="323"/>
        <v>0.11001760173365266</v>
      </c>
      <c r="N2303" s="44"/>
    </row>
    <row r="2304" spans="1:14" x14ac:dyDescent="0.25">
      <c r="A2304" s="157">
        <v>45695.597916666666</v>
      </c>
      <c r="B2304" s="170">
        <v>0.4289360223332328</v>
      </c>
      <c r="C2304" s="170">
        <v>26.409131901666601</v>
      </c>
      <c r="D2304" s="170">
        <v>2.28798088333333E-2</v>
      </c>
      <c r="E2304" s="171">
        <f t="shared" si="319"/>
        <v>0.41975884410114894</v>
      </c>
      <c r="F2304" s="171">
        <f t="shared" si="320"/>
        <v>9.2843294877323118E-4</v>
      </c>
      <c r="G2304" s="171">
        <f t="shared" si="321"/>
        <v>37060.072329591312</v>
      </c>
      <c r="H2304" s="171">
        <f t="shared" si="315"/>
        <v>2.3679242298172615E-2</v>
      </c>
      <c r="I2304" s="171">
        <f t="shared" si="316"/>
        <v>1.6956632779500673</v>
      </c>
      <c r="J2304" s="171">
        <f t="shared" si="317"/>
        <v>28.599456858087127</v>
      </c>
      <c r="K2304" s="172">
        <f t="shared" si="318"/>
        <v>33.294428610985229</v>
      </c>
      <c r="L2304" s="172">
        <f t="shared" si="322"/>
        <v>1.2112834045945209</v>
      </c>
      <c r="M2304" s="171">
        <f t="shared" si="323"/>
        <v>0.10924273129459963</v>
      </c>
      <c r="N2304" s="44"/>
    </row>
    <row r="2305" spans="1:14" x14ac:dyDescent="0.25">
      <c r="A2305" s="157">
        <v>45695.598611111112</v>
      </c>
      <c r="B2305" s="170">
        <v>0.43395507640072206</v>
      </c>
      <c r="C2305" s="170">
        <v>26.409289271666601</v>
      </c>
      <c r="D2305" s="170">
        <v>2.2849078166666599E-2</v>
      </c>
      <c r="E2305" s="171">
        <f t="shared" si="319"/>
        <v>0.42467029133422379</v>
      </c>
      <c r="F2305" s="171">
        <f t="shared" si="320"/>
        <v>9.3929670216606504E-4</v>
      </c>
      <c r="G2305" s="171">
        <f t="shared" si="321"/>
        <v>37493.718601022389</v>
      </c>
      <c r="H2305" s="171">
        <f t="shared" si="315"/>
        <v>2.3679131215285469E-2</v>
      </c>
      <c r="I2305" s="171">
        <f t="shared" si="316"/>
        <v>1.6956703417976355</v>
      </c>
      <c r="J2305" s="171">
        <f t="shared" si="317"/>
        <v>28.887018725490286</v>
      </c>
      <c r="K2305" s="172">
        <f t="shared" si="318"/>
        <v>33.629323001817724</v>
      </c>
      <c r="L2305" s="172">
        <f t="shared" si="322"/>
        <v>1.2231264946069831</v>
      </c>
      <c r="M2305" s="171">
        <f t="shared" si="323"/>
        <v>0.11031083104319832</v>
      </c>
      <c r="N2305" s="44"/>
    </row>
    <row r="2306" spans="1:14" x14ac:dyDescent="0.25">
      <c r="A2306" s="157">
        <v>45695.599305555559</v>
      </c>
      <c r="B2306" s="170">
        <v>0.45055656130535321</v>
      </c>
      <c r="C2306" s="170">
        <v>26.410361963333301</v>
      </c>
      <c r="D2306" s="170">
        <v>2.2673705833333301E-2</v>
      </c>
      <c r="E2306" s="171">
        <f t="shared" si="319"/>
        <v>0.44091499650020849</v>
      </c>
      <c r="F2306" s="171">
        <f t="shared" si="320"/>
        <v>9.7523065217608917E-4</v>
      </c>
      <c r="G2306" s="171">
        <f t="shared" si="321"/>
        <v>38928.086896782515</v>
      </c>
      <c r="H2306" s="171">
        <f t="shared" si="315"/>
        <v>2.367837405055569E-2</v>
      </c>
      <c r="I2306" s="171">
        <f t="shared" si="316"/>
        <v>1.695718492148486</v>
      </c>
      <c r="J2306" s="171">
        <f t="shared" si="317"/>
        <v>29.834903126815032</v>
      </c>
      <c r="K2306" s="172">
        <f t="shared" si="318"/>
        <v>34.733702671612498</v>
      </c>
      <c r="L2306" s="172">
        <f t="shared" si="322"/>
        <v>1.2579076321133447</v>
      </c>
      <c r="M2306" s="171">
        <f t="shared" si="323"/>
        <v>0.11344765801888028</v>
      </c>
      <c r="N2306" s="44"/>
    </row>
    <row r="2307" spans="1:14" x14ac:dyDescent="0.25">
      <c r="A2307" s="157">
        <v>45695.6</v>
      </c>
      <c r="B2307" s="170">
        <v>0.45094262907420757</v>
      </c>
      <c r="C2307" s="170">
        <v>26.4114346566666</v>
      </c>
      <c r="D2307" s="170">
        <v>2.2654102999999998E-2</v>
      </c>
      <c r="E2307" s="171">
        <f t="shared" si="319"/>
        <v>0.44129122249869701</v>
      </c>
      <c r="F2307" s="171">
        <f t="shared" si="320"/>
        <v>9.7606629669741895E-4</v>
      </c>
      <c r="G2307" s="171">
        <f t="shared" si="321"/>
        <v>38961.443152011532</v>
      </c>
      <c r="H2307" s="171">
        <f t="shared" ref="H2307:H2370" si="324">KHprocess*EXP(delta*(1/(C2307+273.15)-1/(Tnul+273.15)))</f>
        <v>2.367761691428312E-2</v>
      </c>
      <c r="I2307" s="171">
        <f t="shared" ref="I2307:I2370" si="325">1/(H2307*constR*(C2307+273.15)*10^3)</f>
        <v>1.6957666435748269</v>
      </c>
      <c r="J2307" s="171">
        <f t="shared" ref="J2307:J2370" si="326">(($R$2/0.815)^(-0.49))*34500*(F2307)^0.86</f>
        <v>29.856887357312566</v>
      </c>
      <c r="K2307" s="172">
        <f t="shared" ref="K2307:K2370" si="327">J2307*(1.024)^(C2307-20)</f>
        <v>34.760180952519093</v>
      </c>
      <c r="L2307" s="172">
        <f t="shared" si="322"/>
        <v>1.2578788855168479</v>
      </c>
      <c r="M2307" s="171">
        <f t="shared" si="323"/>
        <v>0.11344506543261616</v>
      </c>
      <c r="N2307" s="44"/>
    </row>
    <row r="2308" spans="1:14" x14ac:dyDescent="0.25">
      <c r="A2308" s="157">
        <v>45695.600694444445</v>
      </c>
      <c r="B2308" s="170">
        <v>0.44785398380114227</v>
      </c>
      <c r="C2308" s="170">
        <v>26.412507349999998</v>
      </c>
      <c r="D2308" s="170">
        <v>2.2793182499999998E-2</v>
      </c>
      <c r="E2308" s="171">
        <f t="shared" ref="E2308:E2371" si="328">B2308*((20+273.15)/(C2308+273.15))</f>
        <v>0.43826711330704471</v>
      </c>
      <c r="F2308" s="171">
        <f t="shared" ref="F2308:F2371" si="329">B2308/$R$1</f>
        <v>9.6938091731848977E-4</v>
      </c>
      <c r="G2308" s="171">
        <f t="shared" ref="G2308:G2371" si="330">B2308*(24*60*60)</f>
        <v>38694.584200418692</v>
      </c>
      <c r="H2308" s="171">
        <f t="shared" si="324"/>
        <v>2.367685980764267E-2</v>
      </c>
      <c r="I2308" s="171">
        <f t="shared" si="325"/>
        <v>1.6958147960018697</v>
      </c>
      <c r="J2308" s="171">
        <f t="shared" si="326"/>
        <v>29.68093364328606</v>
      </c>
      <c r="K2308" s="172">
        <f t="shared" si="327"/>
        <v>34.556210085285848</v>
      </c>
      <c r="L2308" s="172">
        <f t="shared" ref="L2308:L2371" si="331">I2308*D2308*(1-EXP((-(K2308/I2308)*($R$3/G2308))))*G2308/1000</f>
        <v>1.2573885500136255</v>
      </c>
      <c r="M2308" s="171">
        <f t="shared" ref="M2308:M2371" si="332">L2308*1000/24/$R$1</f>
        <v>0.1134008432551971</v>
      </c>
      <c r="N2308" s="44"/>
    </row>
    <row r="2309" spans="1:14" x14ac:dyDescent="0.25">
      <c r="A2309" s="157">
        <v>45695.601388888892</v>
      </c>
      <c r="B2309" s="170">
        <v>0.44515141000330843</v>
      </c>
      <c r="C2309" s="170">
        <v>26.413580043333301</v>
      </c>
      <c r="D2309" s="170">
        <v>2.2979150666666601E-2</v>
      </c>
      <c r="E2309" s="171">
        <f t="shared" si="328"/>
        <v>0.43562083155633596</v>
      </c>
      <c r="F2309" s="171">
        <f t="shared" si="329"/>
        <v>9.6353119048335164E-4</v>
      </c>
      <c r="G2309" s="171">
        <f t="shared" si="330"/>
        <v>38461.081824285851</v>
      </c>
      <c r="H2309" s="171">
        <f t="shared" si="324"/>
        <v>2.367610273063319E-2</v>
      </c>
      <c r="I2309" s="171">
        <f t="shared" si="325"/>
        <v>1.6958629494296127</v>
      </c>
      <c r="J2309" s="171">
        <f t="shared" si="326"/>
        <v>29.526834237208746</v>
      </c>
      <c r="K2309" s="172">
        <f t="shared" si="327"/>
        <v>34.377673477315646</v>
      </c>
      <c r="L2309" s="172">
        <f t="shared" si="331"/>
        <v>1.2604039116772059</v>
      </c>
      <c r="M2309" s="171">
        <f t="shared" si="332"/>
        <v>0.11367279145717947</v>
      </c>
      <c r="N2309" s="44"/>
    </row>
    <row r="2310" spans="1:14" x14ac:dyDescent="0.25">
      <c r="A2310" s="157">
        <v>45695.602083333331</v>
      </c>
      <c r="B2310" s="170">
        <v>0.43202466391536271</v>
      </c>
      <c r="C2310" s="170">
        <v>26.4149532333333</v>
      </c>
      <c r="D2310" s="170">
        <v>2.28967635E-2</v>
      </c>
      <c r="E2310" s="171">
        <f t="shared" si="328"/>
        <v>0.42277318778389111</v>
      </c>
      <c r="F2310" s="171">
        <f t="shared" si="329"/>
        <v>9.3511832016312277E-4</v>
      </c>
      <c r="G2310" s="171">
        <f t="shared" si="330"/>
        <v>37326.930962287341</v>
      </c>
      <c r="H2310" s="171">
        <f t="shared" si="324"/>
        <v>2.3675133614707206E-2</v>
      </c>
      <c r="I2310" s="171">
        <f t="shared" si="325"/>
        <v>1.6959245936759639</v>
      </c>
      <c r="J2310" s="171">
        <f t="shared" si="326"/>
        <v>28.77647299815429</v>
      </c>
      <c r="K2310" s="172">
        <f t="shared" si="327"/>
        <v>33.505129704304935</v>
      </c>
      <c r="L2310" s="172">
        <f t="shared" si="331"/>
        <v>1.2206668620870849</v>
      </c>
      <c r="M2310" s="171">
        <f t="shared" si="332"/>
        <v>0.11008900271348168</v>
      </c>
      <c r="N2310" s="44"/>
    </row>
    <row r="2311" spans="1:14" x14ac:dyDescent="0.25">
      <c r="A2311" s="157">
        <v>45695.602777777778</v>
      </c>
      <c r="B2311" s="170">
        <v>0.43627156404452283</v>
      </c>
      <c r="C2311" s="170">
        <v>26.416669845000001</v>
      </c>
      <c r="D2311" s="170">
        <v>2.2720861666666599E-2</v>
      </c>
      <c r="E2311" s="171">
        <f t="shared" si="328"/>
        <v>0.42692669737199235</v>
      </c>
      <c r="F2311" s="171">
        <f t="shared" si="329"/>
        <v>9.4431074468511432E-4</v>
      </c>
      <c r="G2311" s="171">
        <f t="shared" si="330"/>
        <v>37693.863133446772</v>
      </c>
      <c r="H2311" s="171">
        <f t="shared" si="324"/>
        <v>2.3673922200454146E-2</v>
      </c>
      <c r="I2311" s="171">
        <f t="shared" si="325"/>
        <v>1.6960016568643375</v>
      </c>
      <c r="J2311" s="171">
        <f t="shared" si="326"/>
        <v>29.019582361071649</v>
      </c>
      <c r="K2311" s="172">
        <f t="shared" si="327"/>
        <v>33.789563313787006</v>
      </c>
      <c r="L2311" s="172">
        <f t="shared" si="331"/>
        <v>1.2226700494490039</v>
      </c>
      <c r="M2311" s="171">
        <f t="shared" si="332"/>
        <v>0.1102696653543474</v>
      </c>
      <c r="N2311" s="44"/>
    </row>
    <row r="2312" spans="1:14" x14ac:dyDescent="0.25">
      <c r="A2312" s="157">
        <v>45695.603472222225</v>
      </c>
      <c r="B2312" s="170">
        <v>0.41928399666134936</v>
      </c>
      <c r="C2312" s="170">
        <v>26.418386459999901</v>
      </c>
      <c r="D2312" s="170">
        <v>2.2669733666666601E-2</v>
      </c>
      <c r="E2312" s="171">
        <f t="shared" si="328"/>
        <v>0.41030064979065012</v>
      </c>
      <c r="F2312" s="171">
        <f t="shared" si="329"/>
        <v>9.0754111831460897E-4</v>
      </c>
      <c r="G2312" s="171">
        <f t="shared" si="330"/>
        <v>36226.137311540588</v>
      </c>
      <c r="H2312" s="171">
        <f t="shared" si="324"/>
        <v>2.3672710859717443E-2</v>
      </c>
      <c r="I2312" s="171">
        <f t="shared" si="325"/>
        <v>1.6960787227651795</v>
      </c>
      <c r="J2312" s="171">
        <f t="shared" si="326"/>
        <v>28.045122700282274</v>
      </c>
      <c r="K2312" s="172">
        <f t="shared" si="327"/>
        <v>32.656260116641548</v>
      </c>
      <c r="L2312" s="172">
        <f t="shared" si="331"/>
        <v>1.1747229739829776</v>
      </c>
      <c r="M2312" s="171">
        <f t="shared" si="332"/>
        <v>0.10594543416152395</v>
      </c>
      <c r="N2312" s="44"/>
    </row>
    <row r="2313" spans="1:14" x14ac:dyDescent="0.25">
      <c r="A2313" s="157">
        <v>45695.604166666664</v>
      </c>
      <c r="B2313" s="170">
        <v>0.39920777663868739</v>
      </c>
      <c r="C2313" s="170">
        <v>26.420103073333301</v>
      </c>
      <c r="D2313" s="170">
        <v>2.2700198000000001E-2</v>
      </c>
      <c r="E2313" s="171">
        <f t="shared" si="328"/>
        <v>0.39065233319689247</v>
      </c>
      <c r="F2313" s="171">
        <f t="shared" si="329"/>
        <v>8.6408609662053549E-4</v>
      </c>
      <c r="G2313" s="171">
        <f t="shared" si="330"/>
        <v>34491.551901582592</v>
      </c>
      <c r="H2313" s="171">
        <f t="shared" si="324"/>
        <v>2.3671499596019691E-2</v>
      </c>
      <c r="I2313" s="171">
        <f t="shared" si="325"/>
        <v>1.6961557911540857</v>
      </c>
      <c r="J2313" s="171">
        <f t="shared" si="326"/>
        <v>26.886319296107096</v>
      </c>
      <c r="K2313" s="172">
        <f t="shared" si="327"/>
        <v>31.308202574940147</v>
      </c>
      <c r="L2313" s="172">
        <f t="shared" si="331"/>
        <v>1.122667953583393</v>
      </c>
      <c r="M2313" s="171">
        <f t="shared" si="332"/>
        <v>0.10125071731451957</v>
      </c>
      <c r="N2313" s="44"/>
    </row>
    <row r="2314" spans="1:14" x14ac:dyDescent="0.25">
      <c r="A2314" s="157">
        <v>45695.604861111111</v>
      </c>
      <c r="B2314" s="170">
        <v>0.40924589216325591</v>
      </c>
      <c r="C2314" s="170">
        <v>26.421819686666598</v>
      </c>
      <c r="D2314" s="170">
        <v>2.27505308333333E-2</v>
      </c>
      <c r="E2314" s="171">
        <f t="shared" si="328"/>
        <v>0.4004730265121067</v>
      </c>
      <c r="F2314" s="171">
        <f t="shared" si="329"/>
        <v>8.8581361940098682E-4</v>
      </c>
      <c r="G2314" s="171">
        <f t="shared" si="330"/>
        <v>35358.845082905311</v>
      </c>
      <c r="H2314" s="171">
        <f t="shared" si="324"/>
        <v>2.367028840817938E-2</v>
      </c>
      <c r="I2314" s="171">
        <f t="shared" si="325"/>
        <v>1.6962328621059166</v>
      </c>
      <c r="J2314" s="171">
        <f t="shared" si="326"/>
        <v>27.466716244323688</v>
      </c>
      <c r="K2314" s="172">
        <f t="shared" si="327"/>
        <v>31.985357206822055</v>
      </c>
      <c r="L2314" s="172">
        <f t="shared" si="331"/>
        <v>1.1521284801283298</v>
      </c>
      <c r="M2314" s="171">
        <f t="shared" si="332"/>
        <v>0.10390769120926495</v>
      </c>
      <c r="N2314" s="44"/>
    </row>
    <row r="2315" spans="1:14" x14ac:dyDescent="0.25">
      <c r="A2315" s="157">
        <v>45695.605555555558</v>
      </c>
      <c r="B2315" s="170">
        <v>0.43086643484175602</v>
      </c>
      <c r="C2315" s="170">
        <v>26.4228786066666</v>
      </c>
      <c r="D2315" s="170">
        <v>2.2945241500000001E-2</v>
      </c>
      <c r="E2315" s="171">
        <f t="shared" si="328"/>
        <v>0.42162860657256429</v>
      </c>
      <c r="F2315" s="171">
        <f t="shared" si="329"/>
        <v>9.3261133082631173E-4</v>
      </c>
      <c r="G2315" s="171">
        <f t="shared" si="330"/>
        <v>37226.859970327721</v>
      </c>
      <c r="H2315" s="171">
        <f t="shared" si="324"/>
        <v>2.3669541305690912E-2</v>
      </c>
      <c r="I2315" s="171">
        <f t="shared" si="325"/>
        <v>1.6962804058158465</v>
      </c>
      <c r="J2315" s="171">
        <f t="shared" si="326"/>
        <v>28.710113435768672</v>
      </c>
      <c r="K2315" s="172">
        <f t="shared" si="327"/>
        <v>33.434149462639446</v>
      </c>
      <c r="L2315" s="172">
        <f t="shared" si="331"/>
        <v>1.2203772596822349</v>
      </c>
      <c r="M2315" s="171">
        <f t="shared" si="332"/>
        <v>0.11006288417047572</v>
      </c>
      <c r="N2315" s="44"/>
    </row>
    <row r="2316" spans="1:14" x14ac:dyDescent="0.25">
      <c r="A2316" s="157">
        <v>45695.606249999997</v>
      </c>
      <c r="B2316" s="170">
        <v>0.44051846049819221</v>
      </c>
      <c r="C2316" s="170">
        <v>26.423185876666601</v>
      </c>
      <c r="D2316" s="170">
        <v>2.2929877000000001E-2</v>
      </c>
      <c r="E2316" s="171">
        <f t="shared" si="328"/>
        <v>0.43107324948705783</v>
      </c>
      <c r="F2316" s="171">
        <f t="shared" si="329"/>
        <v>9.5350316125149834E-4</v>
      </c>
      <c r="G2316" s="171">
        <f t="shared" si="330"/>
        <v>38060.79498704381</v>
      </c>
      <c r="H2316" s="171">
        <f t="shared" si="324"/>
        <v>2.3669324522118357E-2</v>
      </c>
      <c r="I2316" s="171">
        <f t="shared" si="325"/>
        <v>1.6962942018996547</v>
      </c>
      <c r="J2316" s="171">
        <f t="shared" si="326"/>
        <v>29.262360416218613</v>
      </c>
      <c r="K2316" s="172">
        <f t="shared" si="327"/>
        <v>34.077512918718597</v>
      </c>
      <c r="L2316" s="172">
        <f t="shared" si="331"/>
        <v>1.2455503932074825</v>
      </c>
      <c r="M2316" s="171">
        <f t="shared" si="332"/>
        <v>0.11233318842058825</v>
      </c>
      <c r="N2316" s="44"/>
    </row>
    <row r="2317" spans="1:14" x14ac:dyDescent="0.25">
      <c r="A2317" s="157">
        <v>45695.606944444444</v>
      </c>
      <c r="B2317" s="170">
        <v>0.45210088394574693</v>
      </c>
      <c r="C2317" s="170">
        <v>26.423493146666601</v>
      </c>
      <c r="D2317" s="170">
        <v>2.2921408333333299E-2</v>
      </c>
      <c r="E2317" s="171">
        <f t="shared" si="328"/>
        <v>0.44240687898181097</v>
      </c>
      <c r="F2317" s="171">
        <f t="shared" si="329"/>
        <v>9.7857334187391107E-4</v>
      </c>
      <c r="G2317" s="171">
        <f t="shared" si="330"/>
        <v>39061.516372912534</v>
      </c>
      <c r="H2317" s="171">
        <f t="shared" si="324"/>
        <v>2.3669107740975963E-2</v>
      </c>
      <c r="I2317" s="171">
        <f t="shared" si="325"/>
        <v>1.6963079980655829</v>
      </c>
      <c r="J2317" s="171">
        <f t="shared" si="326"/>
        <v>29.922827185072823</v>
      </c>
      <c r="K2317" s="172">
        <f t="shared" si="327"/>
        <v>34.846914137920976</v>
      </c>
      <c r="L2317" s="172">
        <f t="shared" si="331"/>
        <v>1.2762229424759337</v>
      </c>
      <c r="M2317" s="171">
        <f t="shared" si="332"/>
        <v>0.11509947172401999</v>
      </c>
      <c r="N2317" s="44"/>
    </row>
    <row r="2318" spans="1:14" x14ac:dyDescent="0.25">
      <c r="A2318" s="157">
        <v>45695.607638888891</v>
      </c>
      <c r="B2318" s="170">
        <v>0.42044222941816906</v>
      </c>
      <c r="C2318" s="170">
        <v>26.423800416666602</v>
      </c>
      <c r="D2318" s="170">
        <v>2.2985492999999999E-2</v>
      </c>
      <c r="E2318" s="171">
        <f t="shared" si="328"/>
        <v>0.41142663137600322</v>
      </c>
      <c r="F2318" s="171">
        <f t="shared" si="329"/>
        <v>9.1004811562374257E-4</v>
      </c>
      <c r="G2318" s="171">
        <f t="shared" si="330"/>
        <v>36326.208621729806</v>
      </c>
      <c r="H2318" s="171">
        <f t="shared" si="324"/>
        <v>2.3668890962263694E-2</v>
      </c>
      <c r="I2318" s="171">
        <f t="shared" si="325"/>
        <v>1.6963217943136317</v>
      </c>
      <c r="J2318" s="171">
        <f t="shared" si="326"/>
        <v>28.111735770924909</v>
      </c>
      <c r="K2318" s="172">
        <f t="shared" si="327"/>
        <v>32.738028910565653</v>
      </c>
      <c r="L2318" s="172">
        <f t="shared" si="331"/>
        <v>1.1943817473297453</v>
      </c>
      <c r="M2318" s="171">
        <f t="shared" si="332"/>
        <v>0.10771841155571296</v>
      </c>
      <c r="N2318" s="44"/>
    </row>
    <row r="2319" spans="1:14" x14ac:dyDescent="0.25">
      <c r="A2319" s="157">
        <v>45695.60833333333</v>
      </c>
      <c r="B2319" s="170">
        <v>0.40692940453489684</v>
      </c>
      <c r="C2319" s="170">
        <v>26.424107684999999</v>
      </c>
      <c r="D2319" s="170">
        <v>2.29725276666666E-2</v>
      </c>
      <c r="E2319" s="171">
        <f t="shared" si="328"/>
        <v>0.39820315534358192</v>
      </c>
      <c r="F2319" s="171">
        <f t="shared" si="329"/>
        <v>8.8079957691536111E-4</v>
      </c>
      <c r="G2319" s="171">
        <f t="shared" si="330"/>
        <v>35158.700551815091</v>
      </c>
      <c r="H2319" s="171">
        <f t="shared" si="324"/>
        <v>2.3668674187157301E-2</v>
      </c>
      <c r="I2319" s="171">
        <f t="shared" si="325"/>
        <v>1.6963355905689703</v>
      </c>
      <c r="J2319" s="171">
        <f t="shared" si="326"/>
        <v>27.332957166951424</v>
      </c>
      <c r="K2319" s="172">
        <f t="shared" si="327"/>
        <v>31.831320206120132</v>
      </c>
      <c r="L2319" s="172">
        <f t="shared" si="331"/>
        <v>1.1571683816629665</v>
      </c>
      <c r="M2319" s="171">
        <f t="shared" si="332"/>
        <v>0.10436222778345658</v>
      </c>
      <c r="N2319" s="44"/>
    </row>
    <row r="2320" spans="1:14" x14ac:dyDescent="0.25">
      <c r="A2320" s="157">
        <v>45695.609027777777</v>
      </c>
      <c r="B2320" s="170">
        <v>0.45055656130535321</v>
      </c>
      <c r="C2320" s="170">
        <v>26.424414955</v>
      </c>
      <c r="D2320" s="170">
        <v>2.2987098166666602E-2</v>
      </c>
      <c r="E2320" s="171">
        <f t="shared" si="328"/>
        <v>0.44089431324268646</v>
      </c>
      <c r="F2320" s="171">
        <f t="shared" si="329"/>
        <v>9.7523065217608917E-4</v>
      </c>
      <c r="G2320" s="171">
        <f t="shared" si="330"/>
        <v>38928.086896782515</v>
      </c>
      <c r="H2320" s="171">
        <f t="shared" si="324"/>
        <v>2.3668457413305238E-2</v>
      </c>
      <c r="I2320" s="171">
        <f t="shared" si="325"/>
        <v>1.6963493869812558</v>
      </c>
      <c r="J2320" s="171">
        <f t="shared" si="326"/>
        <v>29.834903126815032</v>
      </c>
      <c r="K2320" s="172">
        <f t="shared" si="327"/>
        <v>34.745280932491795</v>
      </c>
      <c r="L2320" s="172">
        <f t="shared" si="331"/>
        <v>1.2757515045623917</v>
      </c>
      <c r="M2320" s="171">
        <f t="shared" si="332"/>
        <v>0.11505695387467459</v>
      </c>
      <c r="N2320" s="44"/>
    </row>
    <row r="2321" spans="1:14" x14ac:dyDescent="0.25">
      <c r="A2321" s="157">
        <v>45695.609722222223</v>
      </c>
      <c r="B2321" s="170">
        <v>0.46059465476152978</v>
      </c>
      <c r="C2321" s="170">
        <v>26.424722225</v>
      </c>
      <c r="D2321" s="170">
        <v>2.3030808833333302E-2</v>
      </c>
      <c r="E2321" s="171">
        <f t="shared" si="328"/>
        <v>0.45071667609502514</v>
      </c>
      <c r="F2321" s="171">
        <f t="shared" si="329"/>
        <v>9.9695812718945845E-4</v>
      </c>
      <c r="G2321" s="171">
        <f t="shared" si="330"/>
        <v>39795.378171396173</v>
      </c>
      <c r="H2321" s="171">
        <f t="shared" si="324"/>
        <v>2.3668240641883182E-2</v>
      </c>
      <c r="I2321" s="171">
        <f t="shared" si="325"/>
        <v>1.6963631834756645</v>
      </c>
      <c r="J2321" s="171">
        <f t="shared" si="326"/>
        <v>30.40566222269079</v>
      </c>
      <c r="K2321" s="172">
        <f t="shared" si="327"/>
        <v>35.410236466221839</v>
      </c>
      <c r="L2321" s="172">
        <f t="shared" si="331"/>
        <v>1.3052581688009759</v>
      </c>
      <c r="M2321" s="171">
        <f t="shared" si="332"/>
        <v>0.11771808881682684</v>
      </c>
      <c r="N2321" s="44"/>
    </row>
    <row r="2322" spans="1:14" x14ac:dyDescent="0.25">
      <c r="A2322" s="157">
        <v>45695.61041666667</v>
      </c>
      <c r="B2322" s="170">
        <v>0.46329723225029906</v>
      </c>
      <c r="C2322" s="170">
        <v>26.424880980000001</v>
      </c>
      <c r="D2322" s="170">
        <v>2.2899015166666599E-2</v>
      </c>
      <c r="E2322" s="171">
        <f t="shared" si="328"/>
        <v>0.45336105346977468</v>
      </c>
      <c r="F2322" s="171">
        <f t="shared" si="329"/>
        <v>1.0028078620136344E-3</v>
      </c>
      <c r="G2322" s="171">
        <f t="shared" si="330"/>
        <v>40028.880866425839</v>
      </c>
      <c r="H2322" s="171">
        <f t="shared" si="324"/>
        <v>2.3668128645090245E-2</v>
      </c>
      <c r="I2322" s="171">
        <f t="shared" si="325"/>
        <v>1.6963703116442346</v>
      </c>
      <c r="J2322" s="171">
        <f t="shared" si="326"/>
        <v>30.559030013232285</v>
      </c>
      <c r="K2322" s="172">
        <f t="shared" si="327"/>
        <v>35.588981594016751</v>
      </c>
      <c r="L2322" s="172">
        <f t="shared" si="331"/>
        <v>1.3050349499764171</v>
      </c>
      <c r="M2322" s="171">
        <f t="shared" si="332"/>
        <v>0.11769795724895535</v>
      </c>
      <c r="N2322" s="44"/>
    </row>
    <row r="2323" spans="1:14" x14ac:dyDescent="0.25">
      <c r="A2323" s="157">
        <v>45695.611111111109</v>
      </c>
      <c r="B2323" s="170">
        <v>0.4710188454522648</v>
      </c>
      <c r="C2323" s="170">
        <v>26.424880980000001</v>
      </c>
      <c r="D2323" s="170">
        <v>2.2995045666666599E-2</v>
      </c>
      <c r="E2323" s="171">
        <f t="shared" si="328"/>
        <v>0.4609170638493878</v>
      </c>
      <c r="F2323" s="171">
        <f t="shared" si="329"/>
        <v>1.0195213105027377E-3</v>
      </c>
      <c r="G2323" s="171">
        <f t="shared" si="330"/>
        <v>40696.028247075679</v>
      </c>
      <c r="H2323" s="171">
        <f t="shared" si="324"/>
        <v>2.3668128645090245E-2</v>
      </c>
      <c r="I2323" s="171">
        <f t="shared" si="325"/>
        <v>1.6963703116442346</v>
      </c>
      <c r="J2323" s="171">
        <f t="shared" si="326"/>
        <v>30.996534554582336</v>
      </c>
      <c r="K2323" s="172">
        <f t="shared" si="327"/>
        <v>36.098498455732049</v>
      </c>
      <c r="L2323" s="172">
        <f t="shared" si="331"/>
        <v>1.3312692442042875</v>
      </c>
      <c r="M2323" s="171">
        <f t="shared" si="332"/>
        <v>0.12006396502563921</v>
      </c>
      <c r="N2323" s="44"/>
    </row>
    <row r="2324" spans="1:14" x14ac:dyDescent="0.25">
      <c r="A2324" s="157">
        <v>45695.611805555556</v>
      </c>
      <c r="B2324" s="170">
        <v>0.47410749073305225</v>
      </c>
      <c r="C2324" s="170">
        <v>26.424880980000001</v>
      </c>
      <c r="D2324" s="170">
        <v>2.2912260833333298E-2</v>
      </c>
      <c r="E2324" s="171">
        <f t="shared" si="328"/>
        <v>0.4639394680012342</v>
      </c>
      <c r="F2324" s="171">
        <f t="shared" si="329"/>
        <v>1.0262066898983815E-3</v>
      </c>
      <c r="G2324" s="171">
        <f t="shared" si="330"/>
        <v>40962.887199335717</v>
      </c>
      <c r="H2324" s="171">
        <f t="shared" si="324"/>
        <v>2.3668128645090245E-2</v>
      </c>
      <c r="I2324" s="171">
        <f t="shared" si="325"/>
        <v>1.6963703116442346</v>
      </c>
      <c r="J2324" s="171">
        <f t="shared" si="326"/>
        <v>31.171254483794549</v>
      </c>
      <c r="K2324" s="172">
        <f t="shared" si="327"/>
        <v>36.301976915033563</v>
      </c>
      <c r="L2324" s="172">
        <f t="shared" si="331"/>
        <v>1.3347457081436249</v>
      </c>
      <c r="M2324" s="171">
        <f t="shared" si="332"/>
        <v>0.1203774989307021</v>
      </c>
      <c r="N2324" s="44"/>
    </row>
    <row r="2325" spans="1:14" x14ac:dyDescent="0.25">
      <c r="A2325" s="157">
        <v>45695.612500000003</v>
      </c>
      <c r="B2325" s="170">
        <v>0.45750601316395823</v>
      </c>
      <c r="C2325" s="170">
        <v>26.424880980000001</v>
      </c>
      <c r="D2325" s="170">
        <v>2.2842721333333298E-2</v>
      </c>
      <c r="E2325" s="171">
        <f t="shared" si="328"/>
        <v>0.447694036697183</v>
      </c>
      <c r="F2325" s="171">
        <f t="shared" si="329"/>
        <v>9.902727557661434E-4</v>
      </c>
      <c r="G2325" s="171">
        <f t="shared" si="330"/>
        <v>39528.519537365988</v>
      </c>
      <c r="H2325" s="171">
        <f t="shared" si="324"/>
        <v>2.3668128645090245E-2</v>
      </c>
      <c r="I2325" s="171">
        <f t="shared" si="325"/>
        <v>1.6963703116442346</v>
      </c>
      <c r="J2325" s="171">
        <f t="shared" si="326"/>
        <v>30.230231410842567</v>
      </c>
      <c r="K2325" s="172">
        <f t="shared" si="327"/>
        <v>35.206063438449668</v>
      </c>
      <c r="L2325" s="172">
        <f t="shared" si="331"/>
        <v>1.2863458001983188</v>
      </c>
      <c r="M2325" s="171">
        <f t="shared" si="332"/>
        <v>0.11601242786781374</v>
      </c>
      <c r="N2325" s="44"/>
    </row>
    <row r="2326" spans="1:14" x14ac:dyDescent="0.25">
      <c r="A2326" s="157">
        <v>45695.613194444442</v>
      </c>
      <c r="B2326" s="170">
        <v>0.46291113865262584</v>
      </c>
      <c r="C2326" s="170">
        <v>26.424880980000001</v>
      </c>
      <c r="D2326" s="170">
        <v>2.2834111666666601E-2</v>
      </c>
      <c r="E2326" s="171">
        <f t="shared" si="328"/>
        <v>0.45298324029068687</v>
      </c>
      <c r="F2326" s="171">
        <f t="shared" si="329"/>
        <v>1.0019721615857702E-3</v>
      </c>
      <c r="G2326" s="171">
        <f t="shared" si="330"/>
        <v>39995.522379586873</v>
      </c>
      <c r="H2326" s="171">
        <f t="shared" si="324"/>
        <v>2.3668128645090245E-2</v>
      </c>
      <c r="I2326" s="171">
        <f t="shared" si="325"/>
        <v>1.6963703116442346</v>
      </c>
      <c r="J2326" s="171">
        <f t="shared" si="326"/>
        <v>30.53712738394616</v>
      </c>
      <c r="K2326" s="172">
        <f t="shared" si="327"/>
        <v>35.563473838365248</v>
      </c>
      <c r="L2326" s="172">
        <f t="shared" si="331"/>
        <v>1.3003046850785636</v>
      </c>
      <c r="M2326" s="171">
        <f t="shared" si="332"/>
        <v>0.11727134605686901</v>
      </c>
      <c r="N2326" s="44"/>
    </row>
    <row r="2327" spans="1:14" x14ac:dyDescent="0.25">
      <c r="A2327" s="157">
        <v>45695.613888888889</v>
      </c>
      <c r="B2327" s="170">
        <v>0.47410749073305225</v>
      </c>
      <c r="C2327" s="170">
        <v>26.424880980000001</v>
      </c>
      <c r="D2327" s="170">
        <v>2.3059950499999999E-2</v>
      </c>
      <c r="E2327" s="171">
        <f t="shared" si="328"/>
        <v>0.4639394680012342</v>
      </c>
      <c r="F2327" s="171">
        <f t="shared" si="329"/>
        <v>1.0262066898983815E-3</v>
      </c>
      <c r="G2327" s="171">
        <f t="shared" si="330"/>
        <v>40962.887199335717</v>
      </c>
      <c r="H2327" s="171">
        <f t="shared" si="324"/>
        <v>2.3668128645090245E-2</v>
      </c>
      <c r="I2327" s="171">
        <f t="shared" si="325"/>
        <v>1.6963703116442346</v>
      </c>
      <c r="J2327" s="171">
        <f t="shared" si="326"/>
        <v>31.171254483794549</v>
      </c>
      <c r="K2327" s="172">
        <f t="shared" si="327"/>
        <v>36.301976915033563</v>
      </c>
      <c r="L2327" s="172">
        <f t="shared" si="331"/>
        <v>1.3433493178072227</v>
      </c>
      <c r="M2327" s="171">
        <f t="shared" si="332"/>
        <v>0.12115343775317665</v>
      </c>
      <c r="N2327" s="44"/>
    </row>
    <row r="2328" spans="1:14" x14ac:dyDescent="0.25">
      <c r="A2328" s="157">
        <v>45695.614583333336</v>
      </c>
      <c r="B2328" s="170">
        <v>0.47681006440733875</v>
      </c>
      <c r="C2328" s="170">
        <v>26.424880980000001</v>
      </c>
      <c r="D2328" s="170">
        <v>2.31314758333333E-2</v>
      </c>
      <c r="E2328" s="171">
        <f t="shared" si="328"/>
        <v>0.46658408049352784</v>
      </c>
      <c r="F2328" s="171">
        <f t="shared" si="329"/>
        <v>1.0320564164661011E-3</v>
      </c>
      <c r="G2328" s="171">
        <f t="shared" si="330"/>
        <v>41196.389564794066</v>
      </c>
      <c r="H2328" s="171">
        <f t="shared" si="324"/>
        <v>2.3668128645090245E-2</v>
      </c>
      <c r="I2328" s="171">
        <f t="shared" si="325"/>
        <v>1.6963703116442346</v>
      </c>
      <c r="J2328" s="171">
        <f t="shared" si="326"/>
        <v>31.324004231961784</v>
      </c>
      <c r="K2328" s="172">
        <f t="shared" si="327"/>
        <v>36.47986894804837</v>
      </c>
      <c r="L2328" s="172">
        <f t="shared" si="331"/>
        <v>1.3548182171003267</v>
      </c>
      <c r="M2328" s="171">
        <f t="shared" si="332"/>
        <v>0.12218779014252586</v>
      </c>
      <c r="N2328" s="44"/>
    </row>
    <row r="2329" spans="1:14" x14ac:dyDescent="0.25">
      <c r="A2329" s="157">
        <v>45695.615277777775</v>
      </c>
      <c r="B2329" s="170">
        <v>0.49186722306558267</v>
      </c>
      <c r="C2329" s="170">
        <v>26.425503254999999</v>
      </c>
      <c r="D2329" s="170">
        <v>2.30963741666666E-2</v>
      </c>
      <c r="E2329" s="171">
        <f t="shared" si="328"/>
        <v>0.48131731358201085</v>
      </c>
      <c r="F2329" s="171">
        <f t="shared" si="329"/>
        <v>1.0646476689731227E-3</v>
      </c>
      <c r="G2329" s="171">
        <f t="shared" si="330"/>
        <v>42497.328072866345</v>
      </c>
      <c r="H2329" s="171">
        <f t="shared" si="324"/>
        <v>2.3667689655380277E-2</v>
      </c>
      <c r="I2329" s="171">
        <f t="shared" si="325"/>
        <v>1.6963982522738317</v>
      </c>
      <c r="J2329" s="171">
        <f t="shared" si="326"/>
        <v>32.172839880606091</v>
      </c>
      <c r="K2329" s="172">
        <f t="shared" si="327"/>
        <v>37.468974116236559</v>
      </c>
      <c r="L2329" s="172">
        <f t="shared" si="331"/>
        <v>1.3933630080681392</v>
      </c>
      <c r="M2329" s="171">
        <f t="shared" si="332"/>
        <v>0.12566405195419725</v>
      </c>
      <c r="N2329" s="44"/>
    </row>
    <row r="2330" spans="1:14" x14ac:dyDescent="0.25">
      <c r="A2330" s="157">
        <v>45695.615972222222</v>
      </c>
      <c r="B2330" s="170">
        <v>0.48453168139289826</v>
      </c>
      <c r="C2330" s="170">
        <v>26.426790714999999</v>
      </c>
      <c r="D2330" s="170">
        <v>2.3005641166666601E-2</v>
      </c>
      <c r="E2330" s="171">
        <f t="shared" si="328"/>
        <v>0.4741370720385919</v>
      </c>
      <c r="F2330" s="171">
        <f t="shared" si="329"/>
        <v>1.0487698731448014E-3</v>
      </c>
      <c r="G2330" s="171">
        <f t="shared" si="330"/>
        <v>41863.53727234641</v>
      </c>
      <c r="H2330" s="171">
        <f t="shared" si="324"/>
        <v>2.366678143633939E-2</v>
      </c>
      <c r="I2330" s="171">
        <f t="shared" si="325"/>
        <v>1.6964560612945543</v>
      </c>
      <c r="J2330" s="171">
        <f t="shared" si="326"/>
        <v>31.759765852494123</v>
      </c>
      <c r="K2330" s="172">
        <f t="shared" si="327"/>
        <v>36.989031287531482</v>
      </c>
      <c r="L2330" s="172">
        <f t="shared" si="331"/>
        <v>1.3682515284296013</v>
      </c>
      <c r="M2330" s="171">
        <f t="shared" si="332"/>
        <v>0.12339930811955278</v>
      </c>
      <c r="N2330" s="44"/>
    </row>
    <row r="2331" spans="1:14" x14ac:dyDescent="0.25">
      <c r="A2331" s="157">
        <v>45695.616666666669</v>
      </c>
      <c r="B2331" s="170">
        <v>0.49341154207681354</v>
      </c>
      <c r="C2331" s="170">
        <v>26.428078175</v>
      </c>
      <c r="D2331" s="170">
        <v>2.2985111333333301E-2</v>
      </c>
      <c r="E2331" s="171">
        <f t="shared" si="328"/>
        <v>0.482824358981713</v>
      </c>
      <c r="F2331" s="171">
        <f t="shared" si="329"/>
        <v>1.0679903508156138E-3</v>
      </c>
      <c r="G2331" s="171">
        <f t="shared" si="330"/>
        <v>42630.757235436693</v>
      </c>
      <c r="H2331" s="171">
        <f t="shared" si="324"/>
        <v>2.3665873259956095E-2</v>
      </c>
      <c r="I2331" s="171">
        <f t="shared" si="325"/>
        <v>1.6965138717570316</v>
      </c>
      <c r="J2331" s="171">
        <f t="shared" si="326"/>
        <v>32.259692243383228</v>
      </c>
      <c r="K2331" s="172">
        <f t="shared" si="327"/>
        <v>37.572418094980989</v>
      </c>
      <c r="L2331" s="172">
        <f t="shared" si="331"/>
        <v>1.3908798505265585</v>
      </c>
      <c r="M2331" s="171">
        <f t="shared" si="332"/>
        <v>0.12544010195946595</v>
      </c>
      <c r="N2331" s="44"/>
    </row>
    <row r="2332" spans="1:14" x14ac:dyDescent="0.25">
      <c r="A2332" s="157">
        <v>45695.617361111108</v>
      </c>
      <c r="B2332" s="170">
        <v>0.50769654300541522</v>
      </c>
      <c r="C2332" s="170">
        <v>26.429365635</v>
      </c>
      <c r="D2332" s="170">
        <v>2.2943387333333301E-2</v>
      </c>
      <c r="E2332" s="171">
        <f t="shared" si="328"/>
        <v>0.49680071011088839</v>
      </c>
      <c r="F2332" s="171">
        <f t="shared" si="329"/>
        <v>1.0989102662454875E-3</v>
      </c>
      <c r="G2332" s="171">
        <f t="shared" si="330"/>
        <v>43864.981315667872</v>
      </c>
      <c r="H2332" s="171">
        <f t="shared" si="324"/>
        <v>2.3664965126228125E-2</v>
      </c>
      <c r="I2332" s="171">
        <f t="shared" si="325"/>
        <v>1.696571683661279</v>
      </c>
      <c r="J2332" s="171">
        <f t="shared" si="326"/>
        <v>33.061293073624654</v>
      </c>
      <c r="K2332" s="172">
        <f t="shared" si="327"/>
        <v>38.50720727715774</v>
      </c>
      <c r="L2332" s="172">
        <f t="shared" si="331"/>
        <v>1.4265746106942303</v>
      </c>
      <c r="M2332" s="171">
        <f t="shared" si="332"/>
        <v>0.12865932636131228</v>
      </c>
      <c r="N2332" s="44"/>
    </row>
    <row r="2333" spans="1:14" x14ac:dyDescent="0.25">
      <c r="A2333" s="157">
        <v>45695.618055555555</v>
      </c>
      <c r="B2333" s="170">
        <v>0.51464599121941279</v>
      </c>
      <c r="C2333" s="170">
        <v>26.430653095</v>
      </c>
      <c r="D2333" s="170">
        <v>2.3032795166666599E-2</v>
      </c>
      <c r="E2333" s="171">
        <f t="shared" si="328"/>
        <v>0.5035988498166768</v>
      </c>
      <c r="F2333" s="171">
        <f t="shared" si="329"/>
        <v>1.113952361946781E-3</v>
      </c>
      <c r="G2333" s="171">
        <f t="shared" si="330"/>
        <v>44465.413641357263</v>
      </c>
      <c r="H2333" s="171">
        <f t="shared" si="324"/>
        <v>2.3664057035153115E-2</v>
      </c>
      <c r="I2333" s="171">
        <f t="shared" si="325"/>
        <v>1.6966294970073181</v>
      </c>
      <c r="J2333" s="171">
        <f t="shared" si="326"/>
        <v>33.450114532412002</v>
      </c>
      <c r="K2333" s="172">
        <f t="shared" si="327"/>
        <v>38.961265717069217</v>
      </c>
      <c r="L2333" s="172">
        <f t="shared" si="331"/>
        <v>1.4508020983434002</v>
      </c>
      <c r="M2333" s="171">
        <f t="shared" si="332"/>
        <v>0.1308443450886905</v>
      </c>
      <c r="N2333" s="44"/>
    </row>
    <row r="2334" spans="1:14" x14ac:dyDescent="0.25">
      <c r="A2334" s="157">
        <v>45695.618750000001</v>
      </c>
      <c r="B2334" s="170">
        <v>0.52622843299037125</v>
      </c>
      <c r="C2334" s="170">
        <v>26.431526399999999</v>
      </c>
      <c r="D2334" s="170">
        <v>2.3130814499999999E-2</v>
      </c>
      <c r="E2334" s="171">
        <f t="shared" si="328"/>
        <v>0.51493116743505363</v>
      </c>
      <c r="F2334" s="171">
        <f t="shared" si="329"/>
        <v>1.1390225822302408E-3</v>
      </c>
      <c r="G2334" s="171">
        <f t="shared" si="330"/>
        <v>45466.136610368078</v>
      </c>
      <c r="H2334" s="171">
        <f t="shared" si="324"/>
        <v>2.3663441086525665E-2</v>
      </c>
      <c r="I2334" s="171">
        <f t="shared" si="325"/>
        <v>1.6966687135583378</v>
      </c>
      <c r="J2334" s="171">
        <f t="shared" si="326"/>
        <v>34.096525412247452</v>
      </c>
      <c r="K2334" s="172">
        <f t="shared" si="327"/>
        <v>39.715000079406316</v>
      </c>
      <c r="L2334" s="172">
        <f t="shared" si="331"/>
        <v>1.4881442889759191</v>
      </c>
      <c r="M2334" s="171">
        <f t="shared" si="332"/>
        <v>0.134212147274163</v>
      </c>
      <c r="N2334" s="44"/>
    </row>
    <row r="2335" spans="1:14" x14ac:dyDescent="0.25">
      <c r="A2335" s="157">
        <v>45695.619444444441</v>
      </c>
      <c r="B2335" s="170">
        <v>0.51773466221319675</v>
      </c>
      <c r="C2335" s="170">
        <v>26.43195699</v>
      </c>
      <c r="D2335" s="170">
        <v>2.3206977333333299E-2</v>
      </c>
      <c r="E2335" s="171">
        <f t="shared" si="328"/>
        <v>0.50661901588707769</v>
      </c>
      <c r="F2335" s="171">
        <f t="shared" si="329"/>
        <v>1.1206377969982613E-3</v>
      </c>
      <c r="G2335" s="171">
        <f t="shared" si="330"/>
        <v>44732.274815220197</v>
      </c>
      <c r="H2335" s="171">
        <f t="shared" si="324"/>
        <v>2.3663137395362115E-2</v>
      </c>
      <c r="I2335" s="171">
        <f t="shared" si="325"/>
        <v>1.6966880498359891</v>
      </c>
      <c r="J2335" s="171">
        <f t="shared" si="326"/>
        <v>33.622689198465515</v>
      </c>
      <c r="K2335" s="172">
        <f t="shared" si="327"/>
        <v>39.163484389799756</v>
      </c>
      <c r="L2335" s="172">
        <f t="shared" si="331"/>
        <v>1.4701564659869866</v>
      </c>
      <c r="M2335" s="171">
        <f t="shared" si="332"/>
        <v>0.13258986886607022</v>
      </c>
      <c r="N2335" s="44"/>
    </row>
    <row r="2336" spans="1:14" x14ac:dyDescent="0.25">
      <c r="A2336" s="157">
        <v>45695.620138888888</v>
      </c>
      <c r="B2336" s="170">
        <v>0.50383573636582246</v>
      </c>
      <c r="C2336" s="170">
        <v>26.43238758</v>
      </c>
      <c r="D2336" s="170">
        <v>2.31751881666666E-2</v>
      </c>
      <c r="E2336" s="171">
        <f t="shared" si="328"/>
        <v>0.49301778822428083</v>
      </c>
      <c r="F2336" s="171">
        <f t="shared" si="329"/>
        <v>1.0905535419173647E-3</v>
      </c>
      <c r="G2336" s="171">
        <f t="shared" si="330"/>
        <v>43531.407622007064</v>
      </c>
      <c r="H2336" s="171">
        <f t="shared" si="324"/>
        <v>2.3662833708969041E-2</v>
      </c>
      <c r="I2336" s="171">
        <f t="shared" si="325"/>
        <v>1.6967073862749185</v>
      </c>
      <c r="J2336" s="171">
        <f t="shared" si="326"/>
        <v>32.844959500248443</v>
      </c>
      <c r="K2336" s="172">
        <f t="shared" si="327"/>
        <v>38.257980710717163</v>
      </c>
      <c r="L2336" s="172">
        <f t="shared" si="331"/>
        <v>1.4306825085025425</v>
      </c>
      <c r="M2336" s="171">
        <f t="shared" si="332"/>
        <v>0.12902980776538081</v>
      </c>
      <c r="N2336" s="44"/>
    </row>
    <row r="2337" spans="1:14" x14ac:dyDescent="0.25">
      <c r="A2337" s="157">
        <v>45695.620833333334</v>
      </c>
      <c r="B2337" s="170">
        <v>0.49572802970517271</v>
      </c>
      <c r="C2337" s="170">
        <v>26.4328181666666</v>
      </c>
      <c r="D2337" s="170">
        <v>2.29612701666666E-2</v>
      </c>
      <c r="E2337" s="171">
        <f t="shared" si="328"/>
        <v>0.48508346639300309</v>
      </c>
      <c r="F2337" s="171">
        <f t="shared" si="329"/>
        <v>1.0730043933012397E-3</v>
      </c>
      <c r="G2337" s="171">
        <f t="shared" si="330"/>
        <v>42830.90176652692</v>
      </c>
      <c r="H2337" s="171">
        <f t="shared" si="324"/>
        <v>2.3662530029697301E-2</v>
      </c>
      <c r="I2337" s="171">
        <f t="shared" si="325"/>
        <v>1.6967267227254306</v>
      </c>
      <c r="J2337" s="171">
        <f t="shared" si="326"/>
        <v>32.389900000016382</v>
      </c>
      <c r="K2337" s="172">
        <f t="shared" si="327"/>
        <v>37.728310303718771</v>
      </c>
      <c r="L2337" s="172">
        <f t="shared" si="331"/>
        <v>1.3958051507623401</v>
      </c>
      <c r="M2337" s="171">
        <f t="shared" si="332"/>
        <v>0.12588430291868147</v>
      </c>
      <c r="N2337" s="44"/>
    </row>
    <row r="2338" spans="1:14" x14ac:dyDescent="0.25">
      <c r="A2338" s="157">
        <v>45695.621527777781</v>
      </c>
      <c r="B2338" s="170">
        <v>0.48800641650320692</v>
      </c>
      <c r="C2338" s="170">
        <v>26.433248754999902</v>
      </c>
      <c r="D2338" s="170">
        <v>2.2951997666666599E-2</v>
      </c>
      <c r="E2338" s="171">
        <f t="shared" si="328"/>
        <v>0.47752696985708054</v>
      </c>
      <c r="F2338" s="171">
        <f t="shared" si="329"/>
        <v>1.0562909448121362E-3</v>
      </c>
      <c r="G2338" s="171">
        <f t="shared" si="330"/>
        <v>42163.75438587708</v>
      </c>
      <c r="H2338" s="171">
        <f t="shared" si="324"/>
        <v>2.3662226354020332E-2</v>
      </c>
      <c r="I2338" s="171">
        <f t="shared" si="325"/>
        <v>1.6967460594120687</v>
      </c>
      <c r="J2338" s="171">
        <f t="shared" si="326"/>
        <v>31.955541104431379</v>
      </c>
      <c r="K2338" s="172">
        <f t="shared" si="327"/>
        <v>37.222741741233655</v>
      </c>
      <c r="L2338" s="172">
        <f t="shared" si="331"/>
        <v>1.3745914796805232</v>
      </c>
      <c r="M2338" s="171">
        <f t="shared" si="332"/>
        <v>0.12397109304478023</v>
      </c>
      <c r="N2338" s="44"/>
    </row>
    <row r="2339" spans="1:14" x14ac:dyDescent="0.25">
      <c r="A2339" s="157">
        <v>45695.62222222222</v>
      </c>
      <c r="B2339" s="170">
        <v>0.46947452644875626</v>
      </c>
      <c r="C2339" s="170">
        <v>26.433678626666602</v>
      </c>
      <c r="D2339" s="170">
        <v>2.2942085166666602E-2</v>
      </c>
      <c r="E2339" s="171">
        <f t="shared" si="328"/>
        <v>0.45939237430874663</v>
      </c>
      <c r="F2339" s="171">
        <f t="shared" si="329"/>
        <v>1.0161786286769616E-3</v>
      </c>
      <c r="G2339" s="171">
        <f t="shared" si="330"/>
        <v>40562.599085172544</v>
      </c>
      <c r="H2339" s="171">
        <f t="shared" si="324"/>
        <v>2.3661923188536178E-2</v>
      </c>
      <c r="I2339" s="171">
        <f t="shared" si="325"/>
        <v>1.6967653640758087</v>
      </c>
      <c r="J2339" s="171">
        <f t="shared" si="326"/>
        <v>30.909114693498243</v>
      </c>
      <c r="K2339" s="172">
        <f t="shared" si="327"/>
        <v>36.004200950003863</v>
      </c>
      <c r="L2339" s="172">
        <f t="shared" si="331"/>
        <v>1.3243591268049422</v>
      </c>
      <c r="M2339" s="171">
        <f t="shared" si="332"/>
        <v>0.11944075818947891</v>
      </c>
      <c r="N2339" s="44"/>
    </row>
    <row r="2340" spans="1:14" x14ac:dyDescent="0.25">
      <c r="A2340" s="157">
        <v>45695.622916666667</v>
      </c>
      <c r="B2340" s="170">
        <v>0.47603789948886799</v>
      </c>
      <c r="C2340" s="170">
        <v>26.434107780000001</v>
      </c>
      <c r="D2340" s="170">
        <v>2.2973048999999999E-2</v>
      </c>
      <c r="E2340" s="171">
        <f t="shared" si="328"/>
        <v>0.46581412902463032</v>
      </c>
      <c r="F2340" s="171">
        <f t="shared" si="329"/>
        <v>1.0303850638287186E-3</v>
      </c>
      <c r="G2340" s="171">
        <f t="shared" si="330"/>
        <v>41129.674515838196</v>
      </c>
      <c r="H2340" s="171">
        <f t="shared" si="324"/>
        <v>2.3661620534396421E-2</v>
      </c>
      <c r="I2340" s="171">
        <f t="shared" si="325"/>
        <v>1.6967846366409971</v>
      </c>
      <c r="J2340" s="171">
        <f t="shared" si="326"/>
        <v>31.280373787471824</v>
      </c>
      <c r="K2340" s="172">
        <f t="shared" si="327"/>
        <v>36.437029581991347</v>
      </c>
      <c r="L2340" s="172">
        <f t="shared" si="331"/>
        <v>1.3437834231720918</v>
      </c>
      <c r="M2340" s="171">
        <f t="shared" si="332"/>
        <v>0.12119258866992169</v>
      </c>
      <c r="N2340" s="44"/>
    </row>
    <row r="2341" spans="1:14" x14ac:dyDescent="0.25">
      <c r="A2341" s="157">
        <v>45695.623611111114</v>
      </c>
      <c r="B2341" s="170">
        <v>0.49843060716305565</v>
      </c>
      <c r="C2341" s="170">
        <v>26.434536935000001</v>
      </c>
      <c r="D2341" s="170">
        <v>2.3103131666666599E-2</v>
      </c>
      <c r="E2341" s="171">
        <f t="shared" si="328"/>
        <v>0.48772521434092547</v>
      </c>
      <c r="F2341" s="171">
        <f t="shared" si="329"/>
        <v>1.078854128058562E-3</v>
      </c>
      <c r="G2341" s="171">
        <f t="shared" si="330"/>
        <v>43064.404458888006</v>
      </c>
      <c r="H2341" s="171">
        <f t="shared" si="324"/>
        <v>2.3661317883819557E-2</v>
      </c>
      <c r="I2341" s="171">
        <f t="shared" si="325"/>
        <v>1.6968039094412408</v>
      </c>
      <c r="J2341" s="171">
        <f t="shared" si="326"/>
        <v>32.541701935024726</v>
      </c>
      <c r="K2341" s="172">
        <f t="shared" si="327"/>
        <v>37.906676964251631</v>
      </c>
      <c r="L2341" s="172">
        <f t="shared" si="331"/>
        <v>1.4117666892577632</v>
      </c>
      <c r="M2341" s="171">
        <f t="shared" si="332"/>
        <v>0.12732383561127011</v>
      </c>
      <c r="N2341" s="44"/>
    </row>
    <row r="2342" spans="1:14" x14ac:dyDescent="0.25">
      <c r="A2342" s="157">
        <v>45695.624305555553</v>
      </c>
      <c r="B2342" s="170">
        <v>0.4899368105956679</v>
      </c>
      <c r="C2342" s="170">
        <v>26.434966086666599</v>
      </c>
      <c r="D2342" s="170">
        <v>2.3331222166666599E-2</v>
      </c>
      <c r="E2342" s="171">
        <f t="shared" si="328"/>
        <v>0.47941316249017296</v>
      </c>
      <c r="F2342" s="171">
        <f t="shared" si="329"/>
        <v>1.0604692870036102E-3</v>
      </c>
      <c r="G2342" s="171">
        <f t="shared" si="330"/>
        <v>42330.540435465708</v>
      </c>
      <c r="H2342" s="171">
        <f t="shared" si="324"/>
        <v>2.3661015240331682E-2</v>
      </c>
      <c r="I2342" s="171">
        <f t="shared" si="325"/>
        <v>1.6968231822519908</v>
      </c>
      <c r="J2342" s="171">
        <f t="shared" si="326"/>
        <v>32.064219941741385</v>
      </c>
      <c r="K2342" s="172">
        <f t="shared" si="327"/>
        <v>37.350855242490788</v>
      </c>
      <c r="L2342" s="172">
        <f t="shared" si="331"/>
        <v>1.4026180447174728</v>
      </c>
      <c r="M2342" s="171">
        <f t="shared" si="332"/>
        <v>0.12649874140669848</v>
      </c>
      <c r="N2342" s="44"/>
    </row>
    <row r="2343" spans="1:14" x14ac:dyDescent="0.25">
      <c r="A2343" s="157">
        <v>45695.625</v>
      </c>
      <c r="B2343" s="170">
        <v>0.47989870976534021</v>
      </c>
      <c r="C2343" s="170">
        <v>26.435395239999998</v>
      </c>
      <c r="D2343" s="170">
        <v>2.3208830499999999E-2</v>
      </c>
      <c r="E2343" s="171">
        <f t="shared" si="328"/>
        <v>0.46959000339455093</v>
      </c>
      <c r="F2343" s="171">
        <f t="shared" si="329"/>
        <v>1.0387417960288749E-3</v>
      </c>
      <c r="G2343" s="171">
        <f t="shared" si="330"/>
        <v>41463.248523725393</v>
      </c>
      <c r="H2343" s="171">
        <f t="shared" si="324"/>
        <v>2.3660712600406402E-2</v>
      </c>
      <c r="I2343" s="171">
        <f t="shared" si="325"/>
        <v>1.6968424552978065</v>
      </c>
      <c r="J2343" s="171">
        <f t="shared" si="326"/>
        <v>31.498426475381965</v>
      </c>
      <c r="K2343" s="172">
        <f t="shared" si="327"/>
        <v>36.692149200117349</v>
      </c>
      <c r="L2343" s="172">
        <f t="shared" si="331"/>
        <v>1.3680859786460697</v>
      </c>
      <c r="M2343" s="171">
        <f t="shared" si="332"/>
        <v>0.12338437758351999</v>
      </c>
      <c r="N2343" s="44"/>
    </row>
    <row r="2344" spans="1:14" x14ac:dyDescent="0.25">
      <c r="A2344" s="157">
        <v>45695.625694444447</v>
      </c>
      <c r="B2344" s="170">
        <v>0.48105696466004633</v>
      </c>
      <c r="C2344" s="170">
        <v>26.435763085000001</v>
      </c>
      <c r="D2344" s="170">
        <v>2.3072929666666599E-2</v>
      </c>
      <c r="E2344" s="171">
        <f t="shared" si="328"/>
        <v>0.47072279983505472</v>
      </c>
      <c r="F2344" s="171">
        <f t="shared" si="329"/>
        <v>1.0412488412555115E-3</v>
      </c>
      <c r="G2344" s="171">
        <f t="shared" si="330"/>
        <v>41563.321746628004</v>
      </c>
      <c r="H2344" s="171">
        <f t="shared" si="324"/>
        <v>2.366045319903097E-2</v>
      </c>
      <c r="I2344" s="171">
        <f t="shared" si="325"/>
        <v>1.6968589751467955</v>
      </c>
      <c r="J2344" s="171">
        <f t="shared" si="326"/>
        <v>31.563794981476658</v>
      </c>
      <c r="K2344" s="172">
        <f t="shared" si="327"/>
        <v>36.768616977797748</v>
      </c>
      <c r="L2344" s="172">
        <f t="shared" si="331"/>
        <v>1.3632084096987303</v>
      </c>
      <c r="M2344" s="171">
        <f t="shared" si="332"/>
        <v>0.12294448139418564</v>
      </c>
      <c r="N2344" s="44"/>
    </row>
    <row r="2345" spans="1:14" x14ac:dyDescent="0.25">
      <c r="A2345" s="157">
        <v>45695.626388888886</v>
      </c>
      <c r="B2345" s="170">
        <v>0.47681006819093252</v>
      </c>
      <c r="C2345" s="170">
        <v>26.436069624999998</v>
      </c>
      <c r="D2345" s="170">
        <v>2.3303405499999999E-2</v>
      </c>
      <c r="E2345" s="171">
        <f t="shared" si="328"/>
        <v>0.4665666586738641</v>
      </c>
      <c r="F2345" s="171">
        <f t="shared" si="329"/>
        <v>1.0320564246556981E-3</v>
      </c>
      <c r="G2345" s="171">
        <f t="shared" si="330"/>
        <v>41196.38989169657</v>
      </c>
      <c r="H2345" s="171">
        <f t="shared" si="324"/>
        <v>2.3660237032114215E-2</v>
      </c>
      <c r="I2345" s="171">
        <f t="shared" si="325"/>
        <v>1.6968727418898071</v>
      </c>
      <c r="J2345" s="171">
        <f t="shared" si="326"/>
        <v>31.324004445725915</v>
      </c>
      <c r="K2345" s="172">
        <f t="shared" si="327"/>
        <v>36.489550626216058</v>
      </c>
      <c r="L2345" s="172">
        <f t="shared" si="331"/>
        <v>1.3652776761946646</v>
      </c>
      <c r="M2345" s="171">
        <f t="shared" si="332"/>
        <v>0.12313110355290986</v>
      </c>
      <c r="N2345" s="44"/>
    </row>
    <row r="2346" spans="1:14" x14ac:dyDescent="0.25">
      <c r="A2346" s="157">
        <v>45695.627083333333</v>
      </c>
      <c r="B2346" s="170">
        <v>0.4710188454522648</v>
      </c>
      <c r="C2346" s="170">
        <v>26.436376164999999</v>
      </c>
      <c r="D2346" s="170">
        <v>2.3364600999999999E-2</v>
      </c>
      <c r="E2346" s="171">
        <f t="shared" si="328"/>
        <v>0.46089937837588124</v>
      </c>
      <c r="F2346" s="171">
        <f t="shared" si="329"/>
        <v>1.0195213105027377E-3</v>
      </c>
      <c r="G2346" s="171">
        <f t="shared" si="330"/>
        <v>40696.028247075679</v>
      </c>
      <c r="H2346" s="171">
        <f t="shared" si="324"/>
        <v>2.3660020867614751E-2</v>
      </c>
      <c r="I2346" s="171">
        <f t="shared" si="325"/>
        <v>1.6968865087145617</v>
      </c>
      <c r="J2346" s="171">
        <f t="shared" si="326"/>
        <v>30.996534554582336</v>
      </c>
      <c r="K2346" s="172">
        <f t="shared" si="327"/>
        <v>36.10834118158504</v>
      </c>
      <c r="L2346" s="172">
        <f t="shared" si="331"/>
        <v>1.353060774786035</v>
      </c>
      <c r="M2346" s="171">
        <f t="shared" si="332"/>
        <v>0.12202929065530617</v>
      </c>
      <c r="N2346" s="44"/>
    </row>
    <row r="2347" spans="1:14" x14ac:dyDescent="0.25">
      <c r="A2347" s="157">
        <v>45695.62777777778</v>
      </c>
      <c r="B2347" s="170">
        <v>0.48375951640493287</v>
      </c>
      <c r="C2347" s="170">
        <v>26.436682704999999</v>
      </c>
      <c r="D2347" s="170">
        <v>2.3181809166666598E-2</v>
      </c>
      <c r="E2347" s="171">
        <f t="shared" si="328"/>
        <v>0.47336584174453772</v>
      </c>
      <c r="F2347" s="171">
        <f t="shared" si="329"/>
        <v>1.0470985203569975E-3</v>
      </c>
      <c r="G2347" s="171">
        <f t="shared" si="330"/>
        <v>41796.822217386201</v>
      </c>
      <c r="H2347" s="171">
        <f t="shared" si="324"/>
        <v>2.3659804705532583E-2</v>
      </c>
      <c r="I2347" s="171">
        <f t="shared" si="325"/>
        <v>1.6969002756210563</v>
      </c>
      <c r="J2347" s="171">
        <f t="shared" si="326"/>
        <v>31.716233499314001</v>
      </c>
      <c r="K2347" s="172">
        <f t="shared" si="327"/>
        <v>36.946998188737815</v>
      </c>
      <c r="L2347" s="172">
        <f t="shared" si="331"/>
        <v>1.3769875079315481</v>
      </c>
      <c r="M2347" s="171">
        <f t="shared" si="332"/>
        <v>0.12418718505876156</v>
      </c>
      <c r="N2347" s="44"/>
    </row>
    <row r="2348" spans="1:14" x14ac:dyDescent="0.25">
      <c r="A2348" s="157">
        <v>45695.628472222219</v>
      </c>
      <c r="B2348" s="170">
        <v>0.48260128730044005</v>
      </c>
      <c r="C2348" s="170">
        <v>26.436989236666601</v>
      </c>
      <c r="D2348" s="170">
        <v>2.3257310333333302E-2</v>
      </c>
      <c r="E2348" s="171">
        <f t="shared" si="328"/>
        <v>0.47223201425600786</v>
      </c>
      <c r="F2348" s="171">
        <f t="shared" si="329"/>
        <v>1.0445915309533335E-3</v>
      </c>
      <c r="G2348" s="171">
        <f t="shared" si="330"/>
        <v>41696.751222758023</v>
      </c>
      <c r="H2348" s="171">
        <f t="shared" si="324"/>
        <v>2.3659588551744007E-2</v>
      </c>
      <c r="I2348" s="171">
        <f t="shared" si="325"/>
        <v>1.6969140422350306</v>
      </c>
      <c r="J2348" s="171">
        <f t="shared" si="326"/>
        <v>31.650917758605047</v>
      </c>
      <c r="K2348" s="172">
        <f t="shared" si="327"/>
        <v>36.871178369386278</v>
      </c>
      <c r="L2348" s="172">
        <f t="shared" si="331"/>
        <v>1.3783384988088923</v>
      </c>
      <c r="M2348" s="171">
        <f t="shared" si="332"/>
        <v>0.12430902767035464</v>
      </c>
      <c r="N2348" s="44"/>
    </row>
    <row r="2349" spans="1:14" x14ac:dyDescent="0.25">
      <c r="A2349" s="157">
        <v>45695.629166666666</v>
      </c>
      <c r="B2349" s="170">
        <v>0.48105696466004633</v>
      </c>
      <c r="C2349" s="170">
        <v>26.437295774999999</v>
      </c>
      <c r="D2349" s="170">
        <v>2.3341553500000001E-2</v>
      </c>
      <c r="E2349" s="171">
        <f t="shared" si="328"/>
        <v>0.47072039161501916</v>
      </c>
      <c r="F2349" s="171">
        <f t="shared" si="329"/>
        <v>1.0412488412555115E-3</v>
      </c>
      <c r="G2349" s="171">
        <f t="shared" si="330"/>
        <v>41563.321746628004</v>
      </c>
      <c r="H2349" s="171">
        <f t="shared" si="324"/>
        <v>2.3659372395671431E-2</v>
      </c>
      <c r="I2349" s="171">
        <f t="shared" si="325"/>
        <v>1.6969278092301574</v>
      </c>
      <c r="J2349" s="171">
        <f t="shared" si="326"/>
        <v>31.563794981476658</v>
      </c>
      <c r="K2349" s="172">
        <f t="shared" si="327"/>
        <v>36.769953544375355</v>
      </c>
      <c r="L2349" s="172">
        <f t="shared" si="331"/>
        <v>1.3791332967978864</v>
      </c>
      <c r="M2349" s="171">
        <f t="shared" si="332"/>
        <v>0.12438070858566798</v>
      </c>
      <c r="N2349" s="44"/>
    </row>
    <row r="2350" spans="1:14" x14ac:dyDescent="0.25">
      <c r="A2350" s="157">
        <v>45695.629861111112</v>
      </c>
      <c r="B2350" s="170">
        <v>0.47874048066085012</v>
      </c>
      <c r="C2350" s="170">
        <v>26.437602314999999</v>
      </c>
      <c r="D2350" s="170">
        <v>2.35219603333333E-2</v>
      </c>
      <c r="E2350" s="171">
        <f t="shared" si="328"/>
        <v>0.46845320307402261</v>
      </c>
      <c r="F2350" s="171">
        <f t="shared" si="329"/>
        <v>1.0362348066252167E-3</v>
      </c>
      <c r="G2350" s="171">
        <f t="shared" si="330"/>
        <v>41363.177529097447</v>
      </c>
      <c r="H2350" s="171">
        <f t="shared" si="324"/>
        <v>2.365915624084082E-2</v>
      </c>
      <c r="I2350" s="171">
        <f t="shared" si="325"/>
        <v>1.6969415763818754</v>
      </c>
      <c r="J2350" s="171">
        <f t="shared" si="326"/>
        <v>31.433037334060909</v>
      </c>
      <c r="K2350" s="172">
        <f t="shared" si="327"/>
        <v>36.617894835454067</v>
      </c>
      <c r="L2350" s="172">
        <f t="shared" si="331"/>
        <v>1.3834401639911209</v>
      </c>
      <c r="M2350" s="171">
        <f t="shared" si="332"/>
        <v>0.12476913455908377</v>
      </c>
      <c r="N2350" s="44"/>
    </row>
    <row r="2351" spans="1:14" x14ac:dyDescent="0.25">
      <c r="A2351" s="157">
        <v>45695.630555555559</v>
      </c>
      <c r="B2351" s="170">
        <v>0.46020859064500513</v>
      </c>
      <c r="C2351" s="170">
        <v>26.438078619999999</v>
      </c>
      <c r="D2351" s="170">
        <v>2.3401160000000001E-2</v>
      </c>
      <c r="E2351" s="171">
        <f t="shared" si="328"/>
        <v>0.45031881431672188</v>
      </c>
      <c r="F2351" s="171">
        <f t="shared" si="329"/>
        <v>9.961224905736042E-4</v>
      </c>
      <c r="G2351" s="171">
        <f t="shared" si="330"/>
        <v>39762.022231728442</v>
      </c>
      <c r="H2351" s="171">
        <f t="shared" si="324"/>
        <v>2.3658820382041017E-2</v>
      </c>
      <c r="I2351" s="171">
        <f t="shared" si="325"/>
        <v>1.6969629680857783</v>
      </c>
      <c r="J2351" s="171">
        <f t="shared" si="326"/>
        <v>30.383743312857575</v>
      </c>
      <c r="K2351" s="172">
        <f t="shared" si="327"/>
        <v>35.395920340767745</v>
      </c>
      <c r="L2351" s="172">
        <f t="shared" si="331"/>
        <v>1.3256418901269245</v>
      </c>
      <c r="M2351" s="171">
        <f t="shared" si="332"/>
        <v>0.11955644752226953</v>
      </c>
      <c r="N2351" s="44"/>
    </row>
    <row r="2352" spans="1:14" x14ac:dyDescent="0.25">
      <c r="A2352" s="157">
        <v>45695.631249999999</v>
      </c>
      <c r="B2352" s="170">
        <v>0.46098074460649824</v>
      </c>
      <c r="C2352" s="170">
        <v>26.438724698333299</v>
      </c>
      <c r="D2352" s="170">
        <v>2.33185061666666E-2</v>
      </c>
      <c r="E2352" s="171">
        <f t="shared" si="328"/>
        <v>0.45107340210306235</v>
      </c>
      <c r="F2352" s="171">
        <f t="shared" si="329"/>
        <v>9.977938194945849E-4</v>
      </c>
      <c r="G2352" s="171">
        <f t="shared" si="330"/>
        <v>39828.736334001449</v>
      </c>
      <c r="H2352" s="171">
        <f t="shared" si="324"/>
        <v>2.3658364819635864E-2</v>
      </c>
      <c r="I2352" s="171">
        <f t="shared" si="325"/>
        <v>1.6969919849271629</v>
      </c>
      <c r="J2352" s="171">
        <f t="shared" si="326"/>
        <v>30.427580021059796</v>
      </c>
      <c r="K2352" s="172">
        <f t="shared" si="327"/>
        <v>35.44753160911069</v>
      </c>
      <c r="L2352" s="172">
        <f t="shared" si="331"/>
        <v>1.3230892161578824</v>
      </c>
      <c r="M2352" s="171">
        <f t="shared" si="332"/>
        <v>0.11932622800846703</v>
      </c>
      <c r="N2352" s="44"/>
    </row>
    <row r="2353" spans="1:14" x14ac:dyDescent="0.25">
      <c r="A2353" s="157">
        <v>45695.631944444445</v>
      </c>
      <c r="B2353" s="170">
        <v>0.46947452644875626</v>
      </c>
      <c r="C2353" s="170">
        <v>26.43937077</v>
      </c>
      <c r="D2353" s="170">
        <v>2.32453898333333E-2</v>
      </c>
      <c r="E2353" s="171">
        <f t="shared" si="328"/>
        <v>0.45938364593752939</v>
      </c>
      <c r="F2353" s="171">
        <f t="shared" si="329"/>
        <v>1.0161786286769616E-3</v>
      </c>
      <c r="G2353" s="171">
        <f t="shared" si="330"/>
        <v>40562.599085172544</v>
      </c>
      <c r="H2353" s="171">
        <f t="shared" si="324"/>
        <v>2.3657909272668254E-2</v>
      </c>
      <c r="I2353" s="171">
        <f t="shared" si="325"/>
        <v>1.6970210018322451</v>
      </c>
      <c r="J2353" s="171">
        <f t="shared" si="326"/>
        <v>30.909114693498243</v>
      </c>
      <c r="K2353" s="172">
        <f t="shared" si="327"/>
        <v>36.009061768495378</v>
      </c>
      <c r="L2353" s="172">
        <f t="shared" si="331"/>
        <v>1.3420625472621384</v>
      </c>
      <c r="M2353" s="171">
        <f t="shared" si="332"/>
        <v>0.12103738701859112</v>
      </c>
      <c r="N2353" s="44"/>
    </row>
    <row r="2354" spans="1:14" x14ac:dyDescent="0.25">
      <c r="A2354" s="157">
        <v>45695.632638888892</v>
      </c>
      <c r="B2354" s="170">
        <v>0.45866424227617331</v>
      </c>
      <c r="C2354" s="170">
        <v>26.440016844999999</v>
      </c>
      <c r="D2354" s="170">
        <v>2.3348706166666601E-2</v>
      </c>
      <c r="E2354" s="171">
        <f t="shared" si="328"/>
        <v>0.44880475003552922</v>
      </c>
      <c r="F2354" s="171">
        <f t="shared" si="329"/>
        <v>9.9277974518652235E-4</v>
      </c>
      <c r="G2354" s="171">
        <f t="shared" si="330"/>
        <v>39628.590532661372</v>
      </c>
      <c r="H2354" s="171">
        <f t="shared" si="324"/>
        <v>2.3657453734086776E-2</v>
      </c>
      <c r="I2354" s="171">
        <f t="shared" si="325"/>
        <v>1.6970500192501539</v>
      </c>
      <c r="J2354" s="171">
        <f t="shared" si="326"/>
        <v>30.296036684218834</v>
      </c>
      <c r="K2354" s="172">
        <f t="shared" si="327"/>
        <v>35.295367829884114</v>
      </c>
      <c r="L2354" s="172">
        <f t="shared" si="331"/>
        <v>1.3185139641764716</v>
      </c>
      <c r="M2354" s="171">
        <f t="shared" si="332"/>
        <v>0.11891359705776258</v>
      </c>
      <c r="N2354" s="44"/>
    </row>
    <row r="2355" spans="1:14" x14ac:dyDescent="0.25">
      <c r="A2355" s="157">
        <v>45695.633333333331</v>
      </c>
      <c r="B2355" s="170">
        <v>0.46059465476152978</v>
      </c>
      <c r="C2355" s="170">
        <v>26.440662919999902</v>
      </c>
      <c r="D2355" s="170">
        <v>2.3271616666666599E-2</v>
      </c>
      <c r="E2355" s="171">
        <f t="shared" si="328"/>
        <v>0.45069269424927944</v>
      </c>
      <c r="F2355" s="171">
        <f t="shared" si="329"/>
        <v>9.9695812718945845E-4</v>
      </c>
      <c r="G2355" s="171">
        <f t="shared" si="330"/>
        <v>39795.378171396173</v>
      </c>
      <c r="H2355" s="171">
        <f t="shared" si="324"/>
        <v>2.365699820624155E-2</v>
      </c>
      <c r="I2355" s="171">
        <f t="shared" si="325"/>
        <v>1.6970790370311806</v>
      </c>
      <c r="J2355" s="171">
        <f t="shared" si="326"/>
        <v>30.40566222269079</v>
      </c>
      <c r="K2355" s="172">
        <f t="shared" si="327"/>
        <v>35.423626117342401</v>
      </c>
      <c r="L2355" s="172">
        <f t="shared" si="331"/>
        <v>1.3194421536548095</v>
      </c>
      <c r="M2355" s="171">
        <f t="shared" si="332"/>
        <v>0.11899730823005138</v>
      </c>
      <c r="N2355" s="44"/>
    </row>
    <row r="2356" spans="1:14" x14ac:dyDescent="0.25">
      <c r="A2356" s="157">
        <v>45695.634027777778</v>
      </c>
      <c r="B2356" s="170">
        <v>0.47294925792217968</v>
      </c>
      <c r="C2356" s="170">
        <v>26.441307684999899</v>
      </c>
      <c r="D2356" s="170">
        <v>2.3132535333333301E-2</v>
      </c>
      <c r="E2356" s="171">
        <f t="shared" si="328"/>
        <v>0.46278069958445833</v>
      </c>
      <c r="F2356" s="171">
        <f t="shared" si="329"/>
        <v>1.0236996924722504E-3</v>
      </c>
      <c r="G2356" s="171">
        <f t="shared" si="330"/>
        <v>40862.815884476324</v>
      </c>
      <c r="H2356" s="171">
        <f t="shared" si="324"/>
        <v>2.3656543612740756E-2</v>
      </c>
      <c r="I2356" s="171">
        <f t="shared" si="325"/>
        <v>1.6971079963369522</v>
      </c>
      <c r="J2356" s="171">
        <f t="shared" si="326"/>
        <v>31.10575375847116</v>
      </c>
      <c r="K2356" s="172">
        <f t="shared" si="327"/>
        <v>36.239810623702567</v>
      </c>
      <c r="L2356" s="172">
        <f t="shared" si="331"/>
        <v>1.3450106587532398</v>
      </c>
      <c r="M2356" s="171">
        <f t="shared" si="332"/>
        <v>0.12130327008957791</v>
      </c>
      <c r="N2356" s="44"/>
    </row>
    <row r="2357" spans="1:14" x14ac:dyDescent="0.25">
      <c r="A2357" s="157">
        <v>45695.634722222225</v>
      </c>
      <c r="B2357" s="170">
        <v>0.48453168139289826</v>
      </c>
      <c r="C2357" s="170">
        <v>26.441951225</v>
      </c>
      <c r="D2357" s="170">
        <v>2.3197771833333301E-2</v>
      </c>
      <c r="E2357" s="171">
        <f t="shared" si="328"/>
        <v>0.47411307887124332</v>
      </c>
      <c r="F2357" s="171">
        <f t="shared" si="329"/>
        <v>1.0487698731448014E-3</v>
      </c>
      <c r="G2357" s="171">
        <f t="shared" si="330"/>
        <v>41863.53727234641</v>
      </c>
      <c r="H2357" s="171">
        <f t="shared" si="324"/>
        <v>2.3656089893591459E-2</v>
      </c>
      <c r="I2357" s="171">
        <f t="shared" si="325"/>
        <v>1.697136900983077</v>
      </c>
      <c r="J2357" s="171">
        <f t="shared" si="326"/>
        <v>31.759765852494123</v>
      </c>
      <c r="K2357" s="172">
        <f t="shared" si="327"/>
        <v>37.002333256570104</v>
      </c>
      <c r="L2357" s="172">
        <f t="shared" si="331"/>
        <v>1.3802118366838936</v>
      </c>
      <c r="M2357" s="171">
        <f t="shared" si="332"/>
        <v>0.12447797949890815</v>
      </c>
      <c r="N2357" s="44"/>
    </row>
    <row r="2358" spans="1:14" x14ac:dyDescent="0.25">
      <c r="A2358" s="157">
        <v>45695.635416666664</v>
      </c>
      <c r="B2358" s="170">
        <v>0.47217707827857913</v>
      </c>
      <c r="C2358" s="170">
        <v>26.4425947633333</v>
      </c>
      <c r="D2358" s="170">
        <v>2.34033116666666E-2</v>
      </c>
      <c r="E2358" s="171">
        <f t="shared" si="328"/>
        <v>0.46202313714299564</v>
      </c>
      <c r="F2358" s="171">
        <f t="shared" si="329"/>
        <v>1.0220283079622925E-3</v>
      </c>
      <c r="G2358" s="171">
        <f t="shared" si="330"/>
        <v>40796.099563269236</v>
      </c>
      <c r="H2358" s="171">
        <f t="shared" si="324"/>
        <v>2.365563618626855E-2</v>
      </c>
      <c r="I2358" s="171">
        <f t="shared" si="325"/>
        <v>1.6971658059146186</v>
      </c>
      <c r="J2358" s="171">
        <f t="shared" si="326"/>
        <v>31.062072751274609</v>
      </c>
      <c r="K2358" s="172">
        <f t="shared" si="327"/>
        <v>36.190024677594792</v>
      </c>
      <c r="L2358" s="172">
        <f t="shared" si="331"/>
        <v>1.3586866507805224</v>
      </c>
      <c r="M2358" s="171">
        <f t="shared" si="332"/>
        <v>0.12253667485394321</v>
      </c>
      <c r="N2358" s="44"/>
    </row>
    <row r="2359" spans="1:14" x14ac:dyDescent="0.25">
      <c r="A2359" s="157">
        <v>45695.636111111111</v>
      </c>
      <c r="B2359" s="170">
        <v>0.47024668047202167</v>
      </c>
      <c r="C2359" s="170">
        <v>26.4432383016666</v>
      </c>
      <c r="D2359" s="170">
        <v>2.3501162833333301E-2</v>
      </c>
      <c r="E2359" s="171">
        <f t="shared" si="328"/>
        <v>0.46013326322660963</v>
      </c>
      <c r="F2359" s="171">
        <f t="shared" si="329"/>
        <v>1.0178499577316487E-3</v>
      </c>
      <c r="G2359" s="171">
        <f t="shared" si="330"/>
        <v>40629.313192782669</v>
      </c>
      <c r="H2359" s="171">
        <f t="shared" si="324"/>
        <v>2.3655182489596548E-2</v>
      </c>
      <c r="I2359" s="171">
        <f t="shared" si="325"/>
        <v>1.6971947112064441</v>
      </c>
      <c r="J2359" s="171">
        <f t="shared" si="326"/>
        <v>30.952829338033137</v>
      </c>
      <c r="K2359" s="172">
        <f t="shared" si="327"/>
        <v>36.063296982190877</v>
      </c>
      <c r="L2359" s="172">
        <f t="shared" si="331"/>
        <v>1.3590854155672962</v>
      </c>
      <c r="M2359" s="171">
        <f t="shared" si="332"/>
        <v>0.12257263848911402</v>
      </c>
      <c r="N2359" s="44"/>
    </row>
    <row r="2360" spans="1:14" x14ac:dyDescent="0.25">
      <c r="A2360" s="157">
        <v>45695.636805555558</v>
      </c>
      <c r="B2360" s="170">
        <v>0.48839250633273074</v>
      </c>
      <c r="C2360" s="170">
        <v>26.443881841666599</v>
      </c>
      <c r="D2360" s="170">
        <v>2.3145515500000002E-2</v>
      </c>
      <c r="E2360" s="171">
        <f t="shared" si="328"/>
        <v>0.47788780715857743</v>
      </c>
      <c r="F2360" s="171">
        <f t="shared" si="329"/>
        <v>1.0571266370838328E-3</v>
      </c>
      <c r="G2360" s="171">
        <f t="shared" si="330"/>
        <v>42197.112547147939</v>
      </c>
      <c r="H2360" s="171">
        <f t="shared" si="324"/>
        <v>2.3654728802400139E-2</v>
      </c>
      <c r="I2360" s="171">
        <f t="shared" si="325"/>
        <v>1.6972236169334212</v>
      </c>
      <c r="J2360" s="171">
        <f t="shared" si="326"/>
        <v>31.977282299424679</v>
      </c>
      <c r="K2360" s="172">
        <f t="shared" si="327"/>
        <v>37.257460913711803</v>
      </c>
      <c r="L2360" s="172">
        <f t="shared" si="331"/>
        <v>1.3875998015398578</v>
      </c>
      <c r="M2360" s="171">
        <f t="shared" si="332"/>
        <v>0.12514428224565818</v>
      </c>
      <c r="N2360" s="44"/>
    </row>
    <row r="2361" spans="1:14" x14ac:dyDescent="0.25">
      <c r="A2361" s="157">
        <v>45695.637499999997</v>
      </c>
      <c r="B2361" s="170">
        <v>0.49302547796028878</v>
      </c>
      <c r="C2361" s="170">
        <v>26.444082120000001</v>
      </c>
      <c r="D2361" s="170">
        <v>2.3215851333333301E-2</v>
      </c>
      <c r="E2361" s="171">
        <f t="shared" si="328"/>
        <v>0.48242080698432538</v>
      </c>
      <c r="F2361" s="171">
        <f t="shared" si="329"/>
        <v>1.0671547141997593E-3</v>
      </c>
      <c r="G2361" s="171">
        <f t="shared" si="330"/>
        <v>42597.401295768948</v>
      </c>
      <c r="H2361" s="171">
        <f t="shared" si="324"/>
        <v>2.3654587610994558E-2</v>
      </c>
      <c r="I2361" s="171">
        <f t="shared" si="325"/>
        <v>1.6972326128592892</v>
      </c>
      <c r="J2361" s="171">
        <f t="shared" si="326"/>
        <v>32.23798360437268</v>
      </c>
      <c r="K2361" s="172">
        <f t="shared" si="327"/>
        <v>37.561388362583891</v>
      </c>
      <c r="L2361" s="172">
        <f t="shared" si="331"/>
        <v>1.4043705125598083</v>
      </c>
      <c r="M2361" s="171">
        <f t="shared" si="332"/>
        <v>0.12665679225827997</v>
      </c>
      <c r="N2361" s="44"/>
    </row>
    <row r="2362" spans="1:14" x14ac:dyDescent="0.25">
      <c r="A2362" s="157">
        <v>45695.638194444444</v>
      </c>
      <c r="B2362" s="170">
        <v>0.48607600403329204</v>
      </c>
      <c r="C2362" s="170">
        <v>26.443867734999898</v>
      </c>
      <c r="D2362" s="170">
        <v>2.3368309166666601E-2</v>
      </c>
      <c r="E2362" s="171">
        <f t="shared" si="328"/>
        <v>0.47562115226069718</v>
      </c>
      <c r="F2362" s="171">
        <f t="shared" si="329"/>
        <v>1.0521125628426234E-3</v>
      </c>
      <c r="G2362" s="171">
        <f t="shared" si="330"/>
        <v>41996.966748476436</v>
      </c>
      <c r="H2362" s="171">
        <f t="shared" si="324"/>
        <v>2.3654738747299595E-2</v>
      </c>
      <c r="I2362" s="171">
        <f t="shared" si="325"/>
        <v>1.6972229833039003</v>
      </c>
      <c r="J2362" s="171">
        <f t="shared" si="326"/>
        <v>31.846801029075287</v>
      </c>
      <c r="K2362" s="172">
        <f t="shared" si="327"/>
        <v>37.105421795704082</v>
      </c>
      <c r="L2362" s="172">
        <f t="shared" si="331"/>
        <v>1.3946387755967491</v>
      </c>
      <c r="M2362" s="171">
        <f t="shared" si="332"/>
        <v>0.12577911035324216</v>
      </c>
      <c r="N2362" s="44"/>
    </row>
    <row r="2363" spans="1:14" x14ac:dyDescent="0.25">
      <c r="A2363" s="157">
        <v>45695.638888888891</v>
      </c>
      <c r="B2363" s="170">
        <v>0.47449358056257335</v>
      </c>
      <c r="C2363" s="170">
        <v>26.443653346666601</v>
      </c>
      <c r="D2363" s="170">
        <v>2.3347381166666601E-2</v>
      </c>
      <c r="E2363" s="171">
        <f t="shared" si="328"/>
        <v>0.46428818363840696</v>
      </c>
      <c r="F2363" s="171">
        <f t="shared" si="329"/>
        <v>1.0270423821700722E-3</v>
      </c>
      <c r="G2363" s="171">
        <f t="shared" si="330"/>
        <v>40996.245360606335</v>
      </c>
      <c r="H2363" s="171">
        <f t="shared" si="324"/>
        <v>2.3654889887136415E-2</v>
      </c>
      <c r="I2363" s="171">
        <f t="shared" si="325"/>
        <v>1.6972133536387812</v>
      </c>
      <c r="J2363" s="171">
        <f t="shared" si="326"/>
        <v>31.19308376957904</v>
      </c>
      <c r="K2363" s="172">
        <f t="shared" si="327"/>
        <v>36.343576371063783</v>
      </c>
      <c r="L2363" s="172">
        <f t="shared" si="331"/>
        <v>1.3617983065686787</v>
      </c>
      <c r="M2363" s="171">
        <f t="shared" si="332"/>
        <v>0.1228173075909703</v>
      </c>
      <c r="N2363" s="44"/>
    </row>
    <row r="2364" spans="1:14" x14ac:dyDescent="0.25">
      <c r="A2364" s="157">
        <v>45695.63958333333</v>
      </c>
      <c r="B2364" s="170">
        <v>0.46368332580936378</v>
      </c>
      <c r="C2364" s="170">
        <v>26.4434389633333</v>
      </c>
      <c r="D2364" s="170">
        <v>2.3180087166666599E-2</v>
      </c>
      <c r="E2364" s="171">
        <f t="shared" si="328"/>
        <v>0.45371076026017737</v>
      </c>
      <c r="F2364" s="171">
        <f t="shared" si="329"/>
        <v>1.0036435623579302E-3</v>
      </c>
      <c r="G2364" s="171">
        <f t="shared" si="330"/>
        <v>40062.239349929034</v>
      </c>
      <c r="H2364" s="171">
        <f t="shared" si="324"/>
        <v>2.3655041024630313E-2</v>
      </c>
      <c r="I2364" s="171">
        <f t="shared" si="325"/>
        <v>1.6972037242382294</v>
      </c>
      <c r="J2364" s="171">
        <f t="shared" si="326"/>
        <v>30.58093008508736</v>
      </c>
      <c r="K2364" s="172">
        <f t="shared" si="327"/>
        <v>35.630164857471748</v>
      </c>
      <c r="L2364" s="172">
        <f t="shared" si="331"/>
        <v>1.3227263229904123</v>
      </c>
      <c r="M2364" s="171">
        <f t="shared" si="332"/>
        <v>0.11929349954819736</v>
      </c>
      <c r="N2364" s="44"/>
    </row>
    <row r="2365" spans="1:14" x14ac:dyDescent="0.25">
      <c r="A2365" s="157">
        <v>45695.640277777777</v>
      </c>
      <c r="B2365" s="170">
        <v>0.45055656130535321</v>
      </c>
      <c r="C2365" s="170">
        <v>26.443224574999999</v>
      </c>
      <c r="D2365" s="170">
        <v>2.3296781833333301E-2</v>
      </c>
      <c r="E2365" s="171">
        <f t="shared" si="328"/>
        <v>0.44086663219447841</v>
      </c>
      <c r="F2365" s="171">
        <f t="shared" si="329"/>
        <v>9.7523065217608917E-4</v>
      </c>
      <c r="G2365" s="171">
        <f t="shared" si="330"/>
        <v>38928.086896782515</v>
      </c>
      <c r="H2365" s="171">
        <f t="shared" si="324"/>
        <v>2.3655192166831134E-2</v>
      </c>
      <c r="I2365" s="171">
        <f t="shared" si="325"/>
        <v>1.6971940946530804</v>
      </c>
      <c r="J2365" s="171">
        <f t="shared" si="326"/>
        <v>29.834903126815032</v>
      </c>
      <c r="K2365" s="172">
        <f t="shared" si="327"/>
        <v>34.760784220218881</v>
      </c>
      <c r="L2365" s="172">
        <f t="shared" si="331"/>
        <v>1.2935590182847918</v>
      </c>
      <c r="M2365" s="171">
        <f t="shared" si="332"/>
        <v>0.11666297062453028</v>
      </c>
      <c r="N2365" s="44"/>
    </row>
    <row r="2366" spans="1:14" x14ac:dyDescent="0.25">
      <c r="A2366" s="157">
        <v>45695.640972222223</v>
      </c>
      <c r="B2366" s="170">
        <v>0.46445546136251414</v>
      </c>
      <c r="C2366" s="170">
        <v>26.442882749999999</v>
      </c>
      <c r="D2366" s="170">
        <v>2.35059309999999E-2</v>
      </c>
      <c r="E2366" s="171">
        <f t="shared" si="328"/>
        <v>0.45446713302611325</v>
      </c>
      <c r="F2366" s="171">
        <f t="shared" si="329"/>
        <v>1.0053148514340133E-3</v>
      </c>
      <c r="G2366" s="171">
        <f t="shared" si="330"/>
        <v>40128.951861721223</v>
      </c>
      <c r="H2366" s="171">
        <f t="shared" si="324"/>
        <v>2.3655433153391029E-2</v>
      </c>
      <c r="I2366" s="171">
        <f t="shared" si="325"/>
        <v>1.6971787411347139</v>
      </c>
      <c r="J2366" s="171">
        <f t="shared" si="326"/>
        <v>30.62471964874592</v>
      </c>
      <c r="K2366" s="172">
        <f t="shared" si="327"/>
        <v>35.680713857512572</v>
      </c>
      <c r="L2366" s="172">
        <f t="shared" si="331"/>
        <v>1.3434249134110632</v>
      </c>
      <c r="M2366" s="171">
        <f t="shared" si="332"/>
        <v>0.12116025553851581</v>
      </c>
      <c r="N2366" s="44"/>
    </row>
    <row r="2367" spans="1:14" x14ac:dyDescent="0.25">
      <c r="A2367" s="157">
        <v>45695.64166666667</v>
      </c>
      <c r="B2367" s="170">
        <v>0.4822151937645392</v>
      </c>
      <c r="C2367" s="170">
        <v>26.442421710000001</v>
      </c>
      <c r="D2367" s="170">
        <v>2.3284994333333298E-2</v>
      </c>
      <c r="E2367" s="171">
        <f t="shared" si="328"/>
        <v>0.4718456603315217</v>
      </c>
      <c r="F2367" s="171">
        <f t="shared" si="329"/>
        <v>1.0437558306591757E-3</v>
      </c>
      <c r="G2367" s="171">
        <f t="shared" si="330"/>
        <v>41663.39274125619</v>
      </c>
      <c r="H2367" s="171">
        <f t="shared" si="324"/>
        <v>2.3655758191263025E-2</v>
      </c>
      <c r="I2367" s="171">
        <f t="shared" si="325"/>
        <v>1.6971580330792113</v>
      </c>
      <c r="J2367" s="171">
        <f t="shared" si="326"/>
        <v>31.629140001920906</v>
      </c>
      <c r="K2367" s="172">
        <f t="shared" si="327"/>
        <v>36.850556253523038</v>
      </c>
      <c r="L2367" s="172">
        <f t="shared" si="331"/>
        <v>1.3791206246748056</v>
      </c>
      <c r="M2367" s="171">
        <f t="shared" si="332"/>
        <v>0.12437956571742476</v>
      </c>
      <c r="N2367" s="44"/>
    </row>
    <row r="2368" spans="1:14" x14ac:dyDescent="0.25">
      <c r="A2368" s="157">
        <v>45695.642361111109</v>
      </c>
      <c r="B2368" s="170">
        <v>0.4976584421750902</v>
      </c>
      <c r="C2368" s="170">
        <v>26.44196067</v>
      </c>
      <c r="D2368" s="170">
        <v>2.3213732666666601E-2</v>
      </c>
      <c r="E2368" s="171">
        <f t="shared" si="328"/>
        <v>0.48695756721030203</v>
      </c>
      <c r="F2368" s="171">
        <f t="shared" si="329"/>
        <v>1.0771827752707581E-3</v>
      </c>
      <c r="G2368" s="171">
        <f t="shared" si="330"/>
        <v>42997.68940392779</v>
      </c>
      <c r="H2368" s="171">
        <f t="shared" si="324"/>
        <v>2.3656083234601628E-2</v>
      </c>
      <c r="I2368" s="171">
        <f t="shared" si="325"/>
        <v>1.6971373252086241</v>
      </c>
      <c r="J2368" s="171">
        <f t="shared" si="326"/>
        <v>32.498341738879049</v>
      </c>
      <c r="K2368" s="172">
        <f t="shared" si="327"/>
        <v>37.862833947179773</v>
      </c>
      <c r="L2368" s="172">
        <f t="shared" si="331"/>
        <v>1.4167046229030771</v>
      </c>
      <c r="M2368" s="171">
        <f t="shared" si="332"/>
        <v>0.12776917594724721</v>
      </c>
      <c r="N2368" s="44"/>
    </row>
    <row r="2369" spans="1:14" x14ac:dyDescent="0.25">
      <c r="A2369" s="157">
        <v>45695.643055555556</v>
      </c>
      <c r="B2369" s="170">
        <v>0.49843060716305565</v>
      </c>
      <c r="C2369" s="170">
        <v>26.441499629999999</v>
      </c>
      <c r="D2369" s="170">
        <v>2.3341552666666598E-2</v>
      </c>
      <c r="E2369" s="171">
        <f t="shared" si="328"/>
        <v>0.4877138792999931</v>
      </c>
      <c r="F2369" s="171">
        <f t="shared" si="329"/>
        <v>1.078854128058562E-3</v>
      </c>
      <c r="G2369" s="171">
        <f t="shared" si="330"/>
        <v>43064.404458888006</v>
      </c>
      <c r="H2369" s="171">
        <f t="shared" si="324"/>
        <v>2.3656408283406941E-2</v>
      </c>
      <c r="I2369" s="171">
        <f t="shared" si="325"/>
        <v>1.6971166175229513</v>
      </c>
      <c r="J2369" s="171">
        <f t="shared" si="326"/>
        <v>32.541701935024726</v>
      </c>
      <c r="K2369" s="172">
        <f t="shared" si="327"/>
        <v>37.912937046352532</v>
      </c>
      <c r="L2369" s="172">
        <f t="shared" si="331"/>
        <v>1.4265891051901389</v>
      </c>
      <c r="M2369" s="171">
        <f t="shared" si="332"/>
        <v>0.12866063358496924</v>
      </c>
      <c r="N2369" s="44"/>
    </row>
    <row r="2370" spans="1:14" x14ac:dyDescent="0.25">
      <c r="A2370" s="157">
        <v>45695.643750000003</v>
      </c>
      <c r="B2370" s="170">
        <v>0.49186722306558267</v>
      </c>
      <c r="C2370" s="170">
        <v>26.441038590000002</v>
      </c>
      <c r="D2370" s="170">
        <v>2.3478115333333299E-2</v>
      </c>
      <c r="E2370" s="171">
        <f t="shared" si="328"/>
        <v>0.4812923548057304</v>
      </c>
      <c r="F2370" s="171">
        <f t="shared" si="329"/>
        <v>1.0646476689731227E-3</v>
      </c>
      <c r="G2370" s="171">
        <f t="shared" si="330"/>
        <v>42497.328072866345</v>
      </c>
      <c r="H2370" s="171">
        <f t="shared" si="324"/>
        <v>2.3656733337679064E-2</v>
      </c>
      <c r="I2370" s="171">
        <f t="shared" si="325"/>
        <v>1.6970959100221936</v>
      </c>
      <c r="J2370" s="171">
        <f t="shared" si="326"/>
        <v>32.172839880606091</v>
      </c>
      <c r="K2370" s="172">
        <f t="shared" si="327"/>
        <v>37.482781885446386</v>
      </c>
      <c r="L2370" s="172">
        <f t="shared" si="331"/>
        <v>1.4169538693830352</v>
      </c>
      <c r="M2370" s="171">
        <f t="shared" si="332"/>
        <v>0.12779165488663738</v>
      </c>
      <c r="N2370" s="44"/>
    </row>
    <row r="2371" spans="1:14" x14ac:dyDescent="0.25">
      <c r="A2371" s="157">
        <v>45695.644444444442</v>
      </c>
      <c r="B2371" s="170">
        <v>0.48646209386281597</v>
      </c>
      <c r="C2371" s="170">
        <v>26.44057755</v>
      </c>
      <c r="D2371" s="170">
        <v>2.3397714833333302E-2</v>
      </c>
      <c r="E2371" s="171">
        <f t="shared" si="328"/>
        <v>0.4760041653582523</v>
      </c>
      <c r="F2371" s="171">
        <f t="shared" si="329"/>
        <v>1.0529482551143202E-3</v>
      </c>
      <c r="G2371" s="171">
        <f t="shared" si="330"/>
        <v>42030.324909747302</v>
      </c>
      <c r="H2371" s="171">
        <f t="shared" ref="H2371:H2434" si="333">KHprocess*EXP(delta*(1/(C2371+273.15)-1/(Tnul+273.15)))</f>
        <v>2.3657058397418104E-2</v>
      </c>
      <c r="I2371" s="171">
        <f t="shared" ref="I2371:I2434" si="334">1/(H2371*constR*(C2371+273.15)*10^3)</f>
        <v>1.6970752027063494</v>
      </c>
      <c r="J2371" s="171">
        <f t="shared" ref="J2371:J2434" si="335">(($R$2/0.815)^(-0.49))*34500*(F2371)^0.86</f>
        <v>31.868554286775979</v>
      </c>
      <c r="K2371" s="172">
        <f t="shared" ref="K2371:K2434" si="336">J2371*(1.024)^(C2371-20)</f>
        <v>37.127869737835418</v>
      </c>
      <c r="L2371" s="172">
        <f t="shared" si="331"/>
        <v>1.3973308479991062</v>
      </c>
      <c r="M2371" s="171">
        <f t="shared" si="332"/>
        <v>0.12602190187582127</v>
      </c>
      <c r="N2371" s="44"/>
    </row>
    <row r="2372" spans="1:14" x14ac:dyDescent="0.25">
      <c r="A2372" s="157">
        <v>45695.645138888889</v>
      </c>
      <c r="B2372" s="170">
        <v>0.49611411953469658</v>
      </c>
      <c r="C2372" s="170">
        <v>26.440116501666601</v>
      </c>
      <c r="D2372" s="170">
        <v>2.3336784999999999E-2</v>
      </c>
      <c r="E2372" s="171">
        <f t="shared" ref="E2372:E2435" si="337">B2372*((20+273.15)/(C2372+273.15))</f>
        <v>0.48544943952043645</v>
      </c>
      <c r="F2372" s="171">
        <f t="shared" ref="F2372:F2435" si="338">B2372/$R$1</f>
        <v>1.0738400855729363E-3</v>
      </c>
      <c r="G2372" s="171">
        <f t="shared" ref="G2372:G2435" si="339">B2372*(24*60*60)</f>
        <v>42864.259927797786</v>
      </c>
      <c r="H2372" s="171">
        <f t="shared" si="333"/>
        <v>2.3657383468499885E-2</v>
      </c>
      <c r="I2372" s="171">
        <f t="shared" si="334"/>
        <v>1.6970544952011302</v>
      </c>
      <c r="J2372" s="171">
        <f t="shared" si="335"/>
        <v>32.411593482402687</v>
      </c>
      <c r="K2372" s="172">
        <f t="shared" si="336"/>
        <v>37.760114619851606</v>
      </c>
      <c r="L2372" s="172">
        <f t="shared" ref="L2372:L2435" si="340">I2372*D2372*(1-EXP((-(K2372/I2372)*($R$3/G2372))))*G2372/1000</f>
        <v>1.4199467916903243</v>
      </c>
      <c r="M2372" s="171">
        <f t="shared" ref="M2372:M2435" si="341">L2372*1000/24/$R$1</f>
        <v>0.12806157933715046</v>
      </c>
      <c r="N2372" s="44"/>
    </row>
    <row r="2373" spans="1:14" x14ac:dyDescent="0.25">
      <c r="A2373" s="157">
        <v>45695.645833333336</v>
      </c>
      <c r="B2373" s="170">
        <v>0.50383573636582246</v>
      </c>
      <c r="C2373" s="170">
        <v>26.44024478</v>
      </c>
      <c r="D2373" s="170">
        <v>2.3337712166666601E-2</v>
      </c>
      <c r="E2373" s="171">
        <f t="shared" si="337"/>
        <v>0.49300485809910777</v>
      </c>
      <c r="F2373" s="171">
        <f t="shared" si="338"/>
        <v>1.0905535419173647E-3</v>
      </c>
      <c r="G2373" s="171">
        <f t="shared" si="339"/>
        <v>43531.407622007064</v>
      </c>
      <c r="H2373" s="171">
        <f t="shared" si="333"/>
        <v>2.3657293022820585E-2</v>
      </c>
      <c r="I2373" s="171">
        <f t="shared" si="334"/>
        <v>1.6970602566701671</v>
      </c>
      <c r="J2373" s="171">
        <f t="shared" si="335"/>
        <v>32.844959500248443</v>
      </c>
      <c r="K2373" s="172">
        <f t="shared" si="336"/>
        <v>38.265110577280119</v>
      </c>
      <c r="L2373" s="172">
        <f t="shared" si="340"/>
        <v>1.4410042434272057</v>
      </c>
      <c r="M2373" s="171">
        <f t="shared" si="341"/>
        <v>0.12996070016479128</v>
      </c>
      <c r="N2373" s="44"/>
    </row>
    <row r="2374" spans="1:14" x14ac:dyDescent="0.25">
      <c r="A2374" s="157">
        <v>45695.646527777775</v>
      </c>
      <c r="B2374" s="170">
        <v>0.49572802970517271</v>
      </c>
      <c r="C2374" s="170">
        <v>26.440888699999999</v>
      </c>
      <c r="D2374" s="170">
        <v>2.3365464666666599E-2</v>
      </c>
      <c r="E2374" s="171">
        <f t="shared" si="337"/>
        <v>0.48507039896527854</v>
      </c>
      <c r="F2374" s="171">
        <f t="shared" si="338"/>
        <v>1.0730043933012397E-3</v>
      </c>
      <c r="G2374" s="171">
        <f t="shared" si="339"/>
        <v>42830.90176652692</v>
      </c>
      <c r="H2374" s="171">
        <f t="shared" si="333"/>
        <v>2.3656839018157471E-2</v>
      </c>
      <c r="I2374" s="171">
        <f t="shared" si="334"/>
        <v>1.697089177788712</v>
      </c>
      <c r="J2374" s="171">
        <f t="shared" si="335"/>
        <v>32.389900000016382</v>
      </c>
      <c r="K2374" s="172">
        <f t="shared" si="336"/>
        <v>37.735532382803903</v>
      </c>
      <c r="L2374" s="172">
        <f t="shared" si="340"/>
        <v>1.4206682107977446</v>
      </c>
      <c r="M2374" s="171">
        <f t="shared" si="341"/>
        <v>0.12812664238796398</v>
      </c>
      <c r="N2374" s="44"/>
    </row>
    <row r="2375" spans="1:14" x14ac:dyDescent="0.25">
      <c r="A2375" s="157">
        <v>45695.647222222222</v>
      </c>
      <c r="B2375" s="170">
        <v>0.48607600403329204</v>
      </c>
      <c r="C2375" s="170">
        <v>26.44153262</v>
      </c>
      <c r="D2375" s="170">
        <v>2.32519408333333E-2</v>
      </c>
      <c r="E2375" s="171">
        <f t="shared" si="337"/>
        <v>0.47562485940848342</v>
      </c>
      <c r="F2375" s="171">
        <f t="shared" si="338"/>
        <v>1.0521125628426234E-3</v>
      </c>
      <c r="G2375" s="171">
        <f t="shared" si="339"/>
        <v>41996.966748476436</v>
      </c>
      <c r="H2375" s="171">
        <f t="shared" si="333"/>
        <v>2.3656385024158715E-2</v>
      </c>
      <c r="I2375" s="171">
        <f t="shared" si="334"/>
        <v>1.6971180992679586</v>
      </c>
      <c r="J2375" s="171">
        <f t="shared" si="335"/>
        <v>31.846801029075287</v>
      </c>
      <c r="K2375" s="172">
        <f t="shared" si="336"/>
        <v>37.103366924028826</v>
      </c>
      <c r="L2375" s="172">
        <f t="shared" si="340"/>
        <v>1.387611210150415</v>
      </c>
      <c r="M2375" s="171">
        <f t="shared" si="341"/>
        <v>0.1251453111607517</v>
      </c>
      <c r="N2375" s="44"/>
    </row>
    <row r="2376" spans="1:14" x14ac:dyDescent="0.25">
      <c r="A2376" s="157">
        <v>45695.647916666669</v>
      </c>
      <c r="B2376" s="170">
        <v>0.4609807482665445</v>
      </c>
      <c r="C2376" s="170">
        <v>26.442176539999998</v>
      </c>
      <c r="D2376" s="170">
        <v>2.3160618333333299E-2</v>
      </c>
      <c r="E2376" s="171">
        <f t="shared" si="337"/>
        <v>0.45106820850608825</v>
      </c>
      <c r="F2376" s="171">
        <f t="shared" si="338"/>
        <v>9.97793827416763E-4</v>
      </c>
      <c r="G2376" s="171">
        <f t="shared" si="339"/>
        <v>39828.736650229446</v>
      </c>
      <c r="H2376" s="171">
        <f t="shared" si="333"/>
        <v>2.3655931040823933E-2</v>
      </c>
      <c r="I2376" s="171">
        <f t="shared" si="334"/>
        <v>1.6971470211079163</v>
      </c>
      <c r="J2376" s="171">
        <f t="shared" si="335"/>
        <v>30.427580228823487</v>
      </c>
      <c r="K2376" s="172">
        <f t="shared" si="336"/>
        <v>35.450433906761845</v>
      </c>
      <c r="L2376" s="172">
        <f t="shared" si="340"/>
        <v>1.3142463852746569</v>
      </c>
      <c r="M2376" s="171">
        <f t="shared" si="341"/>
        <v>0.11852871440067252</v>
      </c>
      <c r="N2376" s="44"/>
    </row>
    <row r="2377" spans="1:14" x14ac:dyDescent="0.25">
      <c r="A2377" s="157">
        <v>45695.648611111108</v>
      </c>
      <c r="B2377" s="170">
        <v>0.45634778035308843</v>
      </c>
      <c r="C2377" s="170">
        <v>26.442820459999901</v>
      </c>
      <c r="D2377" s="170">
        <v>2.3146047999999999E-2</v>
      </c>
      <c r="E2377" s="171">
        <f t="shared" si="337"/>
        <v>0.44653390426747319</v>
      </c>
      <c r="F2377" s="171">
        <f t="shared" si="338"/>
        <v>9.8776575834001821E-4</v>
      </c>
      <c r="G2377" s="171">
        <f t="shared" si="339"/>
        <v>39428.448222506842</v>
      </c>
      <c r="H2377" s="171">
        <f t="shared" si="333"/>
        <v>2.3655477068152974E-2</v>
      </c>
      <c r="I2377" s="171">
        <f t="shared" si="334"/>
        <v>1.6971759433085778</v>
      </c>
      <c r="J2377" s="171">
        <f t="shared" si="335"/>
        <v>30.164402599946616</v>
      </c>
      <c r="K2377" s="172">
        <f t="shared" si="336"/>
        <v>35.144348754706641</v>
      </c>
      <c r="L2377" s="172">
        <f t="shared" si="340"/>
        <v>1.3008835643356544</v>
      </c>
      <c r="M2377" s="171">
        <f t="shared" si="341"/>
        <v>0.11732355378207561</v>
      </c>
      <c r="N2377" s="44"/>
    </row>
    <row r="2378" spans="1:14" x14ac:dyDescent="0.25">
      <c r="A2378" s="157">
        <v>45695.649305555555</v>
      </c>
      <c r="B2378" s="170">
        <v>0.46677194899859542</v>
      </c>
      <c r="C2378" s="170">
        <v>26.443284445</v>
      </c>
      <c r="D2378" s="170">
        <v>2.3151346333333302E-2</v>
      </c>
      <c r="E2378" s="171">
        <f t="shared" si="337"/>
        <v>0.45673319114086675</v>
      </c>
      <c r="F2378" s="171">
        <f t="shared" si="338"/>
        <v>1.0103288939363538E-3</v>
      </c>
      <c r="G2378" s="171">
        <f t="shared" si="339"/>
        <v>40329.096393478641</v>
      </c>
      <c r="H2378" s="171">
        <f t="shared" si="333"/>
        <v>2.365514995880175E-2</v>
      </c>
      <c r="I2378" s="171">
        <f t="shared" si="334"/>
        <v>1.6971967838031456</v>
      </c>
      <c r="J2378" s="171">
        <f t="shared" si="335"/>
        <v>30.756031862080292</v>
      </c>
      <c r="K2378" s="172">
        <f t="shared" si="336"/>
        <v>35.8340464694734</v>
      </c>
      <c r="L2378" s="172">
        <f t="shared" si="340"/>
        <v>1.3294479271395863</v>
      </c>
      <c r="M2378" s="171">
        <f t="shared" si="341"/>
        <v>0.11989970482860626</v>
      </c>
      <c r="N2378" s="44"/>
    </row>
    <row r="2379" spans="1:14" x14ac:dyDescent="0.25">
      <c r="A2379" s="157">
        <v>45695.65</v>
      </c>
      <c r="B2379" s="170">
        <v>0.45866424227617331</v>
      </c>
      <c r="C2379" s="170">
        <v>26.443590985</v>
      </c>
      <c r="D2379" s="170">
        <v>2.3305259999999901E-2</v>
      </c>
      <c r="E2379" s="171">
        <f t="shared" si="337"/>
        <v>0.44879939581214939</v>
      </c>
      <c r="F2379" s="171">
        <f t="shared" si="338"/>
        <v>9.9277974518652235E-4</v>
      </c>
      <c r="G2379" s="171">
        <f t="shared" si="339"/>
        <v>39628.590532661372</v>
      </c>
      <c r="H2379" s="171">
        <f t="shared" si="333"/>
        <v>2.3654933851187741E-2</v>
      </c>
      <c r="I2379" s="171">
        <f t="shared" si="334"/>
        <v>1.6972105525518615</v>
      </c>
      <c r="J2379" s="171">
        <f t="shared" si="335"/>
        <v>30.296036684218834</v>
      </c>
      <c r="K2379" s="172">
        <f t="shared" si="336"/>
        <v>35.298359810421786</v>
      </c>
      <c r="L2379" s="172">
        <f t="shared" si="340"/>
        <v>1.316180509733625</v>
      </c>
      <c r="M2379" s="171">
        <f t="shared" si="341"/>
        <v>0.11870314842474973</v>
      </c>
      <c r="N2379" s="44"/>
    </row>
    <row r="2380" spans="1:14" x14ac:dyDescent="0.25">
      <c r="A2380" s="157">
        <v>45695.650694444441</v>
      </c>
      <c r="B2380" s="170">
        <v>0.45866424227617331</v>
      </c>
      <c r="C2380" s="170">
        <v>26.443897518333301</v>
      </c>
      <c r="D2380" s="170">
        <v>2.3184723000000001E-2</v>
      </c>
      <c r="E2380" s="171">
        <f t="shared" si="337"/>
        <v>0.44879893661729953</v>
      </c>
      <c r="F2380" s="171">
        <f t="shared" si="338"/>
        <v>9.9277974518652235E-4</v>
      </c>
      <c r="G2380" s="171">
        <f t="shared" si="339"/>
        <v>39628.590532661372</v>
      </c>
      <c r="H2380" s="171">
        <f t="shared" si="333"/>
        <v>2.3654717750690162E-2</v>
      </c>
      <c r="I2380" s="171">
        <f t="shared" si="334"/>
        <v>1.6972243210828757</v>
      </c>
      <c r="J2380" s="171">
        <f t="shared" si="335"/>
        <v>30.296036684218834</v>
      </c>
      <c r="K2380" s="172">
        <f t="shared" si="336"/>
        <v>35.298616427110879</v>
      </c>
      <c r="L2380" s="172">
        <f t="shared" si="340"/>
        <v>1.3093833368162</v>
      </c>
      <c r="M2380" s="171">
        <f t="shared" si="341"/>
        <v>0.11809012777923882</v>
      </c>
      <c r="N2380" s="44"/>
    </row>
    <row r="2381" spans="1:14" x14ac:dyDescent="0.25">
      <c r="A2381" s="157">
        <v>45695.651388888888</v>
      </c>
      <c r="B2381" s="170">
        <v>0.46059465476152978</v>
      </c>
      <c r="C2381" s="170">
        <v>26.444204055</v>
      </c>
      <c r="D2381" s="170">
        <v>2.3069485666666601E-2</v>
      </c>
      <c r="E2381" s="171">
        <f t="shared" si="337"/>
        <v>0.45068736716466867</v>
      </c>
      <c r="F2381" s="171">
        <f t="shared" si="338"/>
        <v>9.9695812718945845E-4</v>
      </c>
      <c r="G2381" s="171">
        <f t="shared" si="339"/>
        <v>39795.378171396173</v>
      </c>
      <c r="H2381" s="171">
        <f t="shared" si="333"/>
        <v>2.3654501650259011E-2</v>
      </c>
      <c r="I2381" s="171">
        <f t="shared" si="334"/>
        <v>1.6972380898453625</v>
      </c>
      <c r="J2381" s="171">
        <f t="shared" si="335"/>
        <v>30.40566222269079</v>
      </c>
      <c r="K2381" s="172">
        <f t="shared" si="336"/>
        <v>35.426601239629306</v>
      </c>
      <c r="L2381" s="172">
        <f t="shared" si="340"/>
        <v>1.3080999670134523</v>
      </c>
      <c r="M2381" s="171">
        <f t="shared" si="341"/>
        <v>0.11797438374940948</v>
      </c>
      <c r="N2381" s="44"/>
    </row>
    <row r="2382" spans="1:14" x14ac:dyDescent="0.25">
      <c r="A2382" s="157">
        <v>45695.652083333334</v>
      </c>
      <c r="B2382" s="170">
        <v>0.46329723225029906</v>
      </c>
      <c r="C2382" s="170">
        <v>26.444510595000001</v>
      </c>
      <c r="D2382" s="170">
        <v>2.3177836166666601E-2</v>
      </c>
      <c r="E2382" s="171">
        <f t="shared" si="337"/>
        <v>0.45333134897713251</v>
      </c>
      <c r="F2382" s="171">
        <f t="shared" si="338"/>
        <v>1.0028078620136344E-3</v>
      </c>
      <c r="G2382" s="171">
        <f t="shared" si="339"/>
        <v>40028.880866425839</v>
      </c>
      <c r="H2382" s="171">
        <f t="shared" si="333"/>
        <v>2.3654285549894415E-2</v>
      </c>
      <c r="I2382" s="171">
        <f t="shared" si="334"/>
        <v>1.6972518588393215</v>
      </c>
      <c r="J2382" s="171">
        <f t="shared" si="335"/>
        <v>30.559030013232285</v>
      </c>
      <c r="K2382" s="172">
        <f t="shared" si="336"/>
        <v>35.605553769501043</v>
      </c>
      <c r="L2382" s="172">
        <f t="shared" si="340"/>
        <v>1.3215866672846577</v>
      </c>
      <c r="M2382" s="171">
        <f t="shared" si="341"/>
        <v>0.11919071674645182</v>
      </c>
      <c r="N2382" s="44"/>
    </row>
    <row r="2383" spans="1:14" x14ac:dyDescent="0.25">
      <c r="A2383" s="157">
        <v>45695.652777777781</v>
      </c>
      <c r="B2383" s="170">
        <v>0.43820196182791638</v>
      </c>
      <c r="C2383" s="170">
        <v>26.444817134999901</v>
      </c>
      <c r="D2383" s="170">
        <v>2.3074785E-2</v>
      </c>
      <c r="E2383" s="171">
        <f t="shared" si="337"/>
        <v>0.42877545859536365</v>
      </c>
      <c r="F2383" s="171">
        <f t="shared" si="338"/>
        <v>9.4848909486561987E-4</v>
      </c>
      <c r="G2383" s="171">
        <f t="shared" si="339"/>
        <v>37860.649501931977</v>
      </c>
      <c r="H2383" s="171">
        <f t="shared" si="333"/>
        <v>2.3654069451946362E-2</v>
      </c>
      <c r="I2383" s="171">
        <f t="shared" si="334"/>
        <v>1.6972656279150224</v>
      </c>
      <c r="J2383" s="171">
        <f t="shared" si="335"/>
        <v>29.129976292997192</v>
      </c>
      <c r="K2383" s="172">
        <f t="shared" si="336"/>
        <v>33.940752609389797</v>
      </c>
      <c r="L2383" s="172">
        <f t="shared" si="340"/>
        <v>1.2478384401056639</v>
      </c>
      <c r="M2383" s="171">
        <f t="shared" si="341"/>
        <v>0.11253954185657142</v>
      </c>
      <c r="N2383" s="44"/>
    </row>
    <row r="2384" spans="1:14" x14ac:dyDescent="0.25">
      <c r="A2384" s="157">
        <v>45695.65347222222</v>
      </c>
      <c r="B2384" s="170">
        <v>0.40885980230284585</v>
      </c>
      <c r="C2384" s="170">
        <v>26.445123675000001</v>
      </c>
      <c r="D2384" s="170">
        <v>2.29751766666666E-2</v>
      </c>
      <c r="E2384" s="171">
        <f t="shared" si="337"/>
        <v>0.4000640917477018</v>
      </c>
      <c r="F2384" s="171">
        <f t="shared" si="338"/>
        <v>8.8497792706243692E-4</v>
      </c>
      <c r="G2384" s="171">
        <f t="shared" si="339"/>
        <v>35325.486918965878</v>
      </c>
      <c r="H2384" s="171">
        <f t="shared" si="333"/>
        <v>2.3653853356414557E-2</v>
      </c>
      <c r="I2384" s="171">
        <f t="shared" si="334"/>
        <v>1.6972793970724822</v>
      </c>
      <c r="J2384" s="171">
        <f t="shared" si="335"/>
        <v>27.444429945504659</v>
      </c>
      <c r="K2384" s="172">
        <f t="shared" si="336"/>
        <v>31.977073029318774</v>
      </c>
      <c r="L2384" s="172">
        <f t="shared" si="340"/>
        <v>1.1631515994994328</v>
      </c>
      <c r="M2384" s="171">
        <f t="shared" si="341"/>
        <v>0.10490183978169489</v>
      </c>
      <c r="N2384" s="44"/>
    </row>
    <row r="2385" spans="1:14" x14ac:dyDescent="0.25">
      <c r="A2385" s="157">
        <v>45695.654166666667</v>
      </c>
      <c r="B2385" s="170">
        <v>0.43434114786823108</v>
      </c>
      <c r="C2385" s="170">
        <v>26.445609945000001</v>
      </c>
      <c r="D2385" s="170">
        <v>2.3118760666666599E-2</v>
      </c>
      <c r="E2385" s="171">
        <f t="shared" si="337"/>
        <v>0.42499657295027371</v>
      </c>
      <c r="F2385" s="171">
        <f t="shared" si="338"/>
        <v>9.4013235469314084E-4</v>
      </c>
      <c r="G2385" s="171">
        <f t="shared" si="339"/>
        <v>37527.075175815167</v>
      </c>
      <c r="H2385" s="171">
        <f t="shared" si="333"/>
        <v>2.3653510565083115E-2</v>
      </c>
      <c r="I2385" s="171">
        <f t="shared" si="334"/>
        <v>1.6973012395061016</v>
      </c>
      <c r="J2385" s="171">
        <f t="shared" si="335"/>
        <v>28.909118969544942</v>
      </c>
      <c r="K2385" s="172">
        <f t="shared" si="336"/>
        <v>33.684054341890487</v>
      </c>
      <c r="L2385" s="172">
        <f t="shared" si="340"/>
        <v>1.2397587714148353</v>
      </c>
      <c r="M2385" s="171">
        <f t="shared" si="341"/>
        <v>0.11181085600783147</v>
      </c>
      <c r="N2385" s="44"/>
    </row>
    <row r="2386" spans="1:14" x14ac:dyDescent="0.25">
      <c r="A2386" s="157">
        <v>45695.654861111114</v>
      </c>
      <c r="B2386" s="170">
        <v>0.46059465476152978</v>
      </c>
      <c r="C2386" s="170">
        <v>26.446253485</v>
      </c>
      <c r="D2386" s="170">
        <v>2.3126442333333299E-2</v>
      </c>
      <c r="E2386" s="171">
        <f t="shared" si="337"/>
        <v>0.45068428417481099</v>
      </c>
      <c r="F2386" s="171">
        <f t="shared" si="338"/>
        <v>9.9695812718945845E-4</v>
      </c>
      <c r="G2386" s="171">
        <f t="shared" si="339"/>
        <v>39795.378171396173</v>
      </c>
      <c r="H2386" s="171">
        <f t="shared" si="333"/>
        <v>2.3653056917135158E-2</v>
      </c>
      <c r="I2386" s="171">
        <f t="shared" si="334"/>
        <v>1.697330146560877</v>
      </c>
      <c r="J2386" s="171">
        <f t="shared" si="335"/>
        <v>30.40566222269079</v>
      </c>
      <c r="K2386" s="172">
        <f t="shared" si="336"/>
        <v>35.428323204224725</v>
      </c>
      <c r="L2386" s="172">
        <f t="shared" si="340"/>
        <v>1.3113981005335991</v>
      </c>
      <c r="M2386" s="171">
        <f t="shared" si="341"/>
        <v>0.11827183446370843</v>
      </c>
      <c r="N2386" s="44"/>
    </row>
    <row r="2387" spans="1:14" x14ac:dyDescent="0.25">
      <c r="A2387" s="157">
        <v>45695.655555555553</v>
      </c>
      <c r="B2387" s="170">
        <v>0.45364520657841839</v>
      </c>
      <c r="C2387" s="170">
        <v>26.4468970233333</v>
      </c>
      <c r="D2387" s="170">
        <v>2.3067366333333301E-2</v>
      </c>
      <c r="E2387" s="171">
        <f t="shared" si="337"/>
        <v>0.44388341010790272</v>
      </c>
      <c r="F2387" s="171">
        <f t="shared" si="338"/>
        <v>9.8191603155501814E-4</v>
      </c>
      <c r="G2387" s="171">
        <f t="shared" si="339"/>
        <v>39194.945848375348</v>
      </c>
      <c r="H2387" s="171">
        <f t="shared" si="333"/>
        <v>2.3652603281011379E-2</v>
      </c>
      <c r="I2387" s="171">
        <f t="shared" si="334"/>
        <v>1.6973590539010843</v>
      </c>
      <c r="J2387" s="171">
        <f t="shared" si="335"/>
        <v>30.010709205524318</v>
      </c>
      <c r="K2387" s="172">
        <f t="shared" si="336"/>
        <v>34.968662257240375</v>
      </c>
      <c r="L2387" s="172">
        <f t="shared" si="340"/>
        <v>1.2892916935272378</v>
      </c>
      <c r="M2387" s="171">
        <f t="shared" si="341"/>
        <v>0.11627811088809865</v>
      </c>
      <c r="N2387" s="44"/>
    </row>
    <row r="2388" spans="1:14" x14ac:dyDescent="0.25">
      <c r="A2388" s="157">
        <v>45695.65625</v>
      </c>
      <c r="B2388" s="170">
        <v>0.44399317723104698</v>
      </c>
      <c r="C2388" s="170">
        <v>26.4475405616666</v>
      </c>
      <c r="D2388" s="170">
        <v>2.3112668333333301E-2</v>
      </c>
      <c r="E2388" s="171">
        <f t="shared" si="337"/>
        <v>0.43443814545764303</v>
      </c>
      <c r="F2388" s="171">
        <f t="shared" si="338"/>
        <v>9.6102419314079437E-4</v>
      </c>
      <c r="G2388" s="171">
        <f t="shared" si="339"/>
        <v>38361.010512762456</v>
      </c>
      <c r="H2388" s="171">
        <f t="shared" si="333"/>
        <v>2.3652149655536532E-2</v>
      </c>
      <c r="I2388" s="171">
        <f t="shared" si="334"/>
        <v>1.6973879616015937</v>
      </c>
      <c r="J2388" s="171">
        <f t="shared" si="335"/>
        <v>29.460752324792438</v>
      </c>
      <c r="K2388" s="172">
        <f t="shared" si="336"/>
        <v>34.328373062534524</v>
      </c>
      <c r="L2388" s="172">
        <f t="shared" si="340"/>
        <v>1.2656852930100693</v>
      </c>
      <c r="M2388" s="171">
        <f t="shared" si="341"/>
        <v>0.11414910651245212</v>
      </c>
      <c r="N2388" s="44"/>
    </row>
    <row r="2389" spans="1:14" x14ac:dyDescent="0.25">
      <c r="A2389" s="157">
        <v>45695.656944444447</v>
      </c>
      <c r="B2389" s="170">
        <v>0.44167669327045639</v>
      </c>
      <c r="C2389" s="170">
        <v>26.448184101666602</v>
      </c>
      <c r="D2389" s="170">
        <v>2.3021007333333302E-2</v>
      </c>
      <c r="E2389" s="171">
        <f t="shared" si="337"/>
        <v>0.43217058548090864</v>
      </c>
      <c r="F2389" s="171">
        <f t="shared" si="338"/>
        <v>9.5601015859406147E-4</v>
      </c>
      <c r="G2389" s="171">
        <f t="shared" si="339"/>
        <v>38160.866298567431</v>
      </c>
      <c r="H2389" s="171">
        <f t="shared" si="333"/>
        <v>2.3651696039535538E-2</v>
      </c>
      <c r="I2389" s="171">
        <f t="shared" si="334"/>
        <v>1.6974168697372767</v>
      </c>
      <c r="J2389" s="171">
        <f t="shared" si="335"/>
        <v>29.328514960842291</v>
      </c>
      <c r="K2389" s="172">
        <f t="shared" si="336"/>
        <v>34.174808514233781</v>
      </c>
      <c r="L2389" s="172">
        <f t="shared" si="340"/>
        <v>1.254428184019589</v>
      </c>
      <c r="M2389" s="171">
        <f t="shared" si="341"/>
        <v>0.11313385498012167</v>
      </c>
      <c r="N2389" s="44"/>
    </row>
    <row r="2390" spans="1:14" x14ac:dyDescent="0.25">
      <c r="A2390" s="157">
        <v>45695.657638888886</v>
      </c>
      <c r="B2390" s="170">
        <v>0.42507521574769291</v>
      </c>
      <c r="C2390" s="170">
        <v>26.4486482983333</v>
      </c>
      <c r="D2390" s="170">
        <v>2.3182870166666598E-2</v>
      </c>
      <c r="E2390" s="171">
        <f t="shared" si="337"/>
        <v>0.41592577337782805</v>
      </c>
      <c r="F2390" s="171">
        <f t="shared" si="338"/>
        <v>9.2007622456210592E-4</v>
      </c>
      <c r="G2390" s="171">
        <f t="shared" si="339"/>
        <v>36726.498640600665</v>
      </c>
      <c r="H2390" s="171">
        <f t="shared" si="333"/>
        <v>2.3651368844984429E-2</v>
      </c>
      <c r="I2390" s="171">
        <f t="shared" si="334"/>
        <v>1.6974377219052446</v>
      </c>
      <c r="J2390" s="171">
        <f t="shared" si="335"/>
        <v>28.377935172077663</v>
      </c>
      <c r="K2390" s="172">
        <f t="shared" si="336"/>
        <v>33.067517351666531</v>
      </c>
      <c r="L2390" s="172">
        <f t="shared" si="340"/>
        <v>1.2180402149343521</v>
      </c>
      <c r="M2390" s="171">
        <f t="shared" si="341"/>
        <v>0.10985211173650364</v>
      </c>
      <c r="N2390" s="44"/>
    </row>
    <row r="2391" spans="1:14" x14ac:dyDescent="0.25">
      <c r="A2391" s="157">
        <v>45695.658333333333</v>
      </c>
      <c r="B2391" s="170">
        <v>0.42082831561853001</v>
      </c>
      <c r="C2391" s="170">
        <v>26.4489555683333</v>
      </c>
      <c r="D2391" s="170">
        <v>2.31555829999999E-2</v>
      </c>
      <c r="E2391" s="171">
        <f t="shared" si="337"/>
        <v>0.41176986244678171</v>
      </c>
      <c r="F2391" s="171">
        <f t="shared" si="338"/>
        <v>9.108838000401083E-4</v>
      </c>
      <c r="G2391" s="171">
        <f t="shared" si="339"/>
        <v>36359.566469440993</v>
      </c>
      <c r="H2391" s="171">
        <f t="shared" si="333"/>
        <v>2.3651152265111469E-2</v>
      </c>
      <c r="I2391" s="171">
        <f t="shared" si="334"/>
        <v>1.6974515248770823</v>
      </c>
      <c r="J2391" s="171">
        <f t="shared" si="335"/>
        <v>28.133934911157183</v>
      </c>
      <c r="K2391" s="172">
        <f t="shared" si="336"/>
        <v>32.783433848056106</v>
      </c>
      <c r="L2391" s="172">
        <f t="shared" si="340"/>
        <v>1.2050449365772888</v>
      </c>
      <c r="M2391" s="171">
        <f t="shared" si="341"/>
        <v>0.10868009889766313</v>
      </c>
      <c r="N2391" s="44"/>
    </row>
    <row r="2392" spans="1:14" x14ac:dyDescent="0.25">
      <c r="A2392" s="157">
        <v>45695.65902777778</v>
      </c>
      <c r="B2392" s="170">
        <v>0.44746790864269803</v>
      </c>
      <c r="C2392" s="170">
        <v>26.449262836666598</v>
      </c>
      <c r="D2392" s="170">
        <v>2.3069485666666601E-2</v>
      </c>
      <c r="E2392" s="171">
        <f t="shared" si="337"/>
        <v>0.43783558135828959</v>
      </c>
      <c r="F2392" s="171">
        <f t="shared" si="338"/>
        <v>9.6854525680237669E-4</v>
      </c>
      <c r="G2392" s="171">
        <f t="shared" si="339"/>
        <v>38661.22730672911</v>
      </c>
      <c r="H2392" s="171">
        <f t="shared" si="333"/>
        <v>2.3650935688840743E-2</v>
      </c>
      <c r="I2392" s="171">
        <f t="shared" si="334"/>
        <v>1.6974653278561933</v>
      </c>
      <c r="J2392" s="171">
        <f t="shared" si="335"/>
        <v>29.658927819009747</v>
      </c>
      <c r="K2392" s="172">
        <f t="shared" si="336"/>
        <v>34.56070353791899</v>
      </c>
      <c r="L2392" s="172">
        <f t="shared" si="340"/>
        <v>1.2727800437127272</v>
      </c>
      <c r="M2392" s="171">
        <f t="shared" si="341"/>
        <v>0.11478896498130657</v>
      </c>
      <c r="N2392" s="44"/>
    </row>
    <row r="2393" spans="1:14" x14ac:dyDescent="0.25">
      <c r="A2393" s="157">
        <v>45695.659722222219</v>
      </c>
      <c r="B2393" s="170">
        <v>0.47526574555054157</v>
      </c>
      <c r="C2393" s="170">
        <v>26.449570106666599</v>
      </c>
      <c r="D2393" s="170">
        <v>2.3185289666666602E-2</v>
      </c>
      <c r="E2393" s="171">
        <f t="shared" si="337"/>
        <v>0.46503455682041733</v>
      </c>
      <c r="F2393" s="171">
        <f t="shared" si="338"/>
        <v>1.0287137349578822E-3</v>
      </c>
      <c r="G2393" s="171">
        <f t="shared" si="339"/>
        <v>41062.960415566791</v>
      </c>
      <c r="H2393" s="171">
        <f t="shared" si="333"/>
        <v>2.3650719113822744E-2</v>
      </c>
      <c r="I2393" s="171">
        <f t="shared" si="334"/>
        <v>1.6974791309923154</v>
      </c>
      <c r="J2393" s="171">
        <f t="shared" si="335"/>
        <v>31.236734054481349</v>
      </c>
      <c r="K2393" s="172">
        <f t="shared" si="336"/>
        <v>36.39954144508453</v>
      </c>
      <c r="L2393" s="172">
        <f t="shared" si="340"/>
        <v>1.3546405897299802</v>
      </c>
      <c r="M2393" s="171">
        <f t="shared" si="341"/>
        <v>0.12217177035804296</v>
      </c>
      <c r="N2393" s="44"/>
    </row>
    <row r="2394" spans="1:14" x14ac:dyDescent="0.25">
      <c r="A2394" s="157">
        <v>45695.660416666666</v>
      </c>
      <c r="B2394" s="170">
        <v>0.47449358056257335</v>
      </c>
      <c r="C2394" s="170">
        <v>26.449877376666599</v>
      </c>
      <c r="D2394" s="170">
        <v>2.3310881499999998E-2</v>
      </c>
      <c r="E2394" s="171">
        <f t="shared" si="337"/>
        <v>0.46427853829539506</v>
      </c>
      <c r="F2394" s="171">
        <f t="shared" si="338"/>
        <v>1.0270423821700722E-3</v>
      </c>
      <c r="G2394" s="171">
        <f t="shared" si="339"/>
        <v>40996.245360606335</v>
      </c>
      <c r="H2394" s="171">
        <f t="shared" si="333"/>
        <v>2.3650502541232184E-2</v>
      </c>
      <c r="I2394" s="171">
        <f t="shared" si="334"/>
        <v>1.6974929342105809</v>
      </c>
      <c r="J2394" s="171">
        <f t="shared" si="335"/>
        <v>31.19308376957904</v>
      </c>
      <c r="K2394" s="172">
        <f t="shared" si="336"/>
        <v>36.34894152859318</v>
      </c>
      <c r="L2394" s="172">
        <f t="shared" si="340"/>
        <v>1.3598851687453568</v>
      </c>
      <c r="M2394" s="171">
        <f t="shared" si="341"/>
        <v>0.12264476630098817</v>
      </c>
      <c r="N2394" s="44"/>
    </row>
    <row r="2395" spans="1:14" x14ac:dyDescent="0.25">
      <c r="A2395" s="157">
        <v>45695.661111111112</v>
      </c>
      <c r="B2395" s="170">
        <v>0.47140493898816571</v>
      </c>
      <c r="C2395" s="170">
        <v>26.4501846466666</v>
      </c>
      <c r="D2395" s="170">
        <v>2.3403146E-2</v>
      </c>
      <c r="E2395" s="171">
        <f t="shared" si="337"/>
        <v>0.46125591687254103</v>
      </c>
      <c r="F2395" s="171">
        <f t="shared" si="338"/>
        <v>1.0203570107968954E-3</v>
      </c>
      <c r="G2395" s="171">
        <f t="shared" si="339"/>
        <v>40729.38672857752</v>
      </c>
      <c r="H2395" s="171">
        <f t="shared" si="333"/>
        <v>2.3650285971069059E-2</v>
      </c>
      <c r="I2395" s="171">
        <f t="shared" si="334"/>
        <v>1.6975067375109878</v>
      </c>
      <c r="J2395" s="171">
        <f t="shared" si="335"/>
        <v>31.018384025644192</v>
      </c>
      <c r="K2395" s="172">
        <f t="shared" si="336"/>
        <v>36.145629333404777</v>
      </c>
      <c r="L2395" s="172">
        <f t="shared" si="340"/>
        <v>1.356826933441285</v>
      </c>
      <c r="M2395" s="171">
        <f t="shared" si="341"/>
        <v>0.12236895142868733</v>
      </c>
      <c r="N2395" s="44"/>
    </row>
    <row r="2396" spans="1:14" x14ac:dyDescent="0.25">
      <c r="A2396" s="157">
        <v>45695.661805555559</v>
      </c>
      <c r="B2396" s="170">
        <v>0.47294925792217968</v>
      </c>
      <c r="C2396" s="170">
        <v>26.4504919166666</v>
      </c>
      <c r="D2396" s="170">
        <v>2.33971848333333E-2</v>
      </c>
      <c r="E2396" s="171">
        <f t="shared" si="337"/>
        <v>0.46276651307518846</v>
      </c>
      <c r="F2396" s="171">
        <f t="shared" si="338"/>
        <v>1.0236996924722504E-3</v>
      </c>
      <c r="G2396" s="171">
        <f t="shared" si="339"/>
        <v>40862.815884476324</v>
      </c>
      <c r="H2396" s="171">
        <f t="shared" si="333"/>
        <v>2.3650069403333286E-2</v>
      </c>
      <c r="I2396" s="171">
        <f t="shared" si="334"/>
        <v>1.6975205408935401</v>
      </c>
      <c r="J2396" s="171">
        <f t="shared" si="335"/>
        <v>31.10575375847116</v>
      </c>
      <c r="K2396" s="172">
        <f t="shared" si="336"/>
        <v>36.247705169239268</v>
      </c>
      <c r="L2396" s="172">
        <f t="shared" si="340"/>
        <v>1.3607169845271181</v>
      </c>
      <c r="M2396" s="171">
        <f t="shared" si="341"/>
        <v>0.12271978576182521</v>
      </c>
      <c r="N2396" s="44"/>
    </row>
    <row r="2397" spans="1:14" x14ac:dyDescent="0.25">
      <c r="A2397" s="157">
        <v>45695.662499999999</v>
      </c>
      <c r="B2397" s="170">
        <v>0.48453168139289826</v>
      </c>
      <c r="C2397" s="170">
        <v>26.450630189999998</v>
      </c>
      <c r="D2397" s="170">
        <v>2.3350692833333301E-2</v>
      </c>
      <c r="E2397" s="171">
        <f t="shared" si="337"/>
        <v>0.47409934455160946</v>
      </c>
      <c r="F2397" s="171">
        <f t="shared" si="338"/>
        <v>1.0487698731448014E-3</v>
      </c>
      <c r="G2397" s="171">
        <f t="shared" si="339"/>
        <v>41863.53727234641</v>
      </c>
      <c r="H2397" s="171">
        <f t="shared" si="333"/>
        <v>2.3649971947351925E-2</v>
      </c>
      <c r="I2397" s="171">
        <f t="shared" si="334"/>
        <v>1.6975267525248492</v>
      </c>
      <c r="J2397" s="171">
        <f t="shared" si="335"/>
        <v>31.759765852494123</v>
      </c>
      <c r="K2397" s="172">
        <f t="shared" si="336"/>
        <v>37.009950412211133</v>
      </c>
      <c r="L2397" s="172">
        <f t="shared" si="340"/>
        <v>1.3896177214845469</v>
      </c>
      <c r="M2397" s="171">
        <f t="shared" si="341"/>
        <v>0.12532627358266116</v>
      </c>
      <c r="N2397" s="44"/>
    </row>
    <row r="2398" spans="1:14" x14ac:dyDescent="0.25">
      <c r="A2398" s="157">
        <v>45695.663194444445</v>
      </c>
      <c r="B2398" s="170">
        <v>0.4663858775465281</v>
      </c>
      <c r="C2398" s="170">
        <v>26.450630189999998</v>
      </c>
      <c r="D2398" s="170">
        <v>2.3342745499999901E-2</v>
      </c>
      <c r="E2398" s="171">
        <f t="shared" si="337"/>
        <v>0.45634423370891886</v>
      </c>
      <c r="F2398" s="171">
        <f t="shared" si="338"/>
        <v>1.0094932414427015E-3</v>
      </c>
      <c r="G2398" s="171">
        <f t="shared" si="339"/>
        <v>40295.739820020026</v>
      </c>
      <c r="H2398" s="171">
        <f t="shared" si="333"/>
        <v>2.3649971947351925E-2</v>
      </c>
      <c r="I2398" s="171">
        <f t="shared" si="334"/>
        <v>1.6975267525248492</v>
      </c>
      <c r="J2398" s="171">
        <f t="shared" si="335"/>
        <v>30.734153397239741</v>
      </c>
      <c r="K2398" s="172">
        <f t="shared" si="336"/>
        <v>35.814794683185823</v>
      </c>
      <c r="L2398" s="172">
        <f t="shared" si="340"/>
        <v>1.339635491248258</v>
      </c>
      <c r="M2398" s="171">
        <f t="shared" si="341"/>
        <v>0.12081849668544895</v>
      </c>
      <c r="N2398" s="44"/>
    </row>
    <row r="2399" spans="1:14" x14ac:dyDescent="0.25">
      <c r="A2399" s="157">
        <v>45695.663888888892</v>
      </c>
      <c r="B2399" s="170">
        <v>0.44669575471981332</v>
      </c>
      <c r="C2399" s="170">
        <v>26.450630189999998</v>
      </c>
      <c r="D2399" s="170">
        <v>2.3504474000000001E-2</v>
      </c>
      <c r="E2399" s="171">
        <f t="shared" si="337"/>
        <v>0.43707805425198359</v>
      </c>
      <c r="F2399" s="171">
        <f t="shared" si="338"/>
        <v>9.6687392796496391E-4</v>
      </c>
      <c r="G2399" s="171">
        <f t="shared" si="339"/>
        <v>38594.513207791868</v>
      </c>
      <c r="H2399" s="171">
        <f t="shared" si="333"/>
        <v>2.3649971947351925E-2</v>
      </c>
      <c r="I2399" s="171">
        <f t="shared" si="334"/>
        <v>1.6975267525248492</v>
      </c>
      <c r="J2399" s="171">
        <f t="shared" si="335"/>
        <v>29.614907987378306</v>
      </c>
      <c r="K2399" s="172">
        <f t="shared" si="336"/>
        <v>34.510527601669743</v>
      </c>
      <c r="L2399" s="172">
        <f t="shared" si="340"/>
        <v>1.2946954062809419</v>
      </c>
      <c r="M2399" s="171">
        <f t="shared" si="341"/>
        <v>0.11676545871942115</v>
      </c>
      <c r="N2399" s="44"/>
    </row>
    <row r="2400" spans="1:14" x14ac:dyDescent="0.25">
      <c r="A2400" s="157">
        <v>45695.664583333331</v>
      </c>
      <c r="B2400" s="170">
        <v>0.45711993802095846</v>
      </c>
      <c r="C2400" s="170">
        <v>26.450630189999998</v>
      </c>
      <c r="D2400" s="170">
        <v>2.3545005833333299E-2</v>
      </c>
      <c r="E2400" s="171">
        <f t="shared" si="337"/>
        <v>0.44727779693207326</v>
      </c>
      <c r="F2400" s="171">
        <f t="shared" si="338"/>
        <v>9.8943709528345985E-4</v>
      </c>
      <c r="G2400" s="171">
        <f t="shared" si="339"/>
        <v>39495.162645010809</v>
      </c>
      <c r="H2400" s="171">
        <f t="shared" si="333"/>
        <v>2.3649971947351925E-2</v>
      </c>
      <c r="I2400" s="171">
        <f t="shared" si="334"/>
        <v>1.6975267525248492</v>
      </c>
      <c r="J2400" s="171">
        <f t="shared" si="335"/>
        <v>30.208291208981162</v>
      </c>
      <c r="K2400" s="172">
        <f t="shared" si="336"/>
        <v>35.20200258637071</v>
      </c>
      <c r="L2400" s="172">
        <f t="shared" si="340"/>
        <v>1.3256998436832923</v>
      </c>
      <c r="M2400" s="171">
        <f t="shared" si="341"/>
        <v>0.11956167421386114</v>
      </c>
      <c r="N2400" s="44"/>
    </row>
    <row r="2401" spans="1:14" x14ac:dyDescent="0.25">
      <c r="A2401" s="157">
        <v>45695.665277777778</v>
      </c>
      <c r="B2401" s="170">
        <v>0.465999809708182</v>
      </c>
      <c r="C2401" s="170">
        <v>26.450630189999998</v>
      </c>
      <c r="D2401" s="170">
        <v>2.36300441666666E-2</v>
      </c>
      <c r="E2401" s="171">
        <f t="shared" si="337"/>
        <v>0.45596647820573655</v>
      </c>
      <c r="F2401" s="171">
        <f t="shared" si="338"/>
        <v>1.0086575967709567E-3</v>
      </c>
      <c r="G2401" s="171">
        <f t="shared" si="339"/>
        <v>40262.383558786925</v>
      </c>
      <c r="H2401" s="171">
        <f t="shared" si="333"/>
        <v>2.3649971947351925E-2</v>
      </c>
      <c r="I2401" s="171">
        <f t="shared" si="334"/>
        <v>1.6975267525248492</v>
      </c>
      <c r="J2401" s="171">
        <f t="shared" si="335"/>
        <v>30.712272601554425</v>
      </c>
      <c r="K2401" s="172">
        <f t="shared" si="336"/>
        <v>35.789296788552271</v>
      </c>
      <c r="L2401" s="172">
        <f t="shared" si="340"/>
        <v>1.3550559795664225</v>
      </c>
      <c r="M2401" s="171">
        <f t="shared" si="341"/>
        <v>0.12220923336638011</v>
      </c>
      <c r="N2401" s="44"/>
    </row>
    <row r="2402" spans="1:14" x14ac:dyDescent="0.25">
      <c r="A2402" s="157">
        <v>45695.665972222225</v>
      </c>
      <c r="B2402" s="170">
        <v>0.45750601316395823</v>
      </c>
      <c r="C2402" s="170">
        <v>26.450630189999998</v>
      </c>
      <c r="D2402" s="170">
        <v>2.3696007666666598E-2</v>
      </c>
      <c r="E2402" s="171">
        <f t="shared" si="337"/>
        <v>0.44765555958263442</v>
      </c>
      <c r="F2402" s="171">
        <f t="shared" si="338"/>
        <v>9.902727557661434E-4</v>
      </c>
      <c r="G2402" s="171">
        <f t="shared" si="339"/>
        <v>39528.519537365988</v>
      </c>
      <c r="H2402" s="171">
        <f t="shared" si="333"/>
        <v>2.3649971947351925E-2</v>
      </c>
      <c r="I2402" s="171">
        <f t="shared" si="334"/>
        <v>1.6975267525248492</v>
      </c>
      <c r="J2402" s="171">
        <f t="shared" si="335"/>
        <v>30.230231410842567</v>
      </c>
      <c r="K2402" s="172">
        <f t="shared" si="336"/>
        <v>35.227569707573551</v>
      </c>
      <c r="L2402" s="172">
        <f t="shared" si="340"/>
        <v>1.335273700007924</v>
      </c>
      <c r="M2402" s="171">
        <f t="shared" si="341"/>
        <v>0.12042511724458189</v>
      </c>
      <c r="N2402" s="44"/>
    </row>
    <row r="2403" spans="1:14" x14ac:dyDescent="0.25">
      <c r="A2403" s="157">
        <v>45695.666666666664</v>
      </c>
      <c r="B2403" s="170">
        <v>0.45518952552787689</v>
      </c>
      <c r="C2403" s="170">
        <v>26.450630189999998</v>
      </c>
      <c r="D2403" s="170">
        <v>2.3480632666666602E-2</v>
      </c>
      <c r="E2403" s="171">
        <f t="shared" si="337"/>
        <v>0.44538894769304466</v>
      </c>
      <c r="F2403" s="171">
        <f t="shared" si="338"/>
        <v>9.8525871326380276E-4</v>
      </c>
      <c r="G2403" s="171">
        <f t="shared" si="339"/>
        <v>39328.375005608563</v>
      </c>
      <c r="H2403" s="171">
        <f t="shared" si="333"/>
        <v>2.3649971947351925E-2</v>
      </c>
      <c r="I2403" s="171">
        <f t="shared" si="334"/>
        <v>1.6975267525248492</v>
      </c>
      <c r="J2403" s="171">
        <f t="shared" si="335"/>
        <v>30.098549142262431</v>
      </c>
      <c r="K2403" s="172">
        <f t="shared" si="336"/>
        <v>35.074119135772953</v>
      </c>
      <c r="L2403" s="172">
        <f t="shared" si="340"/>
        <v>1.3167646018413612</v>
      </c>
      <c r="M2403" s="171">
        <f t="shared" si="341"/>
        <v>0.11875582628439404</v>
      </c>
      <c r="N2403" s="44"/>
    </row>
    <row r="2404" spans="1:14" x14ac:dyDescent="0.25">
      <c r="A2404" s="157">
        <v>45695.667361111111</v>
      </c>
      <c r="B2404" s="170">
        <v>0.46908845135980659</v>
      </c>
      <c r="C2404" s="170">
        <v>26.4508662233333</v>
      </c>
      <c r="D2404" s="170">
        <v>2.3351884833333302E-2</v>
      </c>
      <c r="E2404" s="171">
        <f t="shared" si="337"/>
        <v>0.45898825744255334</v>
      </c>
      <c r="F2404" s="171">
        <f t="shared" si="338"/>
        <v>1.0153429683112697E-3</v>
      </c>
      <c r="G2404" s="171">
        <f t="shared" si="339"/>
        <v>40529.242197487292</v>
      </c>
      <c r="H2404" s="171">
        <f t="shared" si="333"/>
        <v>2.3649805590596529E-2</v>
      </c>
      <c r="I2404" s="171">
        <f t="shared" si="334"/>
        <v>1.6975373558517663</v>
      </c>
      <c r="J2404" s="171">
        <f t="shared" si="335"/>
        <v>30.887253706187401</v>
      </c>
      <c r="K2404" s="172">
        <f t="shared" si="336"/>
        <v>35.993405383136057</v>
      </c>
      <c r="L2404" s="172">
        <f t="shared" si="340"/>
        <v>1.3475516797613545</v>
      </c>
      <c r="M2404" s="171">
        <f t="shared" si="341"/>
        <v>0.12153243865091581</v>
      </c>
      <c r="N2404" s="44"/>
    </row>
    <row r="2405" spans="1:14" x14ac:dyDescent="0.25">
      <c r="A2405" s="157">
        <v>45695.668055555558</v>
      </c>
      <c r="B2405" s="170">
        <v>0.47912655211291466</v>
      </c>
      <c r="C2405" s="170">
        <v>26.451295375000001</v>
      </c>
      <c r="D2405" s="170">
        <v>2.3378905666666599E-2</v>
      </c>
      <c r="E2405" s="171">
        <f t="shared" si="337"/>
        <v>0.46880955096037674</v>
      </c>
      <c r="F2405" s="171">
        <f t="shared" si="338"/>
        <v>1.0370704591188629E-3</v>
      </c>
      <c r="G2405" s="171">
        <f t="shared" si="339"/>
        <v>41396.53410255583</v>
      </c>
      <c r="H2405" s="171">
        <f t="shared" si="333"/>
        <v>2.3649503127331294E-2</v>
      </c>
      <c r="I2405" s="171">
        <f t="shared" si="334"/>
        <v>1.6975566347589639</v>
      </c>
      <c r="J2405" s="171">
        <f t="shared" si="335"/>
        <v>31.454835895197252</v>
      </c>
      <c r="K2405" s="172">
        <f t="shared" si="336"/>
        <v>36.655190961349703</v>
      </c>
      <c r="L2405" s="172">
        <f t="shared" si="340"/>
        <v>1.3765611527651134</v>
      </c>
      <c r="M2405" s="171">
        <f t="shared" si="341"/>
        <v>0.12414873311373678</v>
      </c>
      <c r="N2405" s="44"/>
    </row>
    <row r="2406" spans="1:14" x14ac:dyDescent="0.25">
      <c r="A2406" s="157">
        <v>45695.668749999997</v>
      </c>
      <c r="B2406" s="170">
        <v>0.47410749073305225</v>
      </c>
      <c r="C2406" s="170">
        <v>26.4517245299999</v>
      </c>
      <c r="D2406" s="170">
        <v>2.36149436666666E-2</v>
      </c>
      <c r="E2406" s="171">
        <f t="shared" si="337"/>
        <v>0.46389790020877325</v>
      </c>
      <c r="F2406" s="171">
        <f t="shared" si="338"/>
        <v>1.0262066898983815E-3</v>
      </c>
      <c r="G2406" s="171">
        <f t="shared" si="339"/>
        <v>40962.887199335717</v>
      </c>
      <c r="H2406" s="171">
        <f t="shared" si="333"/>
        <v>2.3649200666451591E-2</v>
      </c>
      <c r="I2406" s="171">
        <f t="shared" si="334"/>
        <v>1.6975759139761424</v>
      </c>
      <c r="J2406" s="171">
        <f t="shared" si="335"/>
        <v>31.171254483794549</v>
      </c>
      <c r="K2406" s="172">
        <f t="shared" si="336"/>
        <v>36.325095410239179</v>
      </c>
      <c r="L2406" s="172">
        <f t="shared" si="340"/>
        <v>1.37662223395334</v>
      </c>
      <c r="M2406" s="171">
        <f t="shared" si="341"/>
        <v>0.12415424187890875</v>
      </c>
      <c r="N2406" s="44"/>
    </row>
    <row r="2407" spans="1:14" x14ac:dyDescent="0.25">
      <c r="A2407" s="157">
        <v>45695.669444444444</v>
      </c>
      <c r="B2407" s="170">
        <v>0.44978439998515629</v>
      </c>
      <c r="C2407" s="170">
        <v>26.4521536833333</v>
      </c>
      <c r="D2407" s="170">
        <v>2.3545801666666599E-2</v>
      </c>
      <c r="E2407" s="171">
        <f t="shared" si="337"/>
        <v>0.44009796069427776</v>
      </c>
      <c r="F2407" s="171">
        <f t="shared" si="338"/>
        <v>9.7355930732717817E-4</v>
      </c>
      <c r="G2407" s="171">
        <f t="shared" si="339"/>
        <v>38861.372158717502</v>
      </c>
      <c r="H2407" s="171">
        <f t="shared" si="333"/>
        <v>2.3648898211481209E-2</v>
      </c>
      <c r="I2407" s="171">
        <f t="shared" si="334"/>
        <v>1.6975951932786881</v>
      </c>
      <c r="J2407" s="171">
        <f t="shared" si="335"/>
        <v>29.790925282377138</v>
      </c>
      <c r="K2407" s="172">
        <f t="shared" si="336"/>
        <v>34.716896559140132</v>
      </c>
      <c r="L2407" s="172">
        <f t="shared" si="340"/>
        <v>1.3055518271077373</v>
      </c>
      <c r="M2407" s="171">
        <f t="shared" si="341"/>
        <v>0.11774457315185222</v>
      </c>
      <c r="N2407" s="44"/>
    </row>
    <row r="2408" spans="1:14" x14ac:dyDescent="0.25">
      <c r="A2408" s="157">
        <v>45695.670138888891</v>
      </c>
      <c r="B2408" s="170">
        <v>0.43665765392037459</v>
      </c>
      <c r="C2408" s="170">
        <v>26.452582835000001</v>
      </c>
      <c r="D2408" s="170">
        <v>2.3382085E-2</v>
      </c>
      <c r="E2408" s="171">
        <f t="shared" si="337"/>
        <v>0.4272532968023664</v>
      </c>
      <c r="F2408" s="171">
        <f t="shared" si="338"/>
        <v>9.451464370570879E-4</v>
      </c>
      <c r="G2408" s="171">
        <f t="shared" si="339"/>
        <v>37727.221298720367</v>
      </c>
      <c r="H2408" s="171">
        <f t="shared" si="333"/>
        <v>2.3648595762420021E-2</v>
      </c>
      <c r="I2408" s="171">
        <f t="shared" si="334"/>
        <v>1.6976144726665992</v>
      </c>
      <c r="J2408" s="171">
        <f t="shared" si="335"/>
        <v>29.041667199196294</v>
      </c>
      <c r="K2408" s="172">
        <f t="shared" si="336"/>
        <v>33.844092064055793</v>
      </c>
      <c r="L2408" s="172">
        <f t="shared" si="340"/>
        <v>1.2604660910536203</v>
      </c>
      <c r="M2408" s="171">
        <f t="shared" si="341"/>
        <v>0.11367839926529764</v>
      </c>
      <c r="N2408" s="44"/>
    </row>
    <row r="2409" spans="1:14" x14ac:dyDescent="0.25">
      <c r="A2409" s="157">
        <v>45695.67083333333</v>
      </c>
      <c r="B2409" s="170">
        <v>0.43897414154873649</v>
      </c>
      <c r="C2409" s="170">
        <v>26.452894473333298</v>
      </c>
      <c r="D2409" s="170">
        <v>2.3439306166666601E-2</v>
      </c>
      <c r="E2409" s="171">
        <f t="shared" si="337"/>
        <v>0.42951944713760426</v>
      </c>
      <c r="F2409" s="171">
        <f t="shared" si="338"/>
        <v>9.5016047954271968E-4</v>
      </c>
      <c r="G2409" s="171">
        <f t="shared" si="339"/>
        <v>37927.365829810835</v>
      </c>
      <c r="H2409" s="171">
        <f t="shared" si="333"/>
        <v>2.3648376135059334E-2</v>
      </c>
      <c r="I2409" s="171">
        <f t="shared" si="334"/>
        <v>1.6976284729370898</v>
      </c>
      <c r="J2409" s="171">
        <f t="shared" si="335"/>
        <v>29.174115966733609</v>
      </c>
      <c r="K2409" s="172">
        <f t="shared" si="336"/>
        <v>33.998694274737439</v>
      </c>
      <c r="L2409" s="172">
        <f t="shared" si="340"/>
        <v>1.2699377199533328</v>
      </c>
      <c r="M2409" s="171">
        <f t="shared" si="341"/>
        <v>0.11453262265091385</v>
      </c>
      <c r="N2409" s="44"/>
    </row>
    <row r="2410" spans="1:14" x14ac:dyDescent="0.25">
      <c r="A2410" s="157">
        <v>45695.671527777777</v>
      </c>
      <c r="B2410" s="170">
        <v>0.43086643484175602</v>
      </c>
      <c r="C2410" s="170">
        <v>26.4531099583333</v>
      </c>
      <c r="D2410" s="170">
        <v>2.35088455E-2</v>
      </c>
      <c r="E2410" s="171">
        <f t="shared" si="337"/>
        <v>0.42158606227894924</v>
      </c>
      <c r="F2410" s="171">
        <f t="shared" si="338"/>
        <v>9.3261133082631173E-4</v>
      </c>
      <c r="G2410" s="171">
        <f t="shared" si="339"/>
        <v>37226.859970327721</v>
      </c>
      <c r="H2410" s="171">
        <f t="shared" si="333"/>
        <v>2.3648224273295954E-2</v>
      </c>
      <c r="I2410" s="171">
        <f t="shared" si="334"/>
        <v>1.697638153593682</v>
      </c>
      <c r="J2410" s="171">
        <f t="shared" si="335"/>
        <v>28.710113435768672</v>
      </c>
      <c r="K2410" s="172">
        <f t="shared" si="336"/>
        <v>33.458129763641018</v>
      </c>
      <c r="L2410" s="172">
        <f t="shared" si="340"/>
        <v>1.2513182263677514</v>
      </c>
      <c r="M2410" s="171">
        <f t="shared" si="341"/>
        <v>0.11285337539391696</v>
      </c>
      <c r="N2410" s="44"/>
    </row>
    <row r="2411" spans="1:14" x14ac:dyDescent="0.25">
      <c r="A2411" s="157">
        <v>45695.672222222223</v>
      </c>
      <c r="B2411" s="170">
        <v>0.44437926708373199</v>
      </c>
      <c r="C2411" s="170">
        <v>26.453325445000001</v>
      </c>
      <c r="D2411" s="170">
        <v>2.3400761333333301E-2</v>
      </c>
      <c r="E2411" s="171">
        <f t="shared" si="337"/>
        <v>0.43480753076457573</v>
      </c>
      <c r="F2411" s="171">
        <f t="shared" si="338"/>
        <v>9.6185988546262338E-4</v>
      </c>
      <c r="G2411" s="171">
        <f t="shared" si="339"/>
        <v>38394.368676034443</v>
      </c>
      <c r="H2411" s="171">
        <f t="shared" si="333"/>
        <v>2.3648072411551625E-2</v>
      </c>
      <c r="I2411" s="171">
        <f t="shared" si="334"/>
        <v>1.6976478343655523</v>
      </c>
      <c r="J2411" s="171">
        <f t="shared" si="335"/>
        <v>29.482783007077696</v>
      </c>
      <c r="K2411" s="172">
        <f t="shared" si="336"/>
        <v>34.358757347066017</v>
      </c>
      <c r="L2411" s="172">
        <f t="shared" si="340"/>
        <v>1.2827110580454577</v>
      </c>
      <c r="M2411" s="171">
        <f t="shared" si="341"/>
        <v>0.11568461923209396</v>
      </c>
      <c r="N2411" s="44"/>
    </row>
    <row r="2412" spans="1:14" x14ac:dyDescent="0.25">
      <c r="A2412" s="157">
        <v>45695.67291666667</v>
      </c>
      <c r="B2412" s="170">
        <v>0.46136681975722021</v>
      </c>
      <c r="C2412" s="170">
        <v>26.453540929999999</v>
      </c>
      <c r="D2412" s="170">
        <v>2.3567259999999899E-2</v>
      </c>
      <c r="E2412" s="171">
        <f t="shared" si="337"/>
        <v>0.45142885425185658</v>
      </c>
      <c r="F2412" s="171">
        <f t="shared" si="338"/>
        <v>9.9862947999398315E-4</v>
      </c>
      <c r="G2412" s="171">
        <f t="shared" si="339"/>
        <v>39862.093227023826</v>
      </c>
      <c r="H2412" s="171">
        <f t="shared" si="333"/>
        <v>2.3647920552175569E-2</v>
      </c>
      <c r="I2412" s="171">
        <f t="shared" si="334"/>
        <v>1.6976575151029434</v>
      </c>
      <c r="J2412" s="171">
        <f t="shared" si="335"/>
        <v>30.449494415568527</v>
      </c>
      <c r="K2412" s="172">
        <f t="shared" si="336"/>
        <v>35.485528500683976</v>
      </c>
      <c r="L2412" s="172">
        <f t="shared" si="340"/>
        <v>1.3387743039678965</v>
      </c>
      <c r="M2412" s="171">
        <f t="shared" si="341"/>
        <v>0.12074082827993295</v>
      </c>
      <c r="N2412" s="44"/>
    </row>
    <row r="2413" spans="1:14" x14ac:dyDescent="0.25">
      <c r="A2413" s="157">
        <v>45695.673611111109</v>
      </c>
      <c r="B2413" s="170">
        <v>0.45673384816827062</v>
      </c>
      <c r="C2413" s="170">
        <v>26.453756415000001</v>
      </c>
      <c r="D2413" s="170">
        <v>2.3505331000000001E-2</v>
      </c>
      <c r="E2413" s="171">
        <f t="shared" si="337"/>
        <v>0.44689535669595198</v>
      </c>
      <c r="F2413" s="171">
        <f t="shared" si="338"/>
        <v>9.8860140296162476E-4</v>
      </c>
      <c r="G2413" s="171">
        <f t="shared" si="339"/>
        <v>39461.804481738582</v>
      </c>
      <c r="H2413" s="171">
        <f t="shared" si="333"/>
        <v>2.3647768693993126E-2</v>
      </c>
      <c r="I2413" s="171">
        <f t="shared" si="334"/>
        <v>1.6976671958807354</v>
      </c>
      <c r="J2413" s="171">
        <f t="shared" si="335"/>
        <v>30.18634757664222</v>
      </c>
      <c r="K2413" s="172">
        <f t="shared" si="336"/>
        <v>35.179039657427239</v>
      </c>
      <c r="L2413" s="172">
        <f t="shared" si="340"/>
        <v>1.3225082189076094</v>
      </c>
      <c r="M2413" s="171">
        <f t="shared" si="341"/>
        <v>0.11927382926655929</v>
      </c>
      <c r="N2413" s="44"/>
    </row>
    <row r="2414" spans="1:14" x14ac:dyDescent="0.25">
      <c r="A2414" s="157">
        <v>45695.674305555556</v>
      </c>
      <c r="B2414" s="170">
        <v>0.45210088394574693</v>
      </c>
      <c r="C2414" s="170">
        <v>26.4539712766666</v>
      </c>
      <c r="D2414" s="170">
        <v>2.3537444500000001E-2</v>
      </c>
      <c r="E2414" s="171">
        <f t="shared" si="337"/>
        <v>0.442361873789413</v>
      </c>
      <c r="F2414" s="171">
        <f t="shared" si="338"/>
        <v>9.7857334187391107E-4</v>
      </c>
      <c r="G2414" s="171">
        <f t="shared" si="339"/>
        <v>39061.516372912534</v>
      </c>
      <c r="H2414" s="171">
        <f t="shared" si="333"/>
        <v>2.3647617276279221E-2</v>
      </c>
      <c r="I2414" s="171">
        <f t="shared" si="334"/>
        <v>1.697676848695171</v>
      </c>
      <c r="J2414" s="171">
        <f t="shared" si="335"/>
        <v>29.922827185072823</v>
      </c>
      <c r="K2414" s="172">
        <f t="shared" si="336"/>
        <v>34.872111826185332</v>
      </c>
      <c r="L2414" s="172">
        <f t="shared" si="340"/>
        <v>1.3115419496008938</v>
      </c>
      <c r="M2414" s="171">
        <f t="shared" si="341"/>
        <v>0.11828480786443847</v>
      </c>
      <c r="N2414" s="44"/>
    </row>
    <row r="2415" spans="1:14" x14ac:dyDescent="0.25">
      <c r="A2415" s="157">
        <v>45695.675000000003</v>
      </c>
      <c r="B2415" s="170">
        <v>0.44939830643381379</v>
      </c>
      <c r="C2415" s="170">
        <v>26.454185665000001</v>
      </c>
      <c r="D2415" s="170">
        <v>2.36440846666666E-2</v>
      </c>
      <c r="E2415" s="171">
        <f t="shared" si="337"/>
        <v>0.43971719967349782</v>
      </c>
      <c r="F2415" s="171">
        <f t="shared" si="338"/>
        <v>9.7272360699959695E-4</v>
      </c>
      <c r="G2415" s="171">
        <f t="shared" si="339"/>
        <v>38828.013675881513</v>
      </c>
      <c r="H2415" s="171">
        <f t="shared" si="333"/>
        <v>2.3647466193316393E-2</v>
      </c>
      <c r="I2415" s="171">
        <f t="shared" si="334"/>
        <v>1.6976864802848053</v>
      </c>
      <c r="J2415" s="171">
        <f t="shared" si="335"/>
        <v>29.768931662921588</v>
      </c>
      <c r="K2415" s="172">
        <f t="shared" si="336"/>
        <v>34.692938129944977</v>
      </c>
      <c r="L2415" s="172">
        <f t="shared" si="340"/>
        <v>1.3099987530304189</v>
      </c>
      <c r="M2415" s="171">
        <f t="shared" si="341"/>
        <v>0.11814563068456158</v>
      </c>
      <c r="N2415" s="44"/>
    </row>
    <row r="2416" spans="1:14" x14ac:dyDescent="0.25">
      <c r="A2416" s="157">
        <v>45695.675694444442</v>
      </c>
      <c r="B2416" s="170">
        <v>0.44746791235679723</v>
      </c>
      <c r="C2416" s="170">
        <v>26.45440005</v>
      </c>
      <c r="D2416" s="170">
        <v>2.3666603166666599E-2</v>
      </c>
      <c r="E2416" s="171">
        <f t="shared" si="337"/>
        <v>0.43782807757664338</v>
      </c>
      <c r="F2416" s="171">
        <f t="shared" si="338"/>
        <v>9.6854526484155246E-4</v>
      </c>
      <c r="G2416" s="171">
        <f t="shared" si="339"/>
        <v>38661.227627627282</v>
      </c>
      <c r="H2416" s="171">
        <f t="shared" si="333"/>
        <v>2.3647315113884099E-2</v>
      </c>
      <c r="I2416" s="171">
        <f t="shared" si="334"/>
        <v>1.6976961117646747</v>
      </c>
      <c r="J2416" s="171">
        <f t="shared" si="335"/>
        <v>29.658928030721746</v>
      </c>
      <c r="K2416" s="172">
        <f t="shared" si="336"/>
        <v>34.564914808661257</v>
      </c>
      <c r="L2416" s="172">
        <f t="shared" si="340"/>
        <v>1.3058950805461529</v>
      </c>
      <c r="M2416" s="171">
        <f t="shared" si="341"/>
        <v>0.11777553035228652</v>
      </c>
      <c r="N2416" s="44"/>
    </row>
    <row r="2417" spans="1:14" x14ac:dyDescent="0.25">
      <c r="A2417" s="157">
        <v>45695.676388888889</v>
      </c>
      <c r="B2417" s="170">
        <v>0.44283494812655405</v>
      </c>
      <c r="C2417" s="170">
        <v>26.454614435</v>
      </c>
      <c r="D2417" s="170">
        <v>2.35765313333333E-2</v>
      </c>
      <c r="E2417" s="171">
        <f t="shared" si="337"/>
        <v>0.43329461159371918</v>
      </c>
      <c r="F2417" s="171">
        <f t="shared" si="338"/>
        <v>9.5851720373713002E-4</v>
      </c>
      <c r="G2417" s="171">
        <f t="shared" si="339"/>
        <v>38260.93951813427</v>
      </c>
      <c r="H2417" s="171">
        <f t="shared" si="333"/>
        <v>2.3647164035633252E-2</v>
      </c>
      <c r="I2417" s="171">
        <f t="shared" si="334"/>
        <v>1.6977057432845319</v>
      </c>
      <c r="J2417" s="171">
        <f t="shared" si="335"/>
        <v>29.394646483266122</v>
      </c>
      <c r="K2417" s="172">
        <f t="shared" si="336"/>
        <v>34.257091706881027</v>
      </c>
      <c r="L2417" s="172">
        <f t="shared" si="340"/>
        <v>1.2881152253857913</v>
      </c>
      <c r="M2417" s="171">
        <f t="shared" si="341"/>
        <v>0.11617200806148911</v>
      </c>
      <c r="N2417" s="44"/>
    </row>
    <row r="2418" spans="1:14" x14ac:dyDescent="0.25">
      <c r="A2418" s="157">
        <v>45695.677083333336</v>
      </c>
      <c r="B2418" s="170">
        <v>0.43241075747442748</v>
      </c>
      <c r="C2418" s="170">
        <v>26.454828823333301</v>
      </c>
      <c r="D2418" s="170">
        <v>2.3761970333333299E-2</v>
      </c>
      <c r="E2418" s="171">
        <f t="shared" si="337"/>
        <v>0.42309469460645832</v>
      </c>
      <c r="F2418" s="171">
        <f t="shared" si="338"/>
        <v>9.3595402050741881E-4</v>
      </c>
      <c r="G2418" s="171">
        <f t="shared" si="339"/>
        <v>37360.289445790535</v>
      </c>
      <c r="H2418" s="171">
        <f t="shared" si="333"/>
        <v>2.3647012956214849E-2</v>
      </c>
      <c r="I2418" s="171">
        <f t="shared" si="334"/>
        <v>1.6977153749941321</v>
      </c>
      <c r="J2418" s="171">
        <f t="shared" si="335"/>
        <v>28.798588299935926</v>
      </c>
      <c r="K2418" s="172">
        <f t="shared" si="336"/>
        <v>33.562604577788051</v>
      </c>
      <c r="L2418" s="172">
        <f t="shared" si="340"/>
        <v>1.2691604219221206</v>
      </c>
      <c r="M2418" s="171">
        <f t="shared" si="341"/>
        <v>0.11446252001462126</v>
      </c>
      <c r="N2418" s="44"/>
    </row>
    <row r="2419" spans="1:14" x14ac:dyDescent="0.25">
      <c r="A2419" s="157">
        <v>45695.677777777775</v>
      </c>
      <c r="B2419" s="170">
        <v>0.42353089310729924</v>
      </c>
      <c r="C2419" s="170">
        <v>26.455408094999999</v>
      </c>
      <c r="D2419" s="170">
        <v>2.3679848833333302E-2</v>
      </c>
      <c r="E2419" s="171">
        <f t="shared" si="337"/>
        <v>0.41440534102453941</v>
      </c>
      <c r="F2419" s="171">
        <f t="shared" si="338"/>
        <v>9.1673353486428403E-4</v>
      </c>
      <c r="G2419" s="171">
        <f t="shared" si="339"/>
        <v>36593.069164470653</v>
      </c>
      <c r="H2419" s="171">
        <f t="shared" si="333"/>
        <v>2.3646604749488358E-2</v>
      </c>
      <c r="I2419" s="171">
        <f t="shared" si="334"/>
        <v>1.6977413998214457</v>
      </c>
      <c r="J2419" s="171">
        <f t="shared" si="335"/>
        <v>28.289247739249276</v>
      </c>
      <c r="K2419" s="172">
        <f t="shared" si="336"/>
        <v>32.969459122977959</v>
      </c>
      <c r="L2419" s="172">
        <f t="shared" si="340"/>
        <v>1.2400634825990944</v>
      </c>
      <c r="M2419" s="171">
        <f t="shared" si="341"/>
        <v>0.111838337175243</v>
      </c>
      <c r="N2419" s="44"/>
    </row>
    <row r="2420" spans="1:14" x14ac:dyDescent="0.25">
      <c r="A2420" s="157">
        <v>45695.678472222222</v>
      </c>
      <c r="B2420" s="170">
        <v>0.42816385732982293</v>
      </c>
      <c r="C2420" s="170">
        <v>26.456266404999901</v>
      </c>
      <c r="D2420" s="170">
        <v>2.33831454999999E-2</v>
      </c>
      <c r="E2420" s="171">
        <f t="shared" si="337"/>
        <v>0.41893728152724291</v>
      </c>
      <c r="F2420" s="171">
        <f t="shared" si="338"/>
        <v>9.2676159595199772E-4</v>
      </c>
      <c r="G2420" s="171">
        <f t="shared" si="339"/>
        <v>36993.3572732967</v>
      </c>
      <c r="H2420" s="171">
        <f t="shared" si="333"/>
        <v>2.3645999923204802E-2</v>
      </c>
      <c r="I2420" s="171">
        <f t="shared" si="334"/>
        <v>1.6977799614873446</v>
      </c>
      <c r="J2420" s="171">
        <f t="shared" si="335"/>
        <v>28.555174719002846</v>
      </c>
      <c r="K2420" s="172">
        <f t="shared" si="336"/>
        <v>33.280058868082456</v>
      </c>
      <c r="L2420" s="172">
        <f t="shared" si="340"/>
        <v>1.237297059779807</v>
      </c>
      <c r="M2420" s="171">
        <f t="shared" si="341"/>
        <v>0.11158884016773149</v>
      </c>
      <c r="N2420" s="44"/>
    </row>
    <row r="2421" spans="1:14" x14ac:dyDescent="0.25">
      <c r="A2421" s="157">
        <v>45695.679166666669</v>
      </c>
      <c r="B2421" s="170">
        <v>0.43086643484175602</v>
      </c>
      <c r="C2421" s="170">
        <v>26.457124709999999</v>
      </c>
      <c r="D2421" s="170">
        <v>2.3328837666666598E-2</v>
      </c>
      <c r="E2421" s="171">
        <f t="shared" si="337"/>
        <v>0.42158041300292537</v>
      </c>
      <c r="F2421" s="171">
        <f t="shared" si="338"/>
        <v>9.3261133082631173E-4</v>
      </c>
      <c r="G2421" s="171">
        <f t="shared" si="339"/>
        <v>37226.859970327721</v>
      </c>
      <c r="H2421" s="171">
        <f t="shared" si="333"/>
        <v>2.36453951193796E-2</v>
      </c>
      <c r="I2421" s="171">
        <f t="shared" si="334"/>
        <v>1.6978185235695997</v>
      </c>
      <c r="J2421" s="171">
        <f t="shared" si="335"/>
        <v>28.710113435768672</v>
      </c>
      <c r="K2421" s="172">
        <f t="shared" si="336"/>
        <v>33.461315663417551</v>
      </c>
      <c r="L2421" s="172">
        <f t="shared" si="340"/>
        <v>1.2418640457201298</v>
      </c>
      <c r="M2421" s="171">
        <f t="shared" si="341"/>
        <v>0.11200072562410983</v>
      </c>
      <c r="N2421" s="44"/>
    </row>
    <row r="2422" spans="1:14" x14ac:dyDescent="0.25">
      <c r="A2422" s="157">
        <v>45695.679861111108</v>
      </c>
      <c r="B2422" s="170">
        <v>0.43858804800511342</v>
      </c>
      <c r="C2422" s="170">
        <v>26.457983015</v>
      </c>
      <c r="D2422" s="170">
        <v>2.3470565499999999E-2</v>
      </c>
      <c r="E2422" s="171">
        <f t="shared" si="337"/>
        <v>0.42913438079606164</v>
      </c>
      <c r="F2422" s="171">
        <f t="shared" si="338"/>
        <v>9.4932477923184721E-4</v>
      </c>
      <c r="G2422" s="171">
        <f t="shared" si="339"/>
        <v>37894.007347641797</v>
      </c>
      <c r="H2422" s="171">
        <f t="shared" si="333"/>
        <v>2.3644790334488932E-2</v>
      </c>
      <c r="I2422" s="171">
        <f t="shared" si="334"/>
        <v>1.6978570862928335</v>
      </c>
      <c r="J2422" s="171">
        <f t="shared" si="335"/>
        <v>29.15204727929239</v>
      </c>
      <c r="K2422" s="172">
        <f t="shared" si="336"/>
        <v>33.977076239276791</v>
      </c>
      <c r="L2422" s="172">
        <f t="shared" si="340"/>
        <v>1.2707321459998198</v>
      </c>
      <c r="M2422" s="171">
        <f t="shared" si="341"/>
        <v>0.11460427002162876</v>
      </c>
      <c r="N2422" s="44"/>
    </row>
    <row r="2423" spans="1:14" x14ac:dyDescent="0.25">
      <c r="A2423" s="157">
        <v>45695.680555555555</v>
      </c>
      <c r="B2423" s="170">
        <v>0.44360708735519239</v>
      </c>
      <c r="C2423" s="170">
        <v>26.458841324999899</v>
      </c>
      <c r="D2423" s="170">
        <v>2.3428179333333299E-2</v>
      </c>
      <c r="E2423" s="171">
        <f t="shared" si="337"/>
        <v>0.43404399243716035</v>
      </c>
      <c r="F2423" s="171">
        <f t="shared" si="338"/>
        <v>9.6018850076881471E-4</v>
      </c>
      <c r="G2423" s="171">
        <f t="shared" si="339"/>
        <v>38327.65234748862</v>
      </c>
      <c r="H2423" s="171">
        <f t="shared" si="333"/>
        <v>2.3644185565009086E-2</v>
      </c>
      <c r="I2423" s="171">
        <f t="shared" si="334"/>
        <v>1.6978956498817064</v>
      </c>
      <c r="J2423" s="171">
        <f t="shared" si="335"/>
        <v>29.438718958963818</v>
      </c>
      <c r="K2423" s="172">
        <f t="shared" si="336"/>
        <v>34.31189412288996</v>
      </c>
      <c r="L2423" s="172">
        <f t="shared" si="340"/>
        <v>1.2822713673152024</v>
      </c>
      <c r="M2423" s="171">
        <f t="shared" si="341"/>
        <v>0.11564496458470441</v>
      </c>
      <c r="N2423" s="44"/>
    </row>
    <row r="2424" spans="1:14" x14ac:dyDescent="0.25">
      <c r="A2424" s="157">
        <v>45695.681250000001</v>
      </c>
      <c r="B2424" s="170">
        <v>0.44515140632009537</v>
      </c>
      <c r="C2424" s="170">
        <v>26.4590917716666</v>
      </c>
      <c r="D2424" s="170">
        <v>2.3483810833333299E-2</v>
      </c>
      <c r="E2424" s="171">
        <f t="shared" si="337"/>
        <v>0.43555465553824929</v>
      </c>
      <c r="F2424" s="171">
        <f t="shared" si="338"/>
        <v>9.6353118251102897E-4</v>
      </c>
      <c r="G2424" s="171">
        <f t="shared" si="339"/>
        <v>38461.081506056238</v>
      </c>
      <c r="H2424" s="171">
        <f t="shared" si="333"/>
        <v>2.3644009102614827E-2</v>
      </c>
      <c r="I2424" s="171">
        <f t="shared" si="334"/>
        <v>1.6979069024897131</v>
      </c>
      <c r="J2424" s="171">
        <f t="shared" si="335"/>
        <v>29.526834027104705</v>
      </c>
      <c r="K2424" s="172">
        <f t="shared" si="336"/>
        <v>34.414799842888392</v>
      </c>
      <c r="L2424" s="172">
        <f t="shared" si="340"/>
        <v>1.2895808021893367</v>
      </c>
      <c r="M2424" s="171">
        <f t="shared" si="341"/>
        <v>0.11630418490163572</v>
      </c>
      <c r="N2424" s="44"/>
    </row>
    <row r="2425" spans="1:14" x14ac:dyDescent="0.25">
      <c r="A2425" s="157">
        <v>45695.681944444441</v>
      </c>
      <c r="B2425" s="170">
        <v>0.46445546136251414</v>
      </c>
      <c r="C2425" s="170">
        <v>26.458877384999901</v>
      </c>
      <c r="D2425" s="170">
        <v>2.3428179333333299E-2</v>
      </c>
      <c r="E2425" s="171">
        <f t="shared" si="337"/>
        <v>0.45444287127534128</v>
      </c>
      <c r="F2425" s="171">
        <f t="shared" si="338"/>
        <v>1.0053148514340133E-3</v>
      </c>
      <c r="G2425" s="171">
        <f t="shared" si="339"/>
        <v>40128.951861721223</v>
      </c>
      <c r="H2425" s="171">
        <f t="shared" si="333"/>
        <v>2.3644160157368831E-2</v>
      </c>
      <c r="I2425" s="171">
        <f t="shared" si="334"/>
        <v>1.6978972700597961</v>
      </c>
      <c r="J2425" s="171">
        <f t="shared" si="335"/>
        <v>30.62471964874592</v>
      </c>
      <c r="K2425" s="172">
        <f t="shared" si="336"/>
        <v>35.694251446620221</v>
      </c>
      <c r="L2425" s="172">
        <f t="shared" si="340"/>
        <v>1.3395274694166646</v>
      </c>
      <c r="M2425" s="171">
        <f t="shared" si="341"/>
        <v>0.1208087544567699</v>
      </c>
      <c r="N2425" s="44"/>
    </row>
    <row r="2426" spans="1:14" x14ac:dyDescent="0.25">
      <c r="A2426" s="157">
        <v>45695.682638888888</v>
      </c>
      <c r="B2426" s="170">
        <v>0.46291114240533338</v>
      </c>
      <c r="C2426" s="170">
        <v>26.458662998333299</v>
      </c>
      <c r="D2426" s="170">
        <v>2.34851355E-2</v>
      </c>
      <c r="E2426" s="171">
        <f t="shared" si="337"/>
        <v>0.45293216837618072</v>
      </c>
      <c r="F2426" s="171">
        <f t="shared" si="338"/>
        <v>1.0019721697085138E-3</v>
      </c>
      <c r="G2426" s="171">
        <f t="shared" si="339"/>
        <v>39995.522703820803</v>
      </c>
      <c r="H2426" s="171">
        <f t="shared" si="333"/>
        <v>2.3644311213303994E-2</v>
      </c>
      <c r="I2426" s="171">
        <f t="shared" si="334"/>
        <v>1.6978876376698746</v>
      </c>
      <c r="J2426" s="171">
        <f t="shared" si="335"/>
        <v>30.537127596845231</v>
      </c>
      <c r="K2426" s="172">
        <f t="shared" si="336"/>
        <v>35.591978679412151</v>
      </c>
      <c r="L2426" s="172">
        <f t="shared" si="340"/>
        <v>1.3385304231096942</v>
      </c>
      <c r="M2426" s="171">
        <f t="shared" si="341"/>
        <v>0.12071883325303878</v>
      </c>
      <c r="N2426" s="44"/>
    </row>
    <row r="2427" spans="1:14" x14ac:dyDescent="0.25">
      <c r="A2427" s="157">
        <v>45695.683333333334</v>
      </c>
      <c r="B2427" s="170">
        <v>0.44746791235679723</v>
      </c>
      <c r="C2427" s="170">
        <v>26.458448614999998</v>
      </c>
      <c r="D2427" s="170">
        <v>2.3458645E-2</v>
      </c>
      <c r="E2427" s="171">
        <f t="shared" si="337"/>
        <v>0.43782216127008028</v>
      </c>
      <c r="F2427" s="171">
        <f t="shared" si="338"/>
        <v>9.6854526484155246E-4</v>
      </c>
      <c r="G2427" s="171">
        <f t="shared" si="339"/>
        <v>38661.227627627282</v>
      </c>
      <c r="H2427" s="171">
        <f t="shared" si="333"/>
        <v>2.364446226807173E-2</v>
      </c>
      <c r="I2427" s="171">
        <f t="shared" si="334"/>
        <v>1.6978780054697091</v>
      </c>
      <c r="J2427" s="171">
        <f t="shared" si="335"/>
        <v>29.658928030721746</v>
      </c>
      <c r="K2427" s="172">
        <f t="shared" si="336"/>
        <v>34.568233818520127</v>
      </c>
      <c r="L2427" s="172">
        <f t="shared" si="340"/>
        <v>1.2945538718127161</v>
      </c>
      <c r="M2427" s="171">
        <f t="shared" si="341"/>
        <v>0.1167526940668034</v>
      </c>
      <c r="N2427" s="44"/>
    </row>
    <row r="2428" spans="1:14" x14ac:dyDescent="0.25">
      <c r="A2428" s="157">
        <v>45695.684027777781</v>
      </c>
      <c r="B2428" s="170">
        <v>0.44669575471981332</v>
      </c>
      <c r="C2428" s="170">
        <v>26.458234224999899</v>
      </c>
      <c r="D2428" s="170">
        <v>2.3436127666666601E-2</v>
      </c>
      <c r="E2428" s="171">
        <f t="shared" si="337"/>
        <v>0.43706696124303862</v>
      </c>
      <c r="F2428" s="171">
        <f t="shared" si="338"/>
        <v>9.6687392796496391E-4</v>
      </c>
      <c r="G2428" s="171">
        <f t="shared" si="339"/>
        <v>38594.513207791868</v>
      </c>
      <c r="H2428" s="171">
        <f t="shared" si="333"/>
        <v>2.364461332871818E-2</v>
      </c>
      <c r="I2428" s="171">
        <f t="shared" si="334"/>
        <v>1.6978683730099968</v>
      </c>
      <c r="J2428" s="171">
        <f t="shared" si="335"/>
        <v>29.614907987378306</v>
      </c>
      <c r="K2428" s="172">
        <f t="shared" si="336"/>
        <v>34.516751836254855</v>
      </c>
      <c r="L2428" s="172">
        <f t="shared" si="340"/>
        <v>1.2911811005293166</v>
      </c>
      <c r="M2428" s="171">
        <f t="shared" si="341"/>
        <v>0.11644851195249969</v>
      </c>
      <c r="N2428" s="44"/>
    </row>
    <row r="2429" spans="1:14" x14ac:dyDescent="0.25">
      <c r="A2429" s="157">
        <v>45695.68472222222</v>
      </c>
      <c r="B2429" s="170">
        <v>0.44553749986371843</v>
      </c>
      <c r="C2429" s="170">
        <v>26.457880070000002</v>
      </c>
      <c r="D2429" s="170">
        <v>2.35367935E-2</v>
      </c>
      <c r="E2429" s="171">
        <f t="shared" si="337"/>
        <v>0.4359341885618418</v>
      </c>
      <c r="F2429" s="171">
        <f t="shared" si="338"/>
        <v>9.6436688282190133E-4</v>
      </c>
      <c r="G2429" s="171">
        <f t="shared" si="339"/>
        <v>38494.439988225269</v>
      </c>
      <c r="H2429" s="171">
        <f t="shared" si="333"/>
        <v>2.3644862871317805E-2</v>
      </c>
      <c r="I2429" s="171">
        <f t="shared" si="334"/>
        <v>1.6978524610505465</v>
      </c>
      <c r="J2429" s="171">
        <f t="shared" si="335"/>
        <v>29.548856889445275</v>
      </c>
      <c r="K2429" s="172">
        <f t="shared" si="336"/>
        <v>34.439478726014933</v>
      </c>
      <c r="L2429" s="172">
        <f t="shared" si="340"/>
        <v>1.2935166986926583</v>
      </c>
      <c r="M2429" s="171">
        <f t="shared" si="341"/>
        <v>0.11665915392249804</v>
      </c>
      <c r="N2429" s="44"/>
    </row>
    <row r="2430" spans="1:14" x14ac:dyDescent="0.25">
      <c r="A2430" s="157">
        <v>45695.685416666667</v>
      </c>
      <c r="B2430" s="170">
        <v>0.43627156404452283</v>
      </c>
      <c r="C2430" s="170">
        <v>26.457419030000001</v>
      </c>
      <c r="D2430" s="170">
        <v>2.3601698833333299E-2</v>
      </c>
      <c r="E2430" s="171">
        <f t="shared" si="337"/>
        <v>0.42686863167045214</v>
      </c>
      <c r="F2430" s="171">
        <f t="shared" si="338"/>
        <v>9.4431074468511432E-4</v>
      </c>
      <c r="G2430" s="171">
        <f t="shared" si="339"/>
        <v>37693.863133446772</v>
      </c>
      <c r="H2430" s="171">
        <f t="shared" si="333"/>
        <v>2.3645187731423239E-2</v>
      </c>
      <c r="I2430" s="171">
        <f t="shared" si="334"/>
        <v>1.6978317469793651</v>
      </c>
      <c r="J2430" s="171">
        <f t="shared" si="335"/>
        <v>29.019582361071649</v>
      </c>
      <c r="K2430" s="172">
        <f t="shared" si="336"/>
        <v>33.822234316648213</v>
      </c>
      <c r="L2430" s="172">
        <f t="shared" si="340"/>
        <v>1.2713913475824774</v>
      </c>
      <c r="M2430" s="171">
        <f t="shared" si="341"/>
        <v>0.11466372182381651</v>
      </c>
      <c r="N2430" s="44"/>
    </row>
    <row r="2431" spans="1:14" x14ac:dyDescent="0.25">
      <c r="A2431" s="157">
        <v>45695.686111111114</v>
      </c>
      <c r="B2431" s="170">
        <v>0.41928399666134936</v>
      </c>
      <c r="C2431" s="170">
        <v>26.456957989999999</v>
      </c>
      <c r="D2431" s="170">
        <v>2.3416259499999901E-2</v>
      </c>
      <c r="E2431" s="171">
        <f t="shared" si="337"/>
        <v>0.41024782750665306</v>
      </c>
      <c r="F2431" s="171">
        <f t="shared" si="338"/>
        <v>9.0754111831460897E-4</v>
      </c>
      <c r="G2431" s="171">
        <f t="shared" si="339"/>
        <v>36226.137311540588</v>
      </c>
      <c r="H2431" s="171">
        <f t="shared" si="333"/>
        <v>2.3645512596991804E-2</v>
      </c>
      <c r="I2431" s="171">
        <f t="shared" si="334"/>
        <v>1.6978110330931282</v>
      </c>
      <c r="J2431" s="171">
        <f t="shared" si="335"/>
        <v>28.045122700282274</v>
      </c>
      <c r="K2431" s="172">
        <f t="shared" si="336"/>
        <v>32.686147167022483</v>
      </c>
      <c r="L2431" s="172">
        <f t="shared" si="340"/>
        <v>1.2146021709733448</v>
      </c>
      <c r="M2431" s="171">
        <f t="shared" si="341"/>
        <v>0.10954204283670137</v>
      </c>
      <c r="N2431" s="44"/>
    </row>
    <row r="2432" spans="1:14" x14ac:dyDescent="0.25">
      <c r="A2432" s="157">
        <v>45695.686805555553</v>
      </c>
      <c r="B2432" s="170">
        <v>0.4127206088961079</v>
      </c>
      <c r="C2432" s="170">
        <v>26.456496949999998</v>
      </c>
      <c r="D2432" s="170">
        <v>2.33381319999999E-2</v>
      </c>
      <c r="E2432" s="171">
        <f t="shared" si="337"/>
        <v>0.40382651153951904</v>
      </c>
      <c r="F2432" s="171">
        <f t="shared" si="338"/>
        <v>8.9333465129027689E-4</v>
      </c>
      <c r="G2432" s="171">
        <f t="shared" si="339"/>
        <v>35659.060608623724</v>
      </c>
      <c r="H2432" s="171">
        <f t="shared" si="333"/>
        <v>2.3645837468023605E-2</v>
      </c>
      <c r="I2432" s="171">
        <f t="shared" si="334"/>
        <v>1.6977903193918356</v>
      </c>
      <c r="J2432" s="171">
        <f t="shared" si="335"/>
        <v>27.667155556721745</v>
      </c>
      <c r="K2432" s="172">
        <f t="shared" si="336"/>
        <v>32.245279855704844</v>
      </c>
      <c r="L2432" s="172">
        <f t="shared" si="340"/>
        <v>1.1924914252041843</v>
      </c>
      <c r="M2432" s="171">
        <f t="shared" si="341"/>
        <v>0.10754792795853033</v>
      </c>
      <c r="N2432" s="44"/>
    </row>
    <row r="2433" spans="1:14" x14ac:dyDescent="0.25">
      <c r="A2433" s="157">
        <v>45695.6875</v>
      </c>
      <c r="B2433" s="170">
        <v>0.42623344482129966</v>
      </c>
      <c r="C2433" s="170">
        <v>26.456035908333298</v>
      </c>
      <c r="D2433" s="170">
        <v>2.3382664000000001E-2</v>
      </c>
      <c r="E2433" s="171">
        <f t="shared" si="337"/>
        <v>0.4170487886552241</v>
      </c>
      <c r="F2433" s="171">
        <f t="shared" si="338"/>
        <v>9.2258321389891696E-4</v>
      </c>
      <c r="G2433" s="171">
        <f t="shared" si="339"/>
        <v>36826.569632560291</v>
      </c>
      <c r="H2433" s="171">
        <f t="shared" si="333"/>
        <v>2.364616234569316E-2</v>
      </c>
      <c r="I2433" s="171">
        <f t="shared" si="334"/>
        <v>1.6977696058006084</v>
      </c>
      <c r="J2433" s="171">
        <f t="shared" si="335"/>
        <v>28.444420400496806</v>
      </c>
      <c r="K2433" s="172">
        <f t="shared" si="336"/>
        <v>33.150797355878694</v>
      </c>
      <c r="L2433" s="172">
        <f t="shared" si="340"/>
        <v>1.2319551718889803</v>
      </c>
      <c r="M2433" s="171">
        <f t="shared" si="341"/>
        <v>0.11110706817180557</v>
      </c>
      <c r="N2433" s="44"/>
    </row>
    <row r="2434" spans="1:14" x14ac:dyDescent="0.25">
      <c r="A2434" s="157">
        <v>45695.688194444447</v>
      </c>
      <c r="B2434" s="170">
        <v>0.42816385732982293</v>
      </c>
      <c r="C2434" s="170">
        <v>26.455574859999999</v>
      </c>
      <c r="D2434" s="170">
        <v>2.36197123333333E-2</v>
      </c>
      <c r="E2434" s="171">
        <f t="shared" si="337"/>
        <v>0.41893824851186079</v>
      </c>
      <c r="F2434" s="171">
        <f t="shared" si="338"/>
        <v>9.2676159595199772E-4</v>
      </c>
      <c r="G2434" s="171">
        <f t="shared" si="339"/>
        <v>36993.3572732967</v>
      </c>
      <c r="H2434" s="171">
        <f t="shared" si="333"/>
        <v>2.3646487233524034E-2</v>
      </c>
      <c r="I2434" s="171">
        <f t="shared" si="334"/>
        <v>1.6977488920948121</v>
      </c>
      <c r="J2434" s="171">
        <f t="shared" si="335"/>
        <v>28.555174719002846</v>
      </c>
      <c r="K2434" s="172">
        <f t="shared" si="336"/>
        <v>33.279513044802187</v>
      </c>
      <c r="L2434" s="172">
        <f t="shared" si="340"/>
        <v>1.2497927188708426</v>
      </c>
      <c r="M2434" s="171">
        <f t="shared" si="341"/>
        <v>0.11271579354895767</v>
      </c>
      <c r="N2434" s="44"/>
    </row>
    <row r="2435" spans="1:14" x14ac:dyDescent="0.25">
      <c r="A2435" s="157">
        <v>45695.688888888886</v>
      </c>
      <c r="B2435" s="170">
        <v>0.43086643484175602</v>
      </c>
      <c r="C2435" s="170">
        <v>26.455113819999902</v>
      </c>
      <c r="D2435" s="170">
        <v>2.3505270166666599E-2</v>
      </c>
      <c r="E2435" s="171">
        <f t="shared" si="337"/>
        <v>0.42158324256690027</v>
      </c>
      <c r="F2435" s="171">
        <f t="shared" si="338"/>
        <v>9.3261133082631173E-4</v>
      </c>
      <c r="G2435" s="171">
        <f t="shared" si="339"/>
        <v>37226.859970327721</v>
      </c>
      <c r="H2435" s="171">
        <f t="shared" ref="H2435:H2498" si="342">KHprocess*EXP(delta*(1/(C2435+273.15)-1/(Tnul+273.15)))</f>
        <v>2.3646812120946339E-2</v>
      </c>
      <c r="I2435" s="171">
        <f t="shared" ref="I2435:I2498" si="343">1/(H2435*constR*(C2435+273.15)*10^3)</f>
        <v>1.6977281789483474</v>
      </c>
      <c r="J2435" s="171">
        <f t="shared" ref="J2435:J2498" si="344">(($R$2/0.815)^(-0.49))*34500*(F2435)^0.86</f>
        <v>28.710113435768672</v>
      </c>
      <c r="K2435" s="172">
        <f t="shared" ref="K2435:K2498" si="345">J2435*(1.024)^(C2435-20)</f>
        <v>33.459719886949422</v>
      </c>
      <c r="L2435" s="172">
        <f t="shared" si="340"/>
        <v>1.2511918851782853</v>
      </c>
      <c r="M2435" s="171">
        <f t="shared" si="341"/>
        <v>0.11284198098649759</v>
      </c>
      <c r="N2435" s="44"/>
    </row>
    <row r="2436" spans="1:14" x14ac:dyDescent="0.25">
      <c r="A2436" s="157">
        <v>45695.689583333333</v>
      </c>
      <c r="B2436" s="170">
        <v>0.43858804800511342</v>
      </c>
      <c r="C2436" s="170">
        <v>26.454921720000002</v>
      </c>
      <c r="D2436" s="170">
        <v>2.3360627166666599E-2</v>
      </c>
      <c r="E2436" s="171">
        <f t="shared" ref="E2436:E2499" si="346">B2436*((20+273.15)/(C2436+273.15))</f>
        <v>0.42913876559363684</v>
      </c>
      <c r="F2436" s="171">
        <f t="shared" ref="F2436:F2499" si="347">B2436/$R$1</f>
        <v>9.4932477923184721E-4</v>
      </c>
      <c r="G2436" s="171">
        <f t="shared" ref="G2436:G2499" si="348">B2436*(24*60*60)</f>
        <v>37894.007347641797</v>
      </c>
      <c r="H2436" s="171">
        <f t="shared" si="342"/>
        <v>2.3646947492318059E-2</v>
      </c>
      <c r="I2436" s="171">
        <f t="shared" si="343"/>
        <v>1.6977195485252439</v>
      </c>
      <c r="J2436" s="171">
        <f t="shared" si="344"/>
        <v>29.15204727929239</v>
      </c>
      <c r="K2436" s="172">
        <f t="shared" si="345"/>
        <v>33.974609481497623</v>
      </c>
      <c r="L2436" s="172">
        <f t="shared" ref="L2436:L2499" si="349">I2436*D2436*(1-EXP((-(K2436/I2436)*($R$3/G2436))))*G2436/1000</f>
        <v>1.2646811501628969</v>
      </c>
      <c r="M2436" s="171">
        <f t="shared" ref="M2436:M2499" si="350">L2436*1000/24/$R$1</f>
        <v>0.11405854528886156</v>
      </c>
      <c r="N2436" s="44"/>
    </row>
    <row r="2437" spans="1:14" x14ac:dyDescent="0.25">
      <c r="A2437" s="157">
        <v>45695.69027777778</v>
      </c>
      <c r="B2437" s="170">
        <v>0.44167669327045639</v>
      </c>
      <c r="C2437" s="170">
        <v>26.454921720000002</v>
      </c>
      <c r="D2437" s="170">
        <v>2.3303406333333301E-2</v>
      </c>
      <c r="E2437" s="171">
        <f t="shared" si="346"/>
        <v>0.43216086668041898</v>
      </c>
      <c r="F2437" s="171">
        <f t="shared" si="347"/>
        <v>9.5601015859406147E-4</v>
      </c>
      <c r="G2437" s="171">
        <f t="shared" si="348"/>
        <v>38160.866298567431</v>
      </c>
      <c r="H2437" s="171">
        <f t="shared" si="342"/>
        <v>2.3646947492318059E-2</v>
      </c>
      <c r="I2437" s="171">
        <f t="shared" si="343"/>
        <v>1.6977195485252439</v>
      </c>
      <c r="J2437" s="171">
        <f t="shared" si="344"/>
        <v>29.328514960842291</v>
      </c>
      <c r="K2437" s="172">
        <f t="shared" si="345"/>
        <v>34.18026984247755</v>
      </c>
      <c r="L2437" s="172">
        <f t="shared" si="349"/>
        <v>1.2700345366718027</v>
      </c>
      <c r="M2437" s="171">
        <f t="shared" si="350"/>
        <v>0.11454135431744251</v>
      </c>
      <c r="N2437" s="44"/>
    </row>
    <row r="2438" spans="1:14" x14ac:dyDescent="0.25">
      <c r="A2438" s="157">
        <v>45695.690972222219</v>
      </c>
      <c r="B2438" s="170">
        <v>0.4289360223332328</v>
      </c>
      <c r="C2438" s="170">
        <v>26.454921720000002</v>
      </c>
      <c r="D2438" s="170">
        <v>2.3328837500000001E-2</v>
      </c>
      <c r="E2438" s="171">
        <f t="shared" si="346"/>
        <v>0.41969469067835175</v>
      </c>
      <c r="F2438" s="171">
        <f t="shared" si="347"/>
        <v>9.2843294877323118E-4</v>
      </c>
      <c r="G2438" s="171">
        <f t="shared" si="348"/>
        <v>37060.072329591312</v>
      </c>
      <c r="H2438" s="171">
        <f t="shared" si="342"/>
        <v>2.3646947492318059E-2</v>
      </c>
      <c r="I2438" s="171">
        <f t="shared" si="343"/>
        <v>1.6977195485252439</v>
      </c>
      <c r="J2438" s="171">
        <f t="shared" si="344"/>
        <v>28.599456858087127</v>
      </c>
      <c r="K2438" s="172">
        <f t="shared" si="345"/>
        <v>33.330605182801222</v>
      </c>
      <c r="L2438" s="172">
        <f t="shared" si="349"/>
        <v>1.236499377708929</v>
      </c>
      <c r="M2438" s="171">
        <f t="shared" si="350"/>
        <v>0.11151689914402317</v>
      </c>
      <c r="N2438" s="44"/>
    </row>
    <row r="2439" spans="1:14" x14ac:dyDescent="0.25">
      <c r="A2439" s="157">
        <v>45695.691666666666</v>
      </c>
      <c r="B2439" s="170">
        <v>0.42816385732982293</v>
      </c>
      <c r="C2439" s="170">
        <v>26.454921720000002</v>
      </c>
      <c r="D2439" s="170">
        <v>2.34369221666666E-2</v>
      </c>
      <c r="E2439" s="171">
        <f t="shared" si="346"/>
        <v>0.4189391617990193</v>
      </c>
      <c r="F2439" s="171">
        <f t="shared" si="347"/>
        <v>9.2676159595199772E-4</v>
      </c>
      <c r="G2439" s="171">
        <f t="shared" si="348"/>
        <v>36993.3572732967</v>
      </c>
      <c r="H2439" s="171">
        <f t="shared" si="342"/>
        <v>2.3646947492318059E-2</v>
      </c>
      <c r="I2439" s="171">
        <f t="shared" si="343"/>
        <v>1.6977195485252439</v>
      </c>
      <c r="J2439" s="171">
        <f t="shared" si="344"/>
        <v>28.555174719002846</v>
      </c>
      <c r="K2439" s="172">
        <f t="shared" si="345"/>
        <v>33.27899754207602</v>
      </c>
      <c r="L2439" s="172">
        <f t="shared" si="349"/>
        <v>1.2401000551169479</v>
      </c>
      <c r="M2439" s="171">
        <f t="shared" si="350"/>
        <v>0.11184163556249531</v>
      </c>
      <c r="N2439" s="44"/>
    </row>
    <row r="2440" spans="1:14" x14ac:dyDescent="0.25">
      <c r="A2440" s="157">
        <v>45695.692361111112</v>
      </c>
      <c r="B2440" s="170">
        <v>0.42507521574769291</v>
      </c>
      <c r="C2440" s="170">
        <v>26.454921720000002</v>
      </c>
      <c r="D2440" s="170">
        <v>2.33749323333333E-2</v>
      </c>
      <c r="E2440" s="171">
        <f t="shared" si="346"/>
        <v>0.4159170643160961</v>
      </c>
      <c r="F2440" s="171">
        <f t="shared" si="347"/>
        <v>9.2007622456210592E-4</v>
      </c>
      <c r="G2440" s="171">
        <f t="shared" si="348"/>
        <v>36726.498640600665</v>
      </c>
      <c r="H2440" s="171">
        <f t="shared" si="342"/>
        <v>2.3646947492318059E-2</v>
      </c>
      <c r="I2440" s="171">
        <f t="shared" si="343"/>
        <v>1.6977195485252439</v>
      </c>
      <c r="J2440" s="171">
        <f t="shared" si="344"/>
        <v>28.377935172077663</v>
      </c>
      <c r="K2440" s="172">
        <f t="shared" si="345"/>
        <v>33.072437627646337</v>
      </c>
      <c r="L2440" s="172">
        <f t="shared" si="349"/>
        <v>1.2283278642667497</v>
      </c>
      <c r="M2440" s="171">
        <f t="shared" si="350"/>
        <v>0.11077993003848752</v>
      </c>
      <c r="N2440" s="44"/>
    </row>
    <row r="2441" spans="1:14" x14ac:dyDescent="0.25">
      <c r="A2441" s="157">
        <v>45695.693055555559</v>
      </c>
      <c r="B2441" s="170">
        <v>0.42082831561853001</v>
      </c>
      <c r="C2441" s="170">
        <v>26.454921720000002</v>
      </c>
      <c r="D2441" s="170">
        <v>2.3327247999999998E-2</v>
      </c>
      <c r="E2441" s="171">
        <f t="shared" si="346"/>
        <v>0.4117616627101518</v>
      </c>
      <c r="F2441" s="171">
        <f t="shared" si="347"/>
        <v>9.108838000401083E-4</v>
      </c>
      <c r="G2441" s="171">
        <f t="shared" si="348"/>
        <v>36359.566469440993</v>
      </c>
      <c r="H2441" s="171">
        <f t="shared" si="342"/>
        <v>2.3646947492318059E-2</v>
      </c>
      <c r="I2441" s="171">
        <f t="shared" si="343"/>
        <v>1.6977195485252439</v>
      </c>
      <c r="J2441" s="171">
        <f t="shared" si="344"/>
        <v>28.133934911157183</v>
      </c>
      <c r="K2441" s="172">
        <f t="shared" si="345"/>
        <v>32.788072913952789</v>
      </c>
      <c r="L2441" s="172">
        <f t="shared" si="349"/>
        <v>1.2141634221500908</v>
      </c>
      <c r="M2441" s="171">
        <f t="shared" si="350"/>
        <v>0.10950247313763445</v>
      </c>
      <c r="N2441" s="44"/>
    </row>
    <row r="2442" spans="1:14" x14ac:dyDescent="0.25">
      <c r="A2442" s="157">
        <v>45695.693749999999</v>
      </c>
      <c r="B2442" s="170">
        <v>0.42237263825120153</v>
      </c>
      <c r="C2442" s="170">
        <v>26.454921720000002</v>
      </c>
      <c r="D2442" s="170">
        <v>2.313492E-2</v>
      </c>
      <c r="E2442" s="171">
        <f t="shared" si="346"/>
        <v>0.41327271325354287</v>
      </c>
      <c r="F2442" s="171">
        <f t="shared" si="347"/>
        <v>9.1422648972121537E-4</v>
      </c>
      <c r="G2442" s="171">
        <f t="shared" si="348"/>
        <v>36492.995944903814</v>
      </c>
      <c r="H2442" s="171">
        <f t="shared" si="342"/>
        <v>2.3646947492318059E-2</v>
      </c>
      <c r="I2442" s="171">
        <f t="shared" si="343"/>
        <v>1.6977195485252439</v>
      </c>
      <c r="J2442" s="171">
        <f t="shared" si="344"/>
        <v>28.222701716712486</v>
      </c>
      <c r="K2442" s="172">
        <f t="shared" si="345"/>
        <v>32.89152422647188</v>
      </c>
      <c r="L2442" s="172">
        <f t="shared" si="349"/>
        <v>1.2083582299642781</v>
      </c>
      <c r="M2442" s="171">
        <f t="shared" si="350"/>
        <v>0.10897891684382018</v>
      </c>
      <c r="N2442" s="44"/>
    </row>
    <row r="2443" spans="1:14" x14ac:dyDescent="0.25">
      <c r="A2443" s="157">
        <v>45695.694444444445</v>
      </c>
      <c r="B2443" s="170">
        <v>0.42082831561853001</v>
      </c>
      <c r="C2443" s="170">
        <v>26.455047005000001</v>
      </c>
      <c r="D2443" s="170">
        <v>2.3225521333333301E-2</v>
      </c>
      <c r="E2443" s="171">
        <f t="shared" si="346"/>
        <v>0.41176149052493521</v>
      </c>
      <c r="F2443" s="171">
        <f t="shared" si="347"/>
        <v>9.108838000401083E-4</v>
      </c>
      <c r="G2443" s="171">
        <f t="shared" si="348"/>
        <v>36359.566469440993</v>
      </c>
      <c r="H2443" s="171">
        <f t="shared" si="342"/>
        <v>2.364685920484811E-2</v>
      </c>
      <c r="I2443" s="171">
        <f t="shared" si="343"/>
        <v>1.6977251771658437</v>
      </c>
      <c r="J2443" s="171">
        <f t="shared" si="344"/>
        <v>28.133934911157183</v>
      </c>
      <c r="K2443" s="172">
        <f t="shared" si="345"/>
        <v>32.788170338119492</v>
      </c>
      <c r="L2443" s="172">
        <f t="shared" si="349"/>
        <v>1.208872500237284</v>
      </c>
      <c r="M2443" s="171">
        <f t="shared" si="350"/>
        <v>0.10902529764044769</v>
      </c>
      <c r="N2443" s="44"/>
    </row>
    <row r="2444" spans="1:14" x14ac:dyDescent="0.25">
      <c r="A2444" s="157">
        <v>45695.695138888892</v>
      </c>
      <c r="B2444" s="170">
        <v>0.43009425141455893</v>
      </c>
      <c r="C2444" s="170">
        <v>26.45526177</v>
      </c>
      <c r="D2444" s="170">
        <v>2.3293869499999901E-2</v>
      </c>
      <c r="E2444" s="171">
        <f t="shared" si="346"/>
        <v>0.4208274883335269</v>
      </c>
      <c r="F2444" s="171">
        <f t="shared" si="347"/>
        <v>9.3093993812675096E-4</v>
      </c>
      <c r="G2444" s="171">
        <f t="shared" si="348"/>
        <v>37160.143322217889</v>
      </c>
      <c r="H2444" s="171">
        <f t="shared" si="342"/>
        <v>2.3646707862381745E-2</v>
      </c>
      <c r="I2444" s="171">
        <f t="shared" si="343"/>
        <v>1.6977348258786138</v>
      </c>
      <c r="J2444" s="171">
        <f t="shared" si="344"/>
        <v>28.665858094965042</v>
      </c>
      <c r="K2444" s="172">
        <f t="shared" si="345"/>
        <v>33.408260467415595</v>
      </c>
      <c r="L2444" s="172">
        <f t="shared" si="349"/>
        <v>1.2378289737648103</v>
      </c>
      <c r="M2444" s="171">
        <f t="shared" si="350"/>
        <v>0.11163681220822605</v>
      </c>
      <c r="N2444" s="44"/>
    </row>
    <row r="2445" spans="1:14" x14ac:dyDescent="0.25">
      <c r="A2445" s="157">
        <v>45695.695833333331</v>
      </c>
      <c r="B2445" s="170">
        <v>0.43163857405495271</v>
      </c>
      <c r="C2445" s="170">
        <v>26.455476538333301</v>
      </c>
      <c r="D2445" s="170">
        <v>2.3390827833333301E-2</v>
      </c>
      <c r="E2445" s="171">
        <f t="shared" si="346"/>
        <v>0.42233823442149182</v>
      </c>
      <c r="F2445" s="171">
        <f t="shared" si="347"/>
        <v>9.3428262782457297E-4</v>
      </c>
      <c r="G2445" s="171">
        <f t="shared" si="348"/>
        <v>37293.572798347916</v>
      </c>
      <c r="H2445" s="171">
        <f t="shared" si="342"/>
        <v>2.3646556518752061E-2</v>
      </c>
      <c r="I2445" s="171">
        <f t="shared" si="343"/>
        <v>1.6977444747812698</v>
      </c>
      <c r="J2445" s="171">
        <f t="shared" si="344"/>
        <v>28.754355141123504</v>
      </c>
      <c r="K2445" s="172">
        <f t="shared" si="345"/>
        <v>33.511568919302825</v>
      </c>
      <c r="L2445" s="172">
        <f t="shared" si="349"/>
        <v>1.2472347636345207</v>
      </c>
      <c r="M2445" s="171">
        <f t="shared" si="350"/>
        <v>0.11248509773038606</v>
      </c>
      <c r="N2445" s="44"/>
    </row>
    <row r="2446" spans="1:14" x14ac:dyDescent="0.25">
      <c r="A2446" s="157">
        <v>45695.696527777778</v>
      </c>
      <c r="B2446" s="170">
        <v>0.41465102507240242</v>
      </c>
      <c r="C2446" s="170">
        <v>26.455691304999998</v>
      </c>
      <c r="D2446" s="170">
        <v>2.33590376666666E-2</v>
      </c>
      <c r="E2446" s="171">
        <f t="shared" si="346"/>
        <v>0.40571641837147632</v>
      </c>
      <c r="F2446" s="171">
        <f t="shared" si="347"/>
        <v>8.9751304128225632E-4</v>
      </c>
      <c r="G2446" s="171">
        <f t="shared" si="348"/>
        <v>35825.848566255569</v>
      </c>
      <c r="H2446" s="171">
        <f t="shared" si="342"/>
        <v>2.3646405177482392E-2</v>
      </c>
      <c r="I2446" s="171">
        <f t="shared" si="343"/>
        <v>1.6977541236491829</v>
      </c>
      <c r="J2446" s="171">
        <f t="shared" si="344"/>
        <v>27.778409597070223</v>
      </c>
      <c r="K2446" s="172">
        <f t="shared" si="345"/>
        <v>32.374324677829762</v>
      </c>
      <c r="L2446" s="172">
        <f t="shared" si="349"/>
        <v>1.1988484992721555</v>
      </c>
      <c r="M2446" s="171">
        <f t="shared" si="350"/>
        <v>0.10812125714936469</v>
      </c>
      <c r="N2446" s="44"/>
    </row>
    <row r="2447" spans="1:14" x14ac:dyDescent="0.25">
      <c r="A2447" s="157">
        <v>45695.697222222225</v>
      </c>
      <c r="B2447" s="170">
        <v>0.39843563738688237</v>
      </c>
      <c r="C2447" s="170">
        <v>26.455906075000001</v>
      </c>
      <c r="D2447" s="170">
        <v>2.3270026499999999E-2</v>
      </c>
      <c r="E2447" s="171">
        <f t="shared" si="346"/>
        <v>0.38985014891771125</v>
      </c>
      <c r="F2447" s="171">
        <f t="shared" si="347"/>
        <v>8.6241479953870644E-4</v>
      </c>
      <c r="G2447" s="171">
        <f t="shared" si="348"/>
        <v>34424.839070226633</v>
      </c>
      <c r="H2447" s="171">
        <f t="shared" si="342"/>
        <v>2.3646253835049424E-2</v>
      </c>
      <c r="I2447" s="171">
        <f t="shared" si="343"/>
        <v>1.6977637727069845</v>
      </c>
      <c r="J2447" s="171">
        <f t="shared" si="344"/>
        <v>26.841590698656681</v>
      </c>
      <c r="K2447" s="172">
        <f t="shared" si="345"/>
        <v>31.282669202109965</v>
      </c>
      <c r="L2447" s="172">
        <f t="shared" si="349"/>
        <v>1.1497802861893849</v>
      </c>
      <c r="M2447" s="171">
        <f t="shared" si="350"/>
        <v>0.10369591325661841</v>
      </c>
      <c r="N2447" s="44"/>
    </row>
    <row r="2448" spans="1:14" x14ac:dyDescent="0.25">
      <c r="A2448" s="157">
        <v>45695.697916666664</v>
      </c>
      <c r="B2448" s="170">
        <v>0.3926444183237055</v>
      </c>
      <c r="C2448" s="170">
        <v>26.4556186816666</v>
      </c>
      <c r="D2448" s="170">
        <v>2.3304995499999901E-2</v>
      </c>
      <c r="E2448" s="171">
        <f t="shared" si="346"/>
        <v>0.38418408752838812</v>
      </c>
      <c r="F2448" s="171">
        <f t="shared" si="347"/>
        <v>8.4987969334135395E-4</v>
      </c>
      <c r="G2448" s="171">
        <f t="shared" si="348"/>
        <v>33924.477743168158</v>
      </c>
      <c r="H2448" s="171">
        <f t="shared" si="342"/>
        <v>2.3646456353389578E-2</v>
      </c>
      <c r="I2448" s="171">
        <f t="shared" si="343"/>
        <v>1.6977508608806753</v>
      </c>
      <c r="J2448" s="171">
        <f t="shared" si="344"/>
        <v>26.505727345078139</v>
      </c>
      <c r="K2448" s="172">
        <f t="shared" si="345"/>
        <v>30.891024985327313</v>
      </c>
      <c r="L2448" s="172">
        <f t="shared" si="349"/>
        <v>1.1355561274096959</v>
      </c>
      <c r="M2448" s="171">
        <f t="shared" si="350"/>
        <v>0.10241307065383259</v>
      </c>
      <c r="N2448" s="44"/>
    </row>
    <row r="2449" spans="1:14" x14ac:dyDescent="0.25">
      <c r="A2449" s="157">
        <v>45695.698611111111</v>
      </c>
      <c r="B2449" s="170">
        <v>0.40191035045196305</v>
      </c>
      <c r="C2449" s="170">
        <v>26.454972609999999</v>
      </c>
      <c r="D2449" s="170">
        <v>2.31904455E-2</v>
      </c>
      <c r="E2449" s="171">
        <f t="shared" si="346"/>
        <v>0.39325121411906916</v>
      </c>
      <c r="F2449" s="171">
        <f t="shared" si="347"/>
        <v>8.6993582348909751E-4</v>
      </c>
      <c r="G2449" s="171">
        <f t="shared" si="348"/>
        <v>34725.054279049611</v>
      </c>
      <c r="H2449" s="171">
        <f t="shared" si="342"/>
        <v>2.3646911630439599E-2</v>
      </c>
      <c r="I2449" s="171">
        <f t="shared" si="343"/>
        <v>1.6977218348429501</v>
      </c>
      <c r="J2449" s="171">
        <f t="shared" si="344"/>
        <v>27.042779195372528</v>
      </c>
      <c r="K2449" s="172">
        <f t="shared" si="345"/>
        <v>31.516447628796804</v>
      </c>
      <c r="L2449" s="172">
        <f t="shared" si="349"/>
        <v>1.1553335195431598</v>
      </c>
      <c r="M2449" s="171">
        <f t="shared" si="350"/>
        <v>0.10419674599054472</v>
      </c>
      <c r="N2449" s="44"/>
    </row>
    <row r="2450" spans="1:14" x14ac:dyDescent="0.25">
      <c r="A2450" s="157">
        <v>45695.699305555558</v>
      </c>
      <c r="B2450" s="170">
        <v>0.41851183165794226</v>
      </c>
      <c r="C2450" s="170">
        <v>26.454326533333301</v>
      </c>
      <c r="D2450" s="170">
        <v>2.2995607000000001E-2</v>
      </c>
      <c r="E2450" s="171">
        <f t="shared" si="346"/>
        <v>0.40949590037671207</v>
      </c>
      <c r="F2450" s="171">
        <f t="shared" si="347"/>
        <v>9.0586976549338147E-4</v>
      </c>
      <c r="G2450" s="171">
        <f t="shared" si="348"/>
        <v>36159.422255246209</v>
      </c>
      <c r="H2450" s="171">
        <f t="shared" si="342"/>
        <v>2.3647366921742546E-2</v>
      </c>
      <c r="I2450" s="171">
        <f t="shared" si="343"/>
        <v>1.6976928089437628</v>
      </c>
      <c r="J2450" s="171">
        <f t="shared" si="344"/>
        <v>28.000699110942989</v>
      </c>
      <c r="K2450" s="172">
        <f t="shared" si="345"/>
        <v>32.632335560525121</v>
      </c>
      <c r="L2450" s="172">
        <f t="shared" si="349"/>
        <v>1.1906120846102148</v>
      </c>
      <c r="M2450" s="171">
        <f t="shared" si="350"/>
        <v>0.10737843475921852</v>
      </c>
      <c r="N2450" s="44"/>
    </row>
    <row r="2451" spans="1:14" x14ac:dyDescent="0.25">
      <c r="A2451" s="157">
        <v>45695.7</v>
      </c>
      <c r="B2451" s="170">
        <v>0.40770157322924189</v>
      </c>
      <c r="C2451" s="170">
        <v>26.453680460000001</v>
      </c>
      <c r="D2451" s="170">
        <v>2.2785234500000001E-2</v>
      </c>
      <c r="E2451" s="171">
        <f t="shared" si="346"/>
        <v>0.39891938579876374</v>
      </c>
      <c r="F2451" s="171">
        <f t="shared" si="347"/>
        <v>8.8247093772563184E-4</v>
      </c>
      <c r="G2451" s="171">
        <f t="shared" si="348"/>
        <v>35225.415927006499</v>
      </c>
      <c r="H2451" s="171">
        <f t="shared" si="342"/>
        <v>2.3647822221426109E-2</v>
      </c>
      <c r="I2451" s="171">
        <f t="shared" si="343"/>
        <v>1.6976637835575075</v>
      </c>
      <c r="J2451" s="171">
        <f t="shared" si="344"/>
        <v>27.377555696555568</v>
      </c>
      <c r="K2451" s="172">
        <f t="shared" si="345"/>
        <v>31.905628204347295</v>
      </c>
      <c r="L2451" s="172">
        <f t="shared" si="349"/>
        <v>1.1506756122818025</v>
      </c>
      <c r="M2451" s="171">
        <f t="shared" si="350"/>
        <v>0.10377666055932562</v>
      </c>
      <c r="N2451" s="44"/>
    </row>
    <row r="2452" spans="1:14" x14ac:dyDescent="0.25">
      <c r="A2452" s="157">
        <v>45695.700694444444</v>
      </c>
      <c r="B2452" s="170">
        <v>0.40963196730625573</v>
      </c>
      <c r="C2452" s="170">
        <v>26.453037968333302</v>
      </c>
      <c r="D2452" s="170">
        <v>2.28607344999999E-2</v>
      </c>
      <c r="E2452" s="171">
        <f t="shared" si="346"/>
        <v>0.40080905731176586</v>
      </c>
      <c r="F2452" s="171">
        <f t="shared" si="347"/>
        <v>8.8664927988367037E-4</v>
      </c>
      <c r="G2452" s="171">
        <f t="shared" si="348"/>
        <v>35392.201975260497</v>
      </c>
      <c r="H2452" s="171">
        <f t="shared" si="342"/>
        <v>2.3648275007684568E-2</v>
      </c>
      <c r="I2452" s="171">
        <f t="shared" si="343"/>
        <v>1.6976349194407889</v>
      </c>
      <c r="J2452" s="171">
        <f t="shared" si="344"/>
        <v>27.48899875042979</v>
      </c>
      <c r="K2452" s="172">
        <f t="shared" si="345"/>
        <v>32.035015083415118</v>
      </c>
      <c r="L2452" s="172">
        <f t="shared" si="349"/>
        <v>1.1596727467659744</v>
      </c>
      <c r="M2452" s="171">
        <f t="shared" si="350"/>
        <v>0.10458809043704675</v>
      </c>
      <c r="N2452" s="44"/>
    </row>
    <row r="2453" spans="1:14" x14ac:dyDescent="0.25">
      <c r="A2453" s="157">
        <v>45695.701388888891</v>
      </c>
      <c r="B2453" s="170">
        <v>0.41426493153650157</v>
      </c>
      <c r="C2453" s="170">
        <v>26.45316231</v>
      </c>
      <c r="D2453" s="170">
        <v>2.2957957166666602E-2</v>
      </c>
      <c r="E2453" s="171">
        <f t="shared" si="346"/>
        <v>0.40534206562969921</v>
      </c>
      <c r="F2453" s="171">
        <f t="shared" si="347"/>
        <v>8.9667734098809867E-4</v>
      </c>
      <c r="G2453" s="171">
        <f t="shared" si="348"/>
        <v>35792.490084753736</v>
      </c>
      <c r="H2453" s="171">
        <f t="shared" si="342"/>
        <v>2.3648187378952586E-2</v>
      </c>
      <c r="I2453" s="171">
        <f t="shared" si="343"/>
        <v>1.6976405054966981</v>
      </c>
      <c r="J2453" s="171">
        <f t="shared" si="344"/>
        <v>27.756164006907003</v>
      </c>
      <c r="K2453" s="172">
        <f t="shared" si="345"/>
        <v>32.346458407346098</v>
      </c>
      <c r="L2453" s="172">
        <f t="shared" si="349"/>
        <v>1.1771436453480586</v>
      </c>
      <c r="M2453" s="171">
        <f t="shared" si="350"/>
        <v>0.10616374867857671</v>
      </c>
      <c r="N2453" s="44"/>
    </row>
    <row r="2454" spans="1:14" x14ac:dyDescent="0.25">
      <c r="A2454" s="157">
        <v>45695.70208333333</v>
      </c>
      <c r="B2454" s="170">
        <v>0.42468912218862542</v>
      </c>
      <c r="C2454" s="170">
        <v>26.453806229999898</v>
      </c>
      <c r="D2454" s="170">
        <v>2.3228169833333302E-2</v>
      </c>
      <c r="E2454" s="171">
        <f t="shared" si="346"/>
        <v>0.41554083620026239</v>
      </c>
      <c r="F2454" s="171">
        <f t="shared" si="347"/>
        <v>9.1924052421780392E-4</v>
      </c>
      <c r="G2454" s="171">
        <f t="shared" si="348"/>
        <v>36693.140157097238</v>
      </c>
      <c r="H2454" s="171">
        <f t="shared" si="342"/>
        <v>2.3647733588167942E-2</v>
      </c>
      <c r="I2454" s="171">
        <f t="shared" si="343"/>
        <v>1.6976694338517475</v>
      </c>
      <c r="J2454" s="171">
        <f t="shared" si="344"/>
        <v>28.355766808397362</v>
      </c>
      <c r="K2454" s="172">
        <f t="shared" si="345"/>
        <v>33.04572774352328</v>
      </c>
      <c r="L2454" s="172">
        <f t="shared" si="349"/>
        <v>1.2195258027054903</v>
      </c>
      <c r="M2454" s="171">
        <f t="shared" si="350"/>
        <v>0.10998609331759472</v>
      </c>
      <c r="N2454" s="44"/>
    </row>
    <row r="2455" spans="1:14" x14ac:dyDescent="0.25">
      <c r="A2455" s="157">
        <v>45695.702777777777</v>
      </c>
      <c r="B2455" s="170">
        <v>0.4354993806636564</v>
      </c>
      <c r="C2455" s="170">
        <v>26.45445015</v>
      </c>
      <c r="D2455" s="170">
        <v>2.3120084666666599E-2</v>
      </c>
      <c r="E2455" s="171">
        <f t="shared" si="346"/>
        <v>0.42611731360343036</v>
      </c>
      <c r="F2455" s="171">
        <f t="shared" si="347"/>
        <v>9.426393520858364E-4</v>
      </c>
      <c r="G2455" s="171">
        <f t="shared" si="348"/>
        <v>37627.14648933991</v>
      </c>
      <c r="H2455" s="171">
        <f t="shared" si="342"/>
        <v>2.3647279808041589E-2</v>
      </c>
      <c r="I2455" s="171">
        <f t="shared" si="343"/>
        <v>1.6976983625675632</v>
      </c>
      <c r="J2455" s="171">
        <f t="shared" si="344"/>
        <v>28.975404265180206</v>
      </c>
      <c r="K2455" s="172">
        <f t="shared" si="345"/>
        <v>33.768367115443688</v>
      </c>
      <c r="L2455" s="172">
        <f t="shared" si="349"/>
        <v>1.2432557582238017</v>
      </c>
      <c r="M2455" s="171">
        <f t="shared" si="350"/>
        <v>0.11212624082104994</v>
      </c>
      <c r="N2455" s="44"/>
    </row>
    <row r="2456" spans="1:14" x14ac:dyDescent="0.25">
      <c r="A2456" s="157">
        <v>45695.703472222223</v>
      </c>
      <c r="B2456" s="170">
        <v>0.43356898655575365</v>
      </c>
      <c r="C2456" s="170">
        <v>26.455094070000001</v>
      </c>
      <c r="D2456" s="170">
        <v>2.2987097666666598E-2</v>
      </c>
      <c r="E2456" s="171">
        <f t="shared" si="346"/>
        <v>0.42422759467208276</v>
      </c>
      <c r="F2456" s="171">
        <f t="shared" si="347"/>
        <v>9.384610098609387E-4</v>
      </c>
      <c r="G2456" s="171">
        <f t="shared" si="348"/>
        <v>37460.360438417112</v>
      </c>
      <c r="H2456" s="171">
        <f t="shared" si="342"/>
        <v>2.3646826038573512E-2</v>
      </c>
      <c r="I2456" s="171">
        <f t="shared" si="343"/>
        <v>1.6977272916441291</v>
      </c>
      <c r="J2456" s="171">
        <f t="shared" si="344"/>
        <v>28.864914676438126</v>
      </c>
      <c r="K2456" s="172">
        <f t="shared" si="345"/>
        <v>33.640114637913143</v>
      </c>
      <c r="L2456" s="172">
        <f t="shared" si="349"/>
        <v>1.2309107537939705</v>
      </c>
      <c r="M2456" s="171">
        <f t="shared" si="350"/>
        <v>0.11101287462066835</v>
      </c>
      <c r="N2456" s="44"/>
    </row>
    <row r="2457" spans="1:14" x14ac:dyDescent="0.25">
      <c r="A2457" s="157">
        <v>45695.70416666667</v>
      </c>
      <c r="B2457" s="170">
        <v>0.41928399666134936</v>
      </c>
      <c r="C2457" s="170">
        <v>26.455737478333301</v>
      </c>
      <c r="D2457" s="170">
        <v>2.3084322666666601E-2</v>
      </c>
      <c r="E2457" s="171">
        <f t="shared" si="346"/>
        <v>0.41024949874387279</v>
      </c>
      <c r="F2457" s="171">
        <f t="shared" si="347"/>
        <v>9.0754111831460897E-4</v>
      </c>
      <c r="G2457" s="171">
        <f t="shared" si="348"/>
        <v>36226.137311540588</v>
      </c>
      <c r="H2457" s="171">
        <f t="shared" si="342"/>
        <v>2.3646372640321347E-2</v>
      </c>
      <c r="I2457" s="171">
        <f t="shared" si="343"/>
        <v>1.69775619809363</v>
      </c>
      <c r="J2457" s="171">
        <f t="shared" si="344"/>
        <v>28.045122700282274</v>
      </c>
      <c r="K2457" s="172">
        <f t="shared" si="345"/>
        <v>32.685201037778285</v>
      </c>
      <c r="L2457" s="172">
        <f t="shared" si="349"/>
        <v>1.1973473055885571</v>
      </c>
      <c r="M2457" s="171">
        <f t="shared" si="350"/>
        <v>0.1079858681086361</v>
      </c>
      <c r="N2457" s="44"/>
    </row>
    <row r="2458" spans="1:14" x14ac:dyDescent="0.25">
      <c r="A2458" s="157">
        <v>45695.704861111109</v>
      </c>
      <c r="B2458" s="170">
        <v>0.4127206088961079</v>
      </c>
      <c r="C2458" s="170">
        <v>26.456271361666602</v>
      </c>
      <c r="D2458" s="170">
        <v>2.2895704333333301E-2</v>
      </c>
      <c r="E2458" s="171">
        <f t="shared" si="346"/>
        <v>0.40382681560040967</v>
      </c>
      <c r="F2458" s="171">
        <f t="shared" si="347"/>
        <v>8.9333465129027689E-4</v>
      </c>
      <c r="G2458" s="171">
        <f t="shared" si="348"/>
        <v>35659.060608623724</v>
      </c>
      <c r="H2458" s="171">
        <f t="shared" si="342"/>
        <v>2.3645996430439815E-2</v>
      </c>
      <c r="I2458" s="171">
        <f t="shared" si="343"/>
        <v>1.6977801841795235</v>
      </c>
      <c r="J2458" s="171">
        <f t="shared" si="344"/>
        <v>27.667155556721745</v>
      </c>
      <c r="K2458" s="172">
        <f t="shared" si="345"/>
        <v>32.245107338382162</v>
      </c>
      <c r="L2458" s="172">
        <f t="shared" si="349"/>
        <v>1.1698782880835974</v>
      </c>
      <c r="M2458" s="171">
        <f t="shared" si="350"/>
        <v>0.10550850361504306</v>
      </c>
      <c r="N2458" s="44"/>
    </row>
    <row r="2459" spans="1:14" x14ac:dyDescent="0.25">
      <c r="A2459" s="157">
        <v>45695.705555555556</v>
      </c>
      <c r="B2459" s="170">
        <v>0.41079020007851985</v>
      </c>
      <c r="C2459" s="170">
        <v>26.456731033333298</v>
      </c>
      <c r="D2459" s="170">
        <v>2.2784174833333299E-2</v>
      </c>
      <c r="E2459" s="171">
        <f t="shared" si="346"/>
        <v>0.40193738884865104</v>
      </c>
      <c r="F2459" s="171">
        <f t="shared" si="347"/>
        <v>8.8915627722623339E-4</v>
      </c>
      <c r="G2459" s="171">
        <f t="shared" si="348"/>
        <v>35492.273286784119</v>
      </c>
      <c r="H2459" s="171">
        <f t="shared" si="342"/>
        <v>2.3645672520928335E-2</v>
      </c>
      <c r="I2459" s="171">
        <f t="shared" si="343"/>
        <v>1.6978008363135531</v>
      </c>
      <c r="J2459" s="171">
        <f t="shared" si="344"/>
        <v>27.555829065226074</v>
      </c>
      <c r="K2459" s="172">
        <f t="shared" si="345"/>
        <v>32.115710302915375</v>
      </c>
      <c r="L2459" s="172">
        <f t="shared" si="349"/>
        <v>1.159009098733107</v>
      </c>
      <c r="M2459" s="171">
        <f t="shared" si="350"/>
        <v>0.10452823762022971</v>
      </c>
      <c r="N2459" s="44"/>
    </row>
    <row r="2460" spans="1:14" x14ac:dyDescent="0.25">
      <c r="A2460" s="157">
        <v>45695.706250000003</v>
      </c>
      <c r="B2460" s="170">
        <v>0.42584736603369261</v>
      </c>
      <c r="C2460" s="170">
        <v>26.4571907033333</v>
      </c>
      <c r="D2460" s="170">
        <v>2.2908418333333298E-2</v>
      </c>
      <c r="E2460" s="171">
        <f t="shared" si="346"/>
        <v>0.41666942325289158</v>
      </c>
      <c r="F2460" s="171">
        <f t="shared" si="347"/>
        <v>9.2174754552747323E-4</v>
      </c>
      <c r="G2460" s="171">
        <f t="shared" si="348"/>
        <v>36793.212425311038</v>
      </c>
      <c r="H2460" s="171">
        <f t="shared" si="342"/>
        <v>2.3645348618022189E-2</v>
      </c>
      <c r="I2460" s="171">
        <f t="shared" si="343"/>
        <v>1.6978214885565466</v>
      </c>
      <c r="J2460" s="171">
        <f t="shared" si="344"/>
        <v>28.422261331897865</v>
      </c>
      <c r="K2460" s="172">
        <f t="shared" si="345"/>
        <v>33.12587910658074</v>
      </c>
      <c r="L2460" s="172">
        <f t="shared" si="349"/>
        <v>1.2059638282201688</v>
      </c>
      <c r="M2460" s="171">
        <f t="shared" si="350"/>
        <v>0.108762971520578</v>
      </c>
      <c r="N2460" s="44"/>
    </row>
    <row r="2461" spans="1:14" x14ac:dyDescent="0.25">
      <c r="A2461" s="157">
        <v>45695.706944444442</v>
      </c>
      <c r="B2461" s="170">
        <v>0.45596169417589127</v>
      </c>
      <c r="C2461" s="170">
        <v>26.457650375</v>
      </c>
      <c r="D2461" s="170">
        <v>2.2990806833333301E-2</v>
      </c>
      <c r="E2461" s="171">
        <f t="shared" si="346"/>
        <v>0.44613403723290196</v>
      </c>
      <c r="F2461" s="171">
        <f t="shared" si="347"/>
        <v>9.8693007397379065E-4</v>
      </c>
      <c r="G2461" s="171">
        <f t="shared" si="348"/>
        <v>39395.090376797009</v>
      </c>
      <c r="H2461" s="171">
        <f t="shared" si="342"/>
        <v>2.3645024719372375E-2</v>
      </c>
      <c r="I2461" s="171">
        <f t="shared" si="343"/>
        <v>1.6978421410582727</v>
      </c>
      <c r="J2461" s="171">
        <f t="shared" si="344"/>
        <v>30.142453980025568</v>
      </c>
      <c r="K2461" s="172">
        <f t="shared" si="345"/>
        <v>35.131130501144817</v>
      </c>
      <c r="L2461" s="172">
        <f t="shared" si="349"/>
        <v>1.2916071457450375</v>
      </c>
      <c r="M2461" s="171">
        <f t="shared" si="350"/>
        <v>0.11648693594381652</v>
      </c>
      <c r="N2461" s="44"/>
    </row>
    <row r="2462" spans="1:14" x14ac:dyDescent="0.25">
      <c r="A2462" s="157">
        <v>45695.707638888889</v>
      </c>
      <c r="B2462" s="170">
        <v>0.41658141916486069</v>
      </c>
      <c r="C2462" s="170">
        <v>26.458110046666601</v>
      </c>
      <c r="D2462" s="170">
        <v>2.2999284166666599E-2</v>
      </c>
      <c r="E2462" s="171">
        <f t="shared" si="346"/>
        <v>0.40760192709455534</v>
      </c>
      <c r="F2462" s="171">
        <f t="shared" si="347"/>
        <v>9.0169138347372438E-4</v>
      </c>
      <c r="G2462" s="171">
        <f t="shared" si="348"/>
        <v>35992.634615843963</v>
      </c>
      <c r="H2462" s="171">
        <f t="shared" si="342"/>
        <v>2.3644700826153324E-2</v>
      </c>
      <c r="I2462" s="171">
        <f t="shared" si="343"/>
        <v>1.6978627937438437</v>
      </c>
      <c r="J2462" s="171">
        <f t="shared" si="344"/>
        <v>27.889589876908975</v>
      </c>
      <c r="K2462" s="172">
        <f t="shared" si="345"/>
        <v>32.505764255856334</v>
      </c>
      <c r="L2462" s="172">
        <f t="shared" si="349"/>
        <v>1.1856883054987271</v>
      </c>
      <c r="M2462" s="171">
        <f t="shared" si="350"/>
        <v>0.10693437098653744</v>
      </c>
      <c r="N2462" s="44"/>
    </row>
    <row r="2463" spans="1:14" x14ac:dyDescent="0.25">
      <c r="A2463" s="157">
        <v>45695.708333333336</v>
      </c>
      <c r="B2463" s="170">
        <v>0.39341655755234656</v>
      </c>
      <c r="C2463" s="170">
        <v>26.458569718333301</v>
      </c>
      <c r="D2463" s="170">
        <v>2.2933850666666599E-2</v>
      </c>
      <c r="E2463" s="171">
        <f t="shared" si="346"/>
        <v>0.38493579791423854</v>
      </c>
      <c r="F2463" s="171">
        <f t="shared" si="347"/>
        <v>8.515509903730445E-4</v>
      </c>
      <c r="G2463" s="171">
        <f t="shared" si="348"/>
        <v>33991.190572522741</v>
      </c>
      <c r="H2463" s="171">
        <f t="shared" si="342"/>
        <v>2.3644376938364787E-2</v>
      </c>
      <c r="I2463" s="171">
        <f t="shared" si="343"/>
        <v>1.6978834466132693</v>
      </c>
      <c r="J2463" s="171">
        <f t="shared" si="344"/>
        <v>26.550547631154931</v>
      </c>
      <c r="K2463" s="172">
        <f t="shared" si="345"/>
        <v>30.945426404223966</v>
      </c>
      <c r="L2463" s="172">
        <f t="shared" si="349"/>
        <v>1.1196487501692873</v>
      </c>
      <c r="M2463" s="171">
        <f t="shared" si="350"/>
        <v>0.10097842263431522</v>
      </c>
      <c r="N2463" s="44"/>
    </row>
    <row r="2464" spans="1:14" x14ac:dyDescent="0.25">
      <c r="A2464" s="157">
        <v>45695.709027777775</v>
      </c>
      <c r="B2464" s="170">
        <v>0.3953469663699346</v>
      </c>
      <c r="C2464" s="170">
        <v>26.459028111666601</v>
      </c>
      <c r="D2464" s="170">
        <v>2.2944976333333301E-2</v>
      </c>
      <c r="E2464" s="171">
        <f t="shared" si="346"/>
        <v>0.38682400167244291</v>
      </c>
      <c r="F2464" s="171">
        <f t="shared" si="347"/>
        <v>8.5572936443708788E-4</v>
      </c>
      <c r="G2464" s="171">
        <f t="shared" si="348"/>
        <v>34157.977894362353</v>
      </c>
      <c r="H2464" s="171">
        <f t="shared" si="342"/>
        <v>2.36440539567065E-2</v>
      </c>
      <c r="I2464" s="171">
        <f t="shared" si="343"/>
        <v>1.6979040422307583</v>
      </c>
      <c r="J2464" s="171">
        <f t="shared" si="344"/>
        <v>26.662548057519455</v>
      </c>
      <c r="K2464" s="172">
        <f t="shared" si="345"/>
        <v>31.076303964500799</v>
      </c>
      <c r="L2464" s="172">
        <f t="shared" si="349"/>
        <v>1.1254387562436454</v>
      </c>
      <c r="M2464" s="171">
        <f t="shared" si="350"/>
        <v>0.10150060932933311</v>
      </c>
      <c r="N2464" s="44"/>
    </row>
    <row r="2465" spans="1:14" x14ac:dyDescent="0.25">
      <c r="A2465" s="157">
        <v>45695.709722222222</v>
      </c>
      <c r="B2465" s="170">
        <v>0.40731548335338735</v>
      </c>
      <c r="C2465" s="170">
        <v>26.459213259999999</v>
      </c>
      <c r="D2465" s="170">
        <v>2.3003787833333299E-2</v>
      </c>
      <c r="E2465" s="171">
        <f t="shared" si="346"/>
        <v>0.39853425282161331</v>
      </c>
      <c r="F2465" s="171">
        <f t="shared" si="347"/>
        <v>8.816352453536523E-4</v>
      </c>
      <c r="G2465" s="171">
        <f t="shared" si="348"/>
        <v>35192.057761732671</v>
      </c>
      <c r="H2465" s="171">
        <f t="shared" si="342"/>
        <v>2.3643923503644561E-2</v>
      </c>
      <c r="I2465" s="171">
        <f t="shared" si="343"/>
        <v>1.6979123609992433</v>
      </c>
      <c r="J2465" s="171">
        <f t="shared" si="344"/>
        <v>27.355257592015704</v>
      </c>
      <c r="K2465" s="172">
        <f t="shared" si="345"/>
        <v>31.883825618821163</v>
      </c>
      <c r="L2465" s="172">
        <f t="shared" si="349"/>
        <v>1.160829288575387</v>
      </c>
      <c r="M2465" s="171">
        <f t="shared" si="350"/>
        <v>0.10469239615578886</v>
      </c>
      <c r="N2465" s="44"/>
    </row>
    <row r="2466" spans="1:14" x14ac:dyDescent="0.25">
      <c r="A2466" s="157">
        <v>45695.710416666669</v>
      </c>
      <c r="B2466" s="170">
        <v>0.38994184081949462</v>
      </c>
      <c r="C2466" s="170">
        <v>26.459213259999999</v>
      </c>
      <c r="D2466" s="170">
        <v>2.3240167499999999E-2</v>
      </c>
      <c r="E2466" s="171">
        <f t="shared" si="346"/>
        <v>0.3815351650652869</v>
      </c>
      <c r="F2466" s="171">
        <f t="shared" si="347"/>
        <v>8.4402995848375454E-4</v>
      </c>
      <c r="G2466" s="171">
        <f t="shared" si="348"/>
        <v>33690.975046804335</v>
      </c>
      <c r="H2466" s="171">
        <f t="shared" si="342"/>
        <v>2.3643923503644561E-2</v>
      </c>
      <c r="I2466" s="171">
        <f t="shared" si="343"/>
        <v>1.6979123609992433</v>
      </c>
      <c r="J2466" s="171">
        <f t="shared" si="344"/>
        <v>26.348753732431856</v>
      </c>
      <c r="K2466" s="172">
        <f t="shared" si="345"/>
        <v>30.71069853582091</v>
      </c>
      <c r="L2466" s="172">
        <f t="shared" si="349"/>
        <v>1.1250764185076472</v>
      </c>
      <c r="M2466" s="171">
        <f t="shared" si="350"/>
        <v>0.10146793096208938</v>
      </c>
      <c r="N2466" s="44"/>
    </row>
    <row r="2467" spans="1:14" x14ac:dyDescent="0.25">
      <c r="A2467" s="157">
        <v>45695.711111111108</v>
      </c>
      <c r="B2467" s="170">
        <v>0.38839751818682039</v>
      </c>
      <c r="C2467" s="170">
        <v>26.459213259999999</v>
      </c>
      <c r="D2467" s="170">
        <v>2.3119680833333298E-2</v>
      </c>
      <c r="E2467" s="171">
        <f t="shared" si="346"/>
        <v>0.38002413616586656</v>
      </c>
      <c r="F2467" s="171">
        <f t="shared" si="347"/>
        <v>8.4068726880264151E-4</v>
      </c>
      <c r="G2467" s="171">
        <f t="shared" si="348"/>
        <v>33557.545571341281</v>
      </c>
      <c r="H2467" s="171">
        <f t="shared" si="342"/>
        <v>2.3643923503644561E-2</v>
      </c>
      <c r="I2467" s="171">
        <f t="shared" si="343"/>
        <v>1.6979123609992433</v>
      </c>
      <c r="J2467" s="171">
        <f t="shared" si="344"/>
        <v>26.258986612517464</v>
      </c>
      <c r="K2467" s="172">
        <f t="shared" si="345"/>
        <v>30.606070780515488</v>
      </c>
      <c r="L2467" s="172">
        <f t="shared" si="349"/>
        <v>1.1150215279406326</v>
      </c>
      <c r="M2467" s="171">
        <f t="shared" si="350"/>
        <v>0.10056110461225042</v>
      </c>
      <c r="N2467" s="44"/>
    </row>
    <row r="2468" spans="1:14" x14ac:dyDescent="0.25">
      <c r="A2468" s="157">
        <v>45695.711805555555</v>
      </c>
      <c r="B2468" s="170">
        <v>0.40731547967789661</v>
      </c>
      <c r="C2468" s="170">
        <v>26.459213259999999</v>
      </c>
      <c r="D2468" s="170">
        <v>2.30167686666666E-2</v>
      </c>
      <c r="E2468" s="171">
        <f t="shared" si="346"/>
        <v>0.39853424922536168</v>
      </c>
      <c r="F2468" s="171">
        <f t="shared" si="347"/>
        <v>8.8163523739804455E-4</v>
      </c>
      <c r="G2468" s="171">
        <f t="shared" si="348"/>
        <v>35192.05744417027</v>
      </c>
      <c r="H2468" s="171">
        <f t="shared" si="342"/>
        <v>2.3643923503644561E-2</v>
      </c>
      <c r="I2468" s="171">
        <f t="shared" si="343"/>
        <v>1.6979123609992433</v>
      </c>
      <c r="J2468" s="171">
        <f t="shared" si="344"/>
        <v>27.355257379728563</v>
      </c>
      <c r="K2468" s="172">
        <f t="shared" si="345"/>
        <v>31.883825371390621</v>
      </c>
      <c r="L2468" s="172">
        <f t="shared" si="349"/>
        <v>1.1614843242633761</v>
      </c>
      <c r="M2468" s="171">
        <f t="shared" si="350"/>
        <v>0.10475147224597547</v>
      </c>
      <c r="N2468" s="44"/>
    </row>
    <row r="2469" spans="1:14" x14ac:dyDescent="0.25">
      <c r="A2469" s="157">
        <v>45695.712500000001</v>
      </c>
      <c r="B2469" s="170">
        <v>0.41658141916486069</v>
      </c>
      <c r="C2469" s="170">
        <v>26.459213259999999</v>
      </c>
      <c r="D2469" s="170">
        <v>2.3039020999999899E-2</v>
      </c>
      <c r="E2469" s="171">
        <f t="shared" si="346"/>
        <v>0.40760042623323067</v>
      </c>
      <c r="F2469" s="171">
        <f t="shared" si="347"/>
        <v>9.0169138347372438E-4</v>
      </c>
      <c r="G2469" s="171">
        <f t="shared" si="348"/>
        <v>35992.634615843963</v>
      </c>
      <c r="H2469" s="171">
        <f t="shared" si="342"/>
        <v>2.3643923503644561E-2</v>
      </c>
      <c r="I2469" s="171">
        <f t="shared" si="343"/>
        <v>1.6979123609992433</v>
      </c>
      <c r="J2469" s="171">
        <f t="shared" si="344"/>
        <v>27.889589876908975</v>
      </c>
      <c r="K2469" s="172">
        <f t="shared" si="345"/>
        <v>32.506614760423538</v>
      </c>
      <c r="L2469" s="172">
        <f t="shared" si="349"/>
        <v>1.1877703063429248</v>
      </c>
      <c r="M2469" s="171">
        <f t="shared" si="350"/>
        <v>0.10712214162544416</v>
      </c>
      <c r="N2469" s="44"/>
    </row>
    <row r="2470" spans="1:14" x14ac:dyDescent="0.25">
      <c r="A2470" s="157">
        <v>45695.713194444441</v>
      </c>
      <c r="B2470" s="170">
        <v>0.39727736413016418</v>
      </c>
      <c r="C2470" s="170">
        <v>26.459213259999999</v>
      </c>
      <c r="D2470" s="170">
        <v>2.3050676999999999E-2</v>
      </c>
      <c r="E2470" s="171">
        <f t="shared" si="346"/>
        <v>0.38871254334122352</v>
      </c>
      <c r="F2470" s="171">
        <f t="shared" si="347"/>
        <v>8.5990771456745494E-4</v>
      </c>
      <c r="G2470" s="171">
        <f t="shared" si="348"/>
        <v>34324.764260846183</v>
      </c>
      <c r="H2470" s="171">
        <f t="shared" si="342"/>
        <v>2.3643923503644561E-2</v>
      </c>
      <c r="I2470" s="171">
        <f t="shared" si="343"/>
        <v>1.6979123609992433</v>
      </c>
      <c r="J2470" s="171">
        <f t="shared" si="344"/>
        <v>26.774471305902882</v>
      </c>
      <c r="K2470" s="172">
        <f t="shared" si="345"/>
        <v>31.206892177198998</v>
      </c>
      <c r="L2470" s="172">
        <f t="shared" si="349"/>
        <v>1.1358850565877883</v>
      </c>
      <c r="M2470" s="171">
        <f t="shared" si="350"/>
        <v>0.10244273598374715</v>
      </c>
      <c r="N2470" s="44"/>
    </row>
    <row r="2471" spans="1:14" x14ac:dyDescent="0.25">
      <c r="A2471" s="157">
        <v>45695.713888888888</v>
      </c>
      <c r="B2471" s="170">
        <v>0.37951764095547441</v>
      </c>
      <c r="C2471" s="170">
        <v>26.4592180283333</v>
      </c>
      <c r="D2471" s="170">
        <v>2.3035842000000001E-2</v>
      </c>
      <c r="E2471" s="171">
        <f t="shared" si="346"/>
        <v>0.37133569246716625</v>
      </c>
      <c r="F2471" s="171">
        <f t="shared" si="347"/>
        <v>8.2146675531487973E-4</v>
      </c>
      <c r="G2471" s="171">
        <f t="shared" si="348"/>
        <v>32790.32417855299</v>
      </c>
      <c r="H2471" s="171">
        <f t="shared" si="342"/>
        <v>2.3643920143951766E-2</v>
      </c>
      <c r="I2471" s="171">
        <f t="shared" si="343"/>
        <v>1.6979125752422386</v>
      </c>
      <c r="J2471" s="171">
        <f t="shared" si="344"/>
        <v>25.741847338669938</v>
      </c>
      <c r="K2471" s="172">
        <f t="shared" si="345"/>
        <v>30.003324286337275</v>
      </c>
      <c r="L2471" s="172">
        <f t="shared" si="349"/>
        <v>1.0867712646832495</v>
      </c>
      <c r="M2471" s="171">
        <f t="shared" si="350"/>
        <v>9.8013281446902009E-2</v>
      </c>
      <c r="N2471" s="44"/>
    </row>
    <row r="2472" spans="1:14" x14ac:dyDescent="0.25">
      <c r="A2472" s="157">
        <v>45695.714583333334</v>
      </c>
      <c r="B2472" s="170">
        <v>0.36600481787906142</v>
      </c>
      <c r="C2472" s="170">
        <v>26.459742545000001</v>
      </c>
      <c r="D2472" s="170">
        <v>2.2800599500000001E-2</v>
      </c>
      <c r="E2472" s="171">
        <f t="shared" si="346"/>
        <v>0.35811356282959239</v>
      </c>
      <c r="F2472" s="171">
        <f t="shared" si="347"/>
        <v>7.9221822051744894E-4</v>
      </c>
      <c r="G2472" s="171">
        <f t="shared" si="348"/>
        <v>31622.816264750905</v>
      </c>
      <c r="H2472" s="171">
        <f t="shared" si="342"/>
        <v>2.3643550581307196E-2</v>
      </c>
      <c r="I2472" s="171">
        <f t="shared" si="343"/>
        <v>1.6979361420927916</v>
      </c>
      <c r="J2472" s="171">
        <f t="shared" si="344"/>
        <v>24.95162691045541</v>
      </c>
      <c r="K2472" s="172">
        <f t="shared" si="345"/>
        <v>29.082647280093081</v>
      </c>
      <c r="L2472" s="172">
        <f t="shared" si="349"/>
        <v>1.0391661974695028</v>
      </c>
      <c r="M2472" s="171">
        <f t="shared" si="350"/>
        <v>9.3719895154175933E-2</v>
      </c>
      <c r="N2472" s="44"/>
    </row>
    <row r="2473" spans="1:14" x14ac:dyDescent="0.25">
      <c r="A2473" s="157">
        <v>45695.715277777781</v>
      </c>
      <c r="B2473" s="170">
        <v>0.36021359880816234</v>
      </c>
      <c r="C2473" s="170">
        <v>26.460600854999999</v>
      </c>
      <c r="D2473" s="170">
        <v>2.2757153499999998E-2</v>
      </c>
      <c r="E2473" s="171">
        <f t="shared" si="346"/>
        <v>0.3524461957930437</v>
      </c>
      <c r="F2473" s="171">
        <f t="shared" si="347"/>
        <v>7.7968311430338174E-4</v>
      </c>
      <c r="G2473" s="171">
        <f t="shared" si="348"/>
        <v>31122.454937025224</v>
      </c>
      <c r="H2473" s="171">
        <f t="shared" si="342"/>
        <v>2.3642945850639616E-2</v>
      </c>
      <c r="I2473" s="171">
        <f t="shared" si="343"/>
        <v>1.6979747069957318</v>
      </c>
      <c r="J2473" s="171">
        <f t="shared" si="344"/>
        <v>24.611716723029566</v>
      </c>
      <c r="K2473" s="172">
        <f t="shared" si="345"/>
        <v>28.687045118059384</v>
      </c>
      <c r="L2473" s="172">
        <f t="shared" si="349"/>
        <v>1.0215634983115958</v>
      </c>
      <c r="M2473" s="171">
        <f t="shared" si="350"/>
        <v>9.2132350136327174E-2</v>
      </c>
      <c r="N2473" s="44"/>
    </row>
    <row r="2474" spans="1:14" x14ac:dyDescent="0.25">
      <c r="A2474" s="157">
        <v>45695.71597222222</v>
      </c>
      <c r="B2474" s="170">
        <v>0.35982751446871064</v>
      </c>
      <c r="C2474" s="170">
        <v>26.46145916</v>
      </c>
      <c r="D2474" s="170">
        <v>2.28345085E-2</v>
      </c>
      <c r="E2474" s="171">
        <f t="shared" si="346"/>
        <v>0.35206742813589026</v>
      </c>
      <c r="F2474" s="171">
        <f t="shared" si="347"/>
        <v>7.7884743391495805E-4</v>
      </c>
      <c r="G2474" s="171">
        <f t="shared" si="348"/>
        <v>31089.097250096598</v>
      </c>
      <c r="H2474" s="171">
        <f t="shared" si="342"/>
        <v>2.3642341142426519E-2</v>
      </c>
      <c r="I2474" s="171">
        <f t="shared" si="343"/>
        <v>1.6980132723150274</v>
      </c>
      <c r="J2474" s="171">
        <f t="shared" si="344"/>
        <v>24.589028784507615</v>
      </c>
      <c r="K2474" s="172">
        <f t="shared" si="345"/>
        <v>28.661183821246553</v>
      </c>
      <c r="L2474" s="172">
        <f t="shared" si="349"/>
        <v>1.0240113234719954</v>
      </c>
      <c r="M2474" s="171">
        <f t="shared" si="350"/>
        <v>9.2353113588744165E-2</v>
      </c>
      <c r="N2474" s="44"/>
    </row>
    <row r="2475" spans="1:14" x14ac:dyDescent="0.25">
      <c r="A2475" s="157">
        <v>45695.716666666667</v>
      </c>
      <c r="B2475" s="170">
        <v>0.36870738250360735</v>
      </c>
      <c r="C2475" s="170">
        <v>26.462317464999899</v>
      </c>
      <c r="D2475" s="170">
        <v>2.2821793333333298E-2</v>
      </c>
      <c r="E2475" s="171">
        <f t="shared" si="346"/>
        <v>0.36075475833385573</v>
      </c>
      <c r="F2475" s="171">
        <f t="shared" si="347"/>
        <v>7.9806792749698564E-4</v>
      </c>
      <c r="G2475" s="171">
        <f t="shared" si="348"/>
        <v>31856.317848311675</v>
      </c>
      <c r="H2475" s="171">
        <f t="shared" si="342"/>
        <v>2.3641736453144418E-2</v>
      </c>
      <c r="I2475" s="171">
        <f t="shared" si="343"/>
        <v>1.6980518382753353</v>
      </c>
      <c r="J2475" s="171">
        <f t="shared" si="344"/>
        <v>25.109993183963329</v>
      </c>
      <c r="K2475" s="172">
        <f t="shared" si="345"/>
        <v>29.269020208616286</v>
      </c>
      <c r="L2475" s="172">
        <f t="shared" si="349"/>
        <v>1.0475179980973179</v>
      </c>
      <c r="M2475" s="171">
        <f t="shared" si="350"/>
        <v>9.4473123926525793E-2</v>
      </c>
      <c r="N2475" s="44"/>
    </row>
    <row r="2476" spans="1:14" x14ac:dyDescent="0.25">
      <c r="A2476" s="157">
        <v>45695.717361111114</v>
      </c>
      <c r="B2476" s="170">
        <v>0.38337846594163477</v>
      </c>
      <c r="C2476" s="170">
        <v>26.463173391666601</v>
      </c>
      <c r="D2476" s="170">
        <v>2.2780465999999999E-2</v>
      </c>
      <c r="E2476" s="171">
        <f t="shared" si="346"/>
        <v>0.37510833058022064</v>
      </c>
      <c r="F2476" s="171">
        <f t="shared" si="347"/>
        <v>8.2982351935418784E-4</v>
      </c>
      <c r="G2476" s="171">
        <f t="shared" si="348"/>
        <v>33123.899457357242</v>
      </c>
      <c r="H2476" s="171">
        <f t="shared" si="342"/>
        <v>2.3641133458286879E-2</v>
      </c>
      <c r="I2476" s="171">
        <f t="shared" si="343"/>
        <v>1.6980902980090715</v>
      </c>
      <c r="J2476" s="171">
        <f t="shared" si="344"/>
        <v>25.966896875765293</v>
      </c>
      <c r="K2476" s="172">
        <f t="shared" si="345"/>
        <v>30.268469299141515</v>
      </c>
      <c r="L2476" s="172">
        <f t="shared" si="349"/>
        <v>1.0852448114082576</v>
      </c>
      <c r="M2476" s="171">
        <f t="shared" si="350"/>
        <v>9.7875614304496539E-2</v>
      </c>
      <c r="N2476" s="44"/>
    </row>
    <row r="2477" spans="1:14" x14ac:dyDescent="0.25">
      <c r="A2477" s="157">
        <v>45695.718055555553</v>
      </c>
      <c r="B2477" s="170">
        <v>0.39418874095637696</v>
      </c>
      <c r="C2477" s="170">
        <v>26.463769435</v>
      </c>
      <c r="D2477" s="170">
        <v>2.28408663333333E-2</v>
      </c>
      <c r="E2477" s="171">
        <f t="shared" si="346"/>
        <v>0.38568464202854802</v>
      </c>
      <c r="F2477" s="171">
        <f t="shared" si="347"/>
        <v>8.5322238302246091E-4</v>
      </c>
      <c r="G2477" s="171">
        <f t="shared" si="348"/>
        <v>34057.907218630971</v>
      </c>
      <c r="H2477" s="171">
        <f t="shared" si="342"/>
        <v>2.3640713560692958E-2</v>
      </c>
      <c r="I2477" s="171">
        <f t="shared" si="343"/>
        <v>1.6981170806658956</v>
      </c>
      <c r="J2477" s="171">
        <f t="shared" si="344"/>
        <v>26.595358166784774</v>
      </c>
      <c r="K2477" s="172">
        <f t="shared" si="345"/>
        <v>31.001477213715543</v>
      </c>
      <c r="L2477" s="172">
        <f t="shared" si="349"/>
        <v>1.1173416717184761</v>
      </c>
      <c r="M2477" s="171">
        <f t="shared" si="350"/>
        <v>0.10077035278846286</v>
      </c>
      <c r="N2477" s="44"/>
    </row>
    <row r="2478" spans="1:14" x14ac:dyDescent="0.25">
      <c r="A2478" s="157">
        <v>45695.71875</v>
      </c>
      <c r="B2478" s="170">
        <v>0.36754914419494589</v>
      </c>
      <c r="C2478" s="170">
        <v>26.464198589999999</v>
      </c>
      <c r="D2478" s="170">
        <v>2.2929876500000002E-2</v>
      </c>
      <c r="E2478" s="171">
        <f t="shared" si="346"/>
        <v>0.35961924410729368</v>
      </c>
      <c r="F2478" s="171">
        <f t="shared" si="347"/>
        <v>7.9556091817087858E-4</v>
      </c>
      <c r="G2478" s="171">
        <f t="shared" si="348"/>
        <v>31756.246058443325</v>
      </c>
      <c r="H2478" s="171">
        <f t="shared" si="342"/>
        <v>2.3640411237400853E-2</v>
      </c>
      <c r="I2478" s="171">
        <f t="shared" si="343"/>
        <v>1.6981363645409764</v>
      </c>
      <c r="J2478" s="171">
        <f t="shared" si="344"/>
        <v>25.042142107788418</v>
      </c>
      <c r="K2478" s="172">
        <f t="shared" si="345"/>
        <v>29.191233101021446</v>
      </c>
      <c r="L2478" s="172">
        <f t="shared" si="349"/>
        <v>1.0493788833674202</v>
      </c>
      <c r="M2478" s="171">
        <f t="shared" si="350"/>
        <v>9.4640952684651891E-2</v>
      </c>
      <c r="N2478" s="44"/>
    </row>
    <row r="2479" spans="1:14" x14ac:dyDescent="0.25">
      <c r="A2479" s="157">
        <v>45695.719444444447</v>
      </c>
      <c r="B2479" s="170">
        <v>0.35094765011702672</v>
      </c>
      <c r="C2479" s="170">
        <v>26.464627743333299</v>
      </c>
      <c r="D2479" s="170">
        <v>2.29150415E-2</v>
      </c>
      <c r="E2479" s="171">
        <f t="shared" si="346"/>
        <v>0.34337543666238957</v>
      </c>
      <c r="F2479" s="171">
        <f t="shared" si="347"/>
        <v>7.5962694830525269E-4</v>
      </c>
      <c r="G2479" s="171">
        <f t="shared" si="348"/>
        <v>30321.876970111109</v>
      </c>
      <c r="H2479" s="171">
        <f t="shared" si="342"/>
        <v>2.3640108920015116E-2</v>
      </c>
      <c r="I2479" s="171">
        <f t="shared" si="343"/>
        <v>1.6981556485014224</v>
      </c>
      <c r="J2479" s="171">
        <f t="shared" si="344"/>
        <v>24.066261393836022</v>
      </c>
      <c r="K2479" s="172">
        <f t="shared" si="345"/>
        <v>28.053949759424253</v>
      </c>
      <c r="L2479" s="172">
        <f t="shared" si="349"/>
        <v>1.0035187639259253</v>
      </c>
      <c r="M2479" s="171">
        <f t="shared" si="350"/>
        <v>9.0504939026508413E-2</v>
      </c>
      <c r="N2479" s="44"/>
    </row>
    <row r="2480" spans="1:14" x14ac:dyDescent="0.25">
      <c r="A2480" s="157">
        <v>45695.720138888886</v>
      </c>
      <c r="B2480" s="170">
        <v>0.3486311661641584</v>
      </c>
      <c r="C2480" s="170">
        <v>26.465056895</v>
      </c>
      <c r="D2480" s="170">
        <v>2.28482845E-2</v>
      </c>
      <c r="E2480" s="171">
        <f t="shared" si="346"/>
        <v>0.34110844568415472</v>
      </c>
      <c r="F2480" s="171">
        <f t="shared" si="347"/>
        <v>7.5461291377523461E-4</v>
      </c>
      <c r="G2480" s="171">
        <f t="shared" si="348"/>
        <v>30121.732756583286</v>
      </c>
      <c r="H2480" s="171">
        <f t="shared" si="342"/>
        <v>2.3639806608535516E-2</v>
      </c>
      <c r="I2480" s="171">
        <f t="shared" si="343"/>
        <v>1.6981749325472375</v>
      </c>
      <c r="J2480" s="171">
        <f t="shared" si="344"/>
        <v>23.929584481100346</v>
      </c>
      <c r="K2480" s="172">
        <f t="shared" si="345"/>
        <v>27.894909912475235</v>
      </c>
      <c r="L2480" s="172">
        <f t="shared" si="349"/>
        <v>0.99430933505546726</v>
      </c>
      <c r="M2480" s="171">
        <f t="shared" si="350"/>
        <v>8.9674362829677792E-2</v>
      </c>
      <c r="N2480" s="44"/>
    </row>
    <row r="2481" spans="1:14" x14ac:dyDescent="0.25">
      <c r="A2481" s="157">
        <v>45695.720833333333</v>
      </c>
      <c r="B2481" s="170">
        <v>0.35673885998375454</v>
      </c>
      <c r="C2481" s="170">
        <v>26.465482471666601</v>
      </c>
      <c r="D2481" s="170">
        <v>2.3013589166666602E-2</v>
      </c>
      <c r="E2481" s="171">
        <f t="shared" si="346"/>
        <v>0.34904069690099265</v>
      </c>
      <c r="F2481" s="171">
        <f t="shared" si="347"/>
        <v>7.7216203459687133E-4</v>
      </c>
      <c r="G2481" s="171">
        <f t="shared" si="348"/>
        <v>30822.237502596392</v>
      </c>
      <c r="H2481" s="171">
        <f t="shared" si="342"/>
        <v>2.3639506820100947E-2</v>
      </c>
      <c r="I2481" s="171">
        <f t="shared" si="343"/>
        <v>1.6981940561077278</v>
      </c>
      <c r="J2481" s="171">
        <f t="shared" si="344"/>
        <v>24.407403414444893</v>
      </c>
      <c r="K2481" s="172">
        <f t="shared" si="345"/>
        <v>28.452194474740171</v>
      </c>
      <c r="L2481" s="172">
        <f t="shared" si="349"/>
        <v>1.0237027137779782</v>
      </c>
      <c r="M2481" s="171">
        <f t="shared" si="350"/>
        <v>9.232528082413223E-2</v>
      </c>
      <c r="N2481" s="44"/>
    </row>
    <row r="2482" spans="1:14" x14ac:dyDescent="0.25">
      <c r="A2482" s="157">
        <v>45695.72152777778</v>
      </c>
      <c r="B2482" s="170">
        <v>0.35866927249227776</v>
      </c>
      <c r="C2482" s="170">
        <v>26.465517915</v>
      </c>
      <c r="D2482" s="170">
        <v>2.28567605E-2</v>
      </c>
      <c r="E2482" s="171">
        <f t="shared" si="346"/>
        <v>0.35092941100914615</v>
      </c>
      <c r="F2482" s="171">
        <f t="shared" si="347"/>
        <v>7.7634041664995188E-4</v>
      </c>
      <c r="G2482" s="171">
        <f t="shared" si="348"/>
        <v>30989.025143332798</v>
      </c>
      <c r="H2482" s="171">
        <f t="shared" si="342"/>
        <v>2.3639481853008192E-2</v>
      </c>
      <c r="I2482" s="171">
        <f t="shared" si="343"/>
        <v>1.6981956487837588</v>
      </c>
      <c r="J2482" s="171">
        <f t="shared" si="344"/>
        <v>24.520945151375876</v>
      </c>
      <c r="K2482" s="172">
        <f t="shared" si="345"/>
        <v>28.584576358459763</v>
      </c>
      <c r="L2482" s="172">
        <f t="shared" si="349"/>
        <v>1.0219704609580194</v>
      </c>
      <c r="M2482" s="171">
        <f t="shared" si="350"/>
        <v>9.216905311670448E-2</v>
      </c>
      <c r="N2482" s="44"/>
    </row>
    <row r="2483" spans="1:14" x14ac:dyDescent="0.25">
      <c r="A2483" s="157">
        <v>45695.722222222219</v>
      </c>
      <c r="B2483" s="170">
        <v>0.35944143749568763</v>
      </c>
      <c r="C2483" s="170">
        <v>26.465302804999901</v>
      </c>
      <c r="D2483" s="170">
        <v>2.2942592666666602E-2</v>
      </c>
      <c r="E2483" s="171">
        <f t="shared" si="346"/>
        <v>0.35168516566204722</v>
      </c>
      <c r="F2483" s="171">
        <f t="shared" si="347"/>
        <v>7.7801176947118534E-4</v>
      </c>
      <c r="G2483" s="171">
        <f t="shared" si="348"/>
        <v>31055.740199627413</v>
      </c>
      <c r="H2483" s="171">
        <f t="shared" si="342"/>
        <v>2.3639633381896782E-2</v>
      </c>
      <c r="I2483" s="171">
        <f t="shared" si="343"/>
        <v>1.6981859826515959</v>
      </c>
      <c r="J2483" s="171">
        <f t="shared" si="344"/>
        <v>24.566337870620128</v>
      </c>
      <c r="K2483" s="172">
        <f t="shared" si="345"/>
        <v>28.637345498056504</v>
      </c>
      <c r="L2483" s="172">
        <f t="shared" si="349"/>
        <v>1.0279071582738262</v>
      </c>
      <c r="M2483" s="171">
        <f t="shared" si="350"/>
        <v>9.2704469541290233E-2</v>
      </c>
      <c r="N2483" s="44"/>
    </row>
    <row r="2484" spans="1:14" x14ac:dyDescent="0.25">
      <c r="A2484" s="157">
        <v>45695.722916666666</v>
      </c>
      <c r="B2484" s="170">
        <v>0.35287805341365636</v>
      </c>
      <c r="C2484" s="170">
        <v>26.465087704999998</v>
      </c>
      <c r="D2484" s="170">
        <v>2.2966964333333301E-2</v>
      </c>
      <c r="E2484" s="171">
        <f t="shared" si="346"/>
        <v>0.34526365861810721</v>
      </c>
      <c r="F2484" s="171">
        <f t="shared" si="347"/>
        <v>7.6380531041916964E-4</v>
      </c>
      <c r="G2484" s="171">
        <f t="shared" si="348"/>
        <v>30488.663814939908</v>
      </c>
      <c r="H2484" s="171">
        <f t="shared" si="342"/>
        <v>2.3639784904929795E-2</v>
      </c>
      <c r="I2484" s="171">
        <f t="shared" si="343"/>
        <v>1.6981763170090602</v>
      </c>
      <c r="J2484" s="171">
        <f t="shared" si="344"/>
        <v>24.180062344208633</v>
      </c>
      <c r="K2484" s="172">
        <f t="shared" si="345"/>
        <v>28.186914576993271</v>
      </c>
      <c r="L2484" s="172">
        <f t="shared" si="349"/>
        <v>1.0110773587601762</v>
      </c>
      <c r="M2484" s="171">
        <f t="shared" si="350"/>
        <v>9.1186630479813874E-2</v>
      </c>
      <c r="N2484" s="44"/>
    </row>
    <row r="2485" spans="1:14" x14ac:dyDescent="0.25">
      <c r="A2485" s="157">
        <v>45695.723611111112</v>
      </c>
      <c r="B2485" s="170">
        <v>0.35133373078098495</v>
      </c>
      <c r="C2485" s="170">
        <v>26.464872605</v>
      </c>
      <c r="D2485" s="170">
        <v>2.2946687E-2</v>
      </c>
      <c r="E2485" s="171">
        <f t="shared" si="346"/>
        <v>0.34375290613236059</v>
      </c>
      <c r="F2485" s="171">
        <f t="shared" si="347"/>
        <v>7.6046262073806267E-4</v>
      </c>
      <c r="G2485" s="171">
        <f t="shared" si="348"/>
        <v>30355.234339477101</v>
      </c>
      <c r="H2485" s="171">
        <f t="shared" si="342"/>
        <v>2.3639936429151642E-2</v>
      </c>
      <c r="I2485" s="171">
        <f t="shared" si="343"/>
        <v>1.6981666514067826</v>
      </c>
      <c r="J2485" s="171">
        <f t="shared" si="344"/>
        <v>24.089028580173181</v>
      </c>
      <c r="K2485" s="172">
        <f t="shared" si="345"/>
        <v>28.0806524537177</v>
      </c>
      <c r="L2485" s="172">
        <f t="shared" si="349"/>
        <v>1.0059646762964847</v>
      </c>
      <c r="M2485" s="171">
        <f t="shared" si="350"/>
        <v>9.0725529969019184E-2</v>
      </c>
      <c r="N2485" s="44"/>
    </row>
    <row r="2486" spans="1:14" x14ac:dyDescent="0.25">
      <c r="A2486" s="157">
        <v>45695.724305555559</v>
      </c>
      <c r="B2486" s="170">
        <v>0.35094765011702672</v>
      </c>
      <c r="C2486" s="170">
        <v>26.464657501666601</v>
      </c>
      <c r="D2486" s="170">
        <v>2.2819367333333299E-2</v>
      </c>
      <c r="E2486" s="171">
        <f t="shared" si="346"/>
        <v>0.34337540255764731</v>
      </c>
      <c r="F2486" s="171">
        <f t="shared" si="347"/>
        <v>7.5962694830525269E-4</v>
      </c>
      <c r="G2486" s="171">
        <f t="shared" si="348"/>
        <v>30321.876970111109</v>
      </c>
      <c r="H2486" s="171">
        <f t="shared" si="342"/>
        <v>2.3640087956910496E-2</v>
      </c>
      <c r="I2486" s="171">
        <f t="shared" si="343"/>
        <v>1.6981569856949772</v>
      </c>
      <c r="J2486" s="171">
        <f t="shared" si="344"/>
        <v>24.066261393836022</v>
      </c>
      <c r="K2486" s="172">
        <f t="shared" si="345"/>
        <v>28.053969558907561</v>
      </c>
      <c r="L2486" s="172">
        <f t="shared" si="349"/>
        <v>0.99932966332121498</v>
      </c>
      <c r="M2486" s="171">
        <f t="shared" si="350"/>
        <v>9.0127134137916204E-2</v>
      </c>
      <c r="N2486" s="44"/>
    </row>
    <row r="2487" spans="1:14" x14ac:dyDescent="0.25">
      <c r="A2487" s="157">
        <v>45695.724999999999</v>
      </c>
      <c r="B2487" s="170">
        <v>0.3486311661641584</v>
      </c>
      <c r="C2487" s="170">
        <v>26.464442609999999</v>
      </c>
      <c r="D2487" s="170">
        <v>2.2910802666666601E-2</v>
      </c>
      <c r="E2487" s="171">
        <f t="shared" si="346"/>
        <v>0.34110914504230228</v>
      </c>
      <c r="F2487" s="171">
        <f t="shared" si="347"/>
        <v>7.5461291377523461E-4</v>
      </c>
      <c r="G2487" s="171">
        <f t="shared" si="348"/>
        <v>30121.732756583286</v>
      </c>
      <c r="H2487" s="171">
        <f t="shared" si="342"/>
        <v>2.3640239336749497E-2</v>
      </c>
      <c r="I2487" s="171">
        <f t="shared" si="343"/>
        <v>1.698147329534667</v>
      </c>
      <c r="J2487" s="171">
        <f t="shared" si="344"/>
        <v>23.929584481100346</v>
      </c>
      <c r="K2487" s="172">
        <f t="shared" si="345"/>
        <v>27.894503522678686</v>
      </c>
      <c r="L2487" s="172">
        <f t="shared" si="349"/>
        <v>0.99701434896905072</v>
      </c>
      <c r="M2487" s="171">
        <f t="shared" si="350"/>
        <v>8.9918321515967778E-2</v>
      </c>
      <c r="N2487" s="44"/>
    </row>
    <row r="2488" spans="1:14" x14ac:dyDescent="0.25">
      <c r="A2488" s="157">
        <v>45695.725694444445</v>
      </c>
      <c r="B2488" s="170">
        <v>0.35480845669484434</v>
      </c>
      <c r="C2488" s="170">
        <v>26.464227841666599</v>
      </c>
      <c r="D2488" s="170">
        <v>2.2950539499999999E-2</v>
      </c>
      <c r="E2488" s="171">
        <f t="shared" si="346"/>
        <v>0.34715340399341654</v>
      </c>
      <c r="F2488" s="171">
        <f t="shared" si="347"/>
        <v>7.6798367249966313E-4</v>
      </c>
      <c r="G2488" s="171">
        <f t="shared" si="348"/>
        <v>30655.450658434551</v>
      </c>
      <c r="H2488" s="171">
        <f t="shared" si="342"/>
        <v>2.3640390630892252E-2</v>
      </c>
      <c r="I2488" s="171">
        <f t="shared" si="343"/>
        <v>1.6981376789564839</v>
      </c>
      <c r="J2488" s="171">
        <f t="shared" si="344"/>
        <v>24.293776170566264</v>
      </c>
      <c r="K2488" s="172">
        <f t="shared" si="345"/>
        <v>28.31889428742592</v>
      </c>
      <c r="L2488" s="172">
        <f t="shared" si="349"/>
        <v>1.0155995358263925</v>
      </c>
      <c r="M2488" s="171">
        <f t="shared" si="350"/>
        <v>9.1594474731817518E-2</v>
      </c>
      <c r="N2488" s="44"/>
    </row>
    <row r="2489" spans="1:14" x14ac:dyDescent="0.25">
      <c r="A2489" s="157">
        <v>45695.726388888892</v>
      </c>
      <c r="B2489" s="170">
        <v>0.34631468221129003</v>
      </c>
      <c r="C2489" s="170">
        <v>26.464013075</v>
      </c>
      <c r="D2489" s="170">
        <v>2.2877424166666601E-2</v>
      </c>
      <c r="E2489" s="171">
        <f t="shared" si="346"/>
        <v>0.33884312702298885</v>
      </c>
      <c r="F2489" s="171">
        <f t="shared" si="347"/>
        <v>7.4959887924521654E-4</v>
      </c>
      <c r="G2489" s="171">
        <f t="shared" si="348"/>
        <v>29921.588543055459</v>
      </c>
      <c r="H2489" s="171">
        <f t="shared" si="342"/>
        <v>2.3640541925045961E-2</v>
      </c>
      <c r="I2489" s="171">
        <f t="shared" si="343"/>
        <v>1.6981280284933356</v>
      </c>
      <c r="J2489" s="171">
        <f t="shared" si="344"/>
        <v>23.792780367015613</v>
      </c>
      <c r="K2489" s="172">
        <f t="shared" si="345"/>
        <v>27.734749647706419</v>
      </c>
      <c r="L2489" s="172">
        <f t="shared" si="349"/>
        <v>0.98924380180328686</v>
      </c>
      <c r="M2489" s="171">
        <f t="shared" si="350"/>
        <v>8.9217514592648525E-2</v>
      </c>
      <c r="N2489" s="44"/>
    </row>
    <row r="2490" spans="1:14" x14ac:dyDescent="0.25">
      <c r="A2490" s="157">
        <v>45695.727083333331</v>
      </c>
      <c r="B2490" s="170">
        <v>0.34399819825842176</v>
      </c>
      <c r="C2490" s="170">
        <v>26.463798305000001</v>
      </c>
      <c r="D2490" s="170">
        <v>2.2786824000000001E-2</v>
      </c>
      <c r="E2490" s="171">
        <f t="shared" si="346"/>
        <v>0.33657686124589092</v>
      </c>
      <c r="F2490" s="171">
        <f t="shared" si="347"/>
        <v>7.4458484471519857E-4</v>
      </c>
      <c r="G2490" s="171">
        <f t="shared" si="348"/>
        <v>29721.44432952764</v>
      </c>
      <c r="H2490" s="171">
        <f t="shared" si="342"/>
        <v>2.3640693222733114E-2</v>
      </c>
      <c r="I2490" s="171">
        <f t="shared" si="343"/>
        <v>1.6981183779205375</v>
      </c>
      <c r="J2490" s="171">
        <f t="shared" si="344"/>
        <v>23.655848081150548</v>
      </c>
      <c r="K2490" s="172">
        <f t="shared" si="345"/>
        <v>27.574990071312712</v>
      </c>
      <c r="L2490" s="172">
        <f t="shared" si="349"/>
        <v>0.97903635998746363</v>
      </c>
      <c r="M2490" s="171">
        <f t="shared" si="350"/>
        <v>8.8296930013299385E-2</v>
      </c>
      <c r="N2490" s="44"/>
    </row>
    <row r="2491" spans="1:14" x14ac:dyDescent="0.25">
      <c r="A2491" s="157">
        <v>45695.727777777778</v>
      </c>
      <c r="B2491" s="170">
        <v>0.3540362953823698</v>
      </c>
      <c r="C2491" s="170">
        <v>26.463588906666601</v>
      </c>
      <c r="D2491" s="170">
        <v>2.2781260500000001E-2</v>
      </c>
      <c r="E2491" s="171">
        <f t="shared" si="346"/>
        <v>0.34639864089633227</v>
      </c>
      <c r="F2491" s="171">
        <f t="shared" si="347"/>
        <v>7.6631232766746706E-4</v>
      </c>
      <c r="G2491" s="171">
        <f t="shared" si="348"/>
        <v>30588.73592103675</v>
      </c>
      <c r="H2491" s="171">
        <f t="shared" si="342"/>
        <v>2.3640840737416822E-2</v>
      </c>
      <c r="I2491" s="171">
        <f t="shared" si="343"/>
        <v>1.6981089687592894</v>
      </c>
      <c r="J2491" s="171">
        <f t="shared" si="344"/>
        <v>24.248301060083612</v>
      </c>
      <c r="K2491" s="172">
        <f t="shared" si="345"/>
        <v>28.265456307407796</v>
      </c>
      <c r="L2491" s="172">
        <f t="shared" si="349"/>
        <v>1.0060009940779786</v>
      </c>
      <c r="M2491" s="171">
        <f t="shared" si="350"/>
        <v>9.0728805382213076E-2</v>
      </c>
      <c r="N2491" s="44"/>
    </row>
    <row r="2492" spans="1:14" x14ac:dyDescent="0.25">
      <c r="A2492" s="157">
        <v>45695.728472222225</v>
      </c>
      <c r="B2492" s="170">
        <v>0.35287805341365636</v>
      </c>
      <c r="C2492" s="170">
        <v>26.4637765883333</v>
      </c>
      <c r="D2492" s="170">
        <v>2.3006171333333301E-2</v>
      </c>
      <c r="E2492" s="171">
        <f t="shared" si="346"/>
        <v>0.34526516949969066</v>
      </c>
      <c r="F2492" s="171">
        <f t="shared" si="347"/>
        <v>7.6380531041916964E-4</v>
      </c>
      <c r="G2492" s="171">
        <f t="shared" si="348"/>
        <v>30488.663814939908</v>
      </c>
      <c r="H2492" s="171">
        <f t="shared" si="342"/>
        <v>2.3640708521404326E-2</v>
      </c>
      <c r="I2492" s="171">
        <f t="shared" si="343"/>
        <v>1.6981174020961993</v>
      </c>
      <c r="J2492" s="171">
        <f t="shared" si="344"/>
        <v>24.180062344208633</v>
      </c>
      <c r="K2492" s="172">
        <f t="shared" si="345"/>
        <v>28.186038114753423</v>
      </c>
      <c r="L2492" s="172">
        <f t="shared" si="349"/>
        <v>1.0127694545310908</v>
      </c>
      <c r="M2492" s="171">
        <f t="shared" si="350"/>
        <v>9.1339236519759281E-2</v>
      </c>
      <c r="N2492" s="44"/>
    </row>
    <row r="2493" spans="1:14" x14ac:dyDescent="0.25">
      <c r="A2493" s="157">
        <v>45695.729166666664</v>
      </c>
      <c r="B2493" s="170">
        <v>0.34940332748435532</v>
      </c>
      <c r="C2493" s="170">
        <v>26.4642057416666</v>
      </c>
      <c r="D2493" s="170">
        <v>2.2876629999999998E-2</v>
      </c>
      <c r="E2493" s="171">
        <f t="shared" si="346"/>
        <v>0.3418649165799364</v>
      </c>
      <c r="F2493" s="171">
        <f t="shared" si="347"/>
        <v>7.5628425862414572E-4</v>
      </c>
      <c r="G2493" s="171">
        <f t="shared" si="348"/>
        <v>30188.447494648299</v>
      </c>
      <c r="H2493" s="171">
        <f t="shared" si="342"/>
        <v>2.3640406199365242E-2</v>
      </c>
      <c r="I2493" s="171">
        <f t="shared" si="343"/>
        <v>1.6981366858990568</v>
      </c>
      <c r="J2493" s="171">
        <f t="shared" si="344"/>
        <v>23.975157538122275</v>
      </c>
      <c r="K2493" s="172">
        <f t="shared" si="345"/>
        <v>27.947470628611637</v>
      </c>
      <c r="L2493" s="172">
        <f t="shared" si="349"/>
        <v>0.997623009867316</v>
      </c>
      <c r="M2493" s="171">
        <f t="shared" si="350"/>
        <v>8.9973215175623733E-2</v>
      </c>
      <c r="N2493" s="44"/>
    </row>
    <row r="2494" spans="1:14" x14ac:dyDescent="0.25">
      <c r="A2494" s="157">
        <v>45695.729861111111</v>
      </c>
      <c r="B2494" s="170">
        <v>0.3540362953823698</v>
      </c>
      <c r="C2494" s="170">
        <v>26.464634895</v>
      </c>
      <c r="D2494" s="170">
        <v>2.2759008000000001E-2</v>
      </c>
      <c r="E2494" s="171">
        <f t="shared" si="346"/>
        <v>0.34639743157978059</v>
      </c>
      <c r="F2494" s="171">
        <f t="shared" si="347"/>
        <v>7.6631232766746706E-4</v>
      </c>
      <c r="G2494" s="171">
        <f t="shared" si="348"/>
        <v>30588.73592103675</v>
      </c>
      <c r="H2494" s="171">
        <f t="shared" si="342"/>
        <v>2.3640103882058248E-2</v>
      </c>
      <c r="I2494" s="171">
        <f t="shared" si="343"/>
        <v>1.6981559698621809</v>
      </c>
      <c r="J2494" s="171">
        <f t="shared" si="344"/>
        <v>24.248301060083612</v>
      </c>
      <c r="K2494" s="172">
        <f t="shared" si="345"/>
        <v>28.266157503219731</v>
      </c>
      <c r="L2494" s="172">
        <f t="shared" si="349"/>
        <v>1.0050451947142294</v>
      </c>
      <c r="M2494" s="171">
        <f t="shared" si="350"/>
        <v>9.0642604140893715E-2</v>
      </c>
      <c r="N2494" s="44"/>
    </row>
    <row r="2495" spans="1:14" x14ac:dyDescent="0.25">
      <c r="A2495" s="157">
        <v>45695.730555555558</v>
      </c>
      <c r="B2495" s="170">
        <v>0.35480845669484434</v>
      </c>
      <c r="C2495" s="170">
        <v>26.4650640483333</v>
      </c>
      <c r="D2495" s="170">
        <v>2.25134326666666E-2</v>
      </c>
      <c r="E2495" s="171">
        <f t="shared" si="346"/>
        <v>0.34715243511025395</v>
      </c>
      <c r="F2495" s="171">
        <f t="shared" si="347"/>
        <v>7.6798367249966313E-4</v>
      </c>
      <c r="G2495" s="171">
        <f t="shared" si="348"/>
        <v>30655.450658434551</v>
      </c>
      <c r="H2495" s="171">
        <f t="shared" si="342"/>
        <v>2.3639801569483459E-2</v>
      </c>
      <c r="I2495" s="171">
        <f t="shared" si="343"/>
        <v>1.698175253985559</v>
      </c>
      <c r="J2495" s="171">
        <f t="shared" si="344"/>
        <v>24.293776170566264</v>
      </c>
      <c r="K2495" s="172">
        <f t="shared" si="345"/>
        <v>28.319455910974906</v>
      </c>
      <c r="L2495" s="172">
        <f t="shared" si="349"/>
        <v>0.99627811069521155</v>
      </c>
      <c r="M2495" s="171">
        <f t="shared" si="350"/>
        <v>8.9851921960246356E-2</v>
      </c>
      <c r="N2495" s="44"/>
    </row>
    <row r="2496" spans="1:14" x14ac:dyDescent="0.25">
      <c r="A2496" s="157">
        <v>45695.731249999997</v>
      </c>
      <c r="B2496" s="170">
        <v>0.3540362953823698</v>
      </c>
      <c r="C2496" s="170">
        <v>26.46549499</v>
      </c>
      <c r="D2496" s="170">
        <v>2.2501512666666602E-2</v>
      </c>
      <c r="E2496" s="171">
        <f t="shared" si="346"/>
        <v>0.34639643718962421</v>
      </c>
      <c r="F2496" s="171">
        <f t="shared" si="347"/>
        <v>7.6631232766746706E-4</v>
      </c>
      <c r="G2496" s="171">
        <f t="shared" si="348"/>
        <v>30588.73592103675</v>
      </c>
      <c r="H2496" s="171">
        <f t="shared" si="342"/>
        <v>2.3639498001897571E-2</v>
      </c>
      <c r="I2496" s="171">
        <f t="shared" si="343"/>
        <v>1.6981946186294559</v>
      </c>
      <c r="J2496" s="171">
        <f t="shared" si="344"/>
        <v>24.248301060083612</v>
      </c>
      <c r="K2496" s="172">
        <f t="shared" si="345"/>
        <v>28.266734095352184</v>
      </c>
      <c r="L2496" s="172">
        <f t="shared" si="349"/>
        <v>0.99369594754041757</v>
      </c>
      <c r="M2496" s="171">
        <f t="shared" si="350"/>
        <v>8.9619042887844294E-2</v>
      </c>
      <c r="N2496" s="44"/>
    </row>
    <row r="2497" spans="1:14" x14ac:dyDescent="0.25">
      <c r="A2497" s="157">
        <v>45695.731944444444</v>
      </c>
      <c r="B2497" s="170">
        <v>0.37604291134296031</v>
      </c>
      <c r="C2497" s="170">
        <v>26.466058374999999</v>
      </c>
      <c r="D2497" s="170">
        <v>2.2494358833333301E-2</v>
      </c>
      <c r="E2497" s="171">
        <f t="shared" si="346"/>
        <v>0.36792747377450646</v>
      </c>
      <c r="F2497" s="171">
        <f t="shared" si="347"/>
        <v>8.1394569554753314E-4</v>
      </c>
      <c r="G2497" s="171">
        <f t="shared" si="348"/>
        <v>32490.107540031771</v>
      </c>
      <c r="H2497" s="171">
        <f t="shared" si="342"/>
        <v>2.3639101144651366E-2</v>
      </c>
      <c r="I2497" s="171">
        <f t="shared" si="343"/>
        <v>1.6982199349443488</v>
      </c>
      <c r="J2497" s="171">
        <f t="shared" si="344"/>
        <v>25.539029369431223</v>
      </c>
      <c r="K2497" s="172">
        <f t="shared" si="345"/>
        <v>29.771759937873018</v>
      </c>
      <c r="L2497" s="172">
        <f t="shared" si="349"/>
        <v>1.0521512268590323</v>
      </c>
      <c r="M2497" s="171">
        <f t="shared" si="350"/>
        <v>9.4890983663332637E-2</v>
      </c>
      <c r="N2497" s="44"/>
    </row>
    <row r="2498" spans="1:14" x14ac:dyDescent="0.25">
      <c r="A2498" s="157">
        <v>45695.732638888891</v>
      </c>
      <c r="B2498" s="170">
        <v>0.39727736413016418</v>
      </c>
      <c r="C2498" s="170">
        <v>26.466702299999898</v>
      </c>
      <c r="D2498" s="170">
        <v>2.2561118000000002E-2</v>
      </c>
      <c r="E2498" s="171">
        <f t="shared" si="346"/>
        <v>0.38870282731483646</v>
      </c>
      <c r="F2498" s="171">
        <f t="shared" si="347"/>
        <v>8.5990771456745494E-4</v>
      </c>
      <c r="G2498" s="171">
        <f t="shared" si="348"/>
        <v>34324.764260846183</v>
      </c>
      <c r="H2498" s="171">
        <f t="shared" si="342"/>
        <v>2.3638647563750542E-2</v>
      </c>
      <c r="I2498" s="171">
        <f t="shared" si="343"/>
        <v>1.698248870749576</v>
      </c>
      <c r="J2498" s="171">
        <f t="shared" si="344"/>
        <v>26.774471305902882</v>
      </c>
      <c r="K2498" s="172">
        <f t="shared" si="345"/>
        <v>31.212435450927924</v>
      </c>
      <c r="L2498" s="172">
        <f t="shared" si="349"/>
        <v>1.1119732401778648</v>
      </c>
      <c r="M2498" s="171">
        <f t="shared" si="350"/>
        <v>0.10028618688472807</v>
      </c>
      <c r="N2498" s="44"/>
    </row>
    <row r="2499" spans="1:14" x14ac:dyDescent="0.25">
      <c r="A2499" s="157">
        <v>45695.73333333333</v>
      </c>
      <c r="B2499" s="170">
        <v>0.39110006992398472</v>
      </c>
      <c r="C2499" s="170">
        <v>26.46734622</v>
      </c>
      <c r="D2499" s="170">
        <v>2.2715297333333301E-2</v>
      </c>
      <c r="E2499" s="171">
        <f t="shared" si="346"/>
        <v>0.38265803680816046</v>
      </c>
      <c r="F2499" s="171">
        <f t="shared" si="347"/>
        <v>8.4653694788741282E-4</v>
      </c>
      <c r="G2499" s="171">
        <f t="shared" si="348"/>
        <v>33791.046041432281</v>
      </c>
      <c r="H2499" s="171">
        <f t="shared" ref="H2499:H2562" si="351">KHprocess*EXP(delta*(1/(C2499+273.15)-1/(Tnul+273.15)))</f>
        <v>2.3638193997024205E-2</v>
      </c>
      <c r="I2499" s="171">
        <f t="shared" ref="I2499:I2562" si="352">1/(H2499*constR*(C2499+273.15)*10^3)</f>
        <v>1.6982778066909383</v>
      </c>
      <c r="J2499" s="171">
        <f t="shared" ref="J2499:J2562" si="353">(($R$2/0.815)^(-0.49))*34500*(F2499)^0.86</f>
        <v>26.416045658726805</v>
      </c>
      <c r="K2499" s="172">
        <f t="shared" ref="K2499:K2562" si="354">J2499*(1.024)^(C2499-20)</f>
        <v>30.795069758667786</v>
      </c>
      <c r="L2499" s="172">
        <f t="shared" si="349"/>
        <v>1.1030064736613034</v>
      </c>
      <c r="M2499" s="171">
        <f t="shared" si="350"/>
        <v>9.947749582082463E-2</v>
      </c>
      <c r="N2499" s="44"/>
    </row>
    <row r="2500" spans="1:14" x14ac:dyDescent="0.25">
      <c r="A2500" s="157">
        <v>45695.734027777777</v>
      </c>
      <c r="B2500" s="170">
        <v>0.39959386649909473</v>
      </c>
      <c r="C2500" s="170">
        <v>26.467990140000001</v>
      </c>
      <c r="D2500" s="170">
        <v>2.2691455999999999E-2</v>
      </c>
      <c r="E2500" s="171">
        <f t="shared" ref="E2500:E2563" si="355">B2500*((20+273.15)/(C2500+273.15))</f>
        <v>0.39096765154013002</v>
      </c>
      <c r="F2500" s="171">
        <f t="shared" ref="F2500:F2563" si="356">B2500/$R$1</f>
        <v>8.6492178895907954E-4</v>
      </c>
      <c r="G2500" s="171">
        <f t="shared" ref="G2500:G2563" si="357">B2500*(24*60*60)</f>
        <v>34524.910065521784</v>
      </c>
      <c r="H2500" s="171">
        <f t="shared" si="351"/>
        <v>2.3637740440950308E-2</v>
      </c>
      <c r="I2500" s="171">
        <f t="shared" si="352"/>
        <v>1.6983067429931009</v>
      </c>
      <c r="J2500" s="171">
        <f t="shared" si="353"/>
        <v>26.908680223667918</v>
      </c>
      <c r="K2500" s="172">
        <f t="shared" si="354"/>
        <v>31.369848093156733</v>
      </c>
      <c r="L2500" s="172">
        <f t="shared" ref="L2500:L2563" si="358">I2500*D2500*(1-EXP((-(K2500/I2500)*($R$3/G2500))))*G2500/1000</f>
        <v>1.1246429514667839</v>
      </c>
      <c r="M2500" s="171">
        <f t="shared" ref="M2500:M2563" si="359">L2500*1000/24/$R$1</f>
        <v>0.10142883761424817</v>
      </c>
      <c r="N2500" s="44"/>
    </row>
    <row r="2501" spans="1:14" x14ac:dyDescent="0.25">
      <c r="A2501" s="157">
        <v>45695.734722222223</v>
      </c>
      <c r="B2501" s="170">
        <v>0.41349279230786057</v>
      </c>
      <c r="C2501" s="170">
        <v>26.468632281666601</v>
      </c>
      <c r="D2501" s="170">
        <v>2.2669203999999998E-2</v>
      </c>
      <c r="E2501" s="171">
        <f t="shared" si="355"/>
        <v>0.40456566783569287</v>
      </c>
      <c r="F2501" s="171">
        <f t="shared" si="356"/>
        <v>8.9500604395640812E-4</v>
      </c>
      <c r="G2501" s="171">
        <f t="shared" si="357"/>
        <v>35725.777255399153</v>
      </c>
      <c r="H2501" s="171">
        <f t="shared" si="351"/>
        <v>2.3637288148083864E-2</v>
      </c>
      <c r="I2501" s="171">
        <f t="shared" si="352"/>
        <v>1.6983355997403211</v>
      </c>
      <c r="J2501" s="171">
        <f t="shared" si="353"/>
        <v>27.711666872625241</v>
      </c>
      <c r="K2501" s="172">
        <f t="shared" si="354"/>
        <v>32.306453238611709</v>
      </c>
      <c r="L2501" s="172">
        <f t="shared" si="358"/>
        <v>1.1607339462557527</v>
      </c>
      <c r="M2501" s="171">
        <f t="shared" si="359"/>
        <v>0.10468379746173816</v>
      </c>
      <c r="N2501" s="44"/>
    </row>
    <row r="2502" spans="1:14" x14ac:dyDescent="0.25">
      <c r="A2502" s="157">
        <v>45695.73541666667</v>
      </c>
      <c r="B2502" s="170">
        <v>0.42353089310729924</v>
      </c>
      <c r="C2502" s="170">
        <v>26.469142869999999</v>
      </c>
      <c r="D2502" s="170">
        <v>2.2673972166666601E-2</v>
      </c>
      <c r="E2502" s="171">
        <f t="shared" si="355"/>
        <v>0.41438634436076405</v>
      </c>
      <c r="F2502" s="171">
        <f t="shared" si="356"/>
        <v>9.1673353486428403E-4</v>
      </c>
      <c r="G2502" s="171">
        <f t="shared" si="357"/>
        <v>36593.069164470653</v>
      </c>
      <c r="H2502" s="171">
        <f t="shared" si="351"/>
        <v>2.3636928522446352E-2</v>
      </c>
      <c r="I2502" s="171">
        <f t="shared" si="352"/>
        <v>1.6983585449620362</v>
      </c>
      <c r="J2502" s="171">
        <f t="shared" si="353"/>
        <v>28.289247739249276</v>
      </c>
      <c r="K2502" s="172">
        <f t="shared" si="354"/>
        <v>32.980200382074173</v>
      </c>
      <c r="L2502" s="172">
        <f t="shared" si="358"/>
        <v>1.187804034012873</v>
      </c>
      <c r="M2502" s="171">
        <f t="shared" si="359"/>
        <v>0.10712518344271943</v>
      </c>
      <c r="N2502" s="44"/>
    </row>
    <row r="2503" spans="1:14" x14ac:dyDescent="0.25">
      <c r="A2503" s="157">
        <v>45695.736111111109</v>
      </c>
      <c r="B2503" s="170">
        <v>0.42237263825120153</v>
      </c>
      <c r="C2503" s="170">
        <v>26.469573459999999</v>
      </c>
      <c r="D2503" s="170">
        <v>2.2742318666666601E-2</v>
      </c>
      <c r="E2503" s="171">
        <f t="shared" si="355"/>
        <v>0.41325250374495254</v>
      </c>
      <c r="F2503" s="171">
        <f t="shared" si="356"/>
        <v>9.1422648972121537E-4</v>
      </c>
      <c r="G2503" s="171">
        <f t="shared" si="357"/>
        <v>36492.995944903814</v>
      </c>
      <c r="H2503" s="171">
        <f t="shared" si="351"/>
        <v>2.3636625247703602E-2</v>
      </c>
      <c r="I2503" s="171">
        <f t="shared" si="352"/>
        <v>1.6983778953318069</v>
      </c>
      <c r="J2503" s="171">
        <f t="shared" si="353"/>
        <v>28.222701716712486</v>
      </c>
      <c r="K2503" s="172">
        <f t="shared" si="354"/>
        <v>32.902955635022778</v>
      </c>
      <c r="L2503" s="172">
        <f t="shared" si="358"/>
        <v>1.1882964514821688</v>
      </c>
      <c r="M2503" s="171">
        <f t="shared" si="359"/>
        <v>0.1071695933876415</v>
      </c>
      <c r="N2503" s="44"/>
    </row>
    <row r="2504" spans="1:14" x14ac:dyDescent="0.25">
      <c r="A2504" s="157">
        <v>45695.736805555556</v>
      </c>
      <c r="B2504" s="170">
        <v>0.41117628993892724</v>
      </c>
      <c r="C2504" s="170">
        <v>26.470004045</v>
      </c>
      <c r="D2504" s="170">
        <v>2.2764571000000001E-2</v>
      </c>
      <c r="E2504" s="171">
        <f t="shared" si="355"/>
        <v>0.40229733585309324</v>
      </c>
      <c r="F2504" s="171">
        <f t="shared" si="356"/>
        <v>8.8999196956477756E-4</v>
      </c>
      <c r="G2504" s="171">
        <f t="shared" si="357"/>
        <v>35525.631450723311</v>
      </c>
      <c r="H2504" s="171">
        <f t="shared" si="351"/>
        <v>2.363632198124525E-2</v>
      </c>
      <c r="I2504" s="171">
        <f t="shared" si="352"/>
        <v>1.6983972456382217</v>
      </c>
      <c r="J2504" s="171">
        <f t="shared" si="353"/>
        <v>27.578100679261752</v>
      </c>
      <c r="K2504" s="172">
        <f t="shared" si="354"/>
        <v>32.151786836891525</v>
      </c>
      <c r="L2504" s="172">
        <f t="shared" si="358"/>
        <v>1.1594405942458443</v>
      </c>
      <c r="M2504" s="171">
        <f t="shared" si="359"/>
        <v>0.10456715316070025</v>
      </c>
      <c r="N2504" s="44"/>
    </row>
    <row r="2505" spans="1:14" x14ac:dyDescent="0.25">
      <c r="A2505" s="157">
        <v>45695.737500000003</v>
      </c>
      <c r="B2505" s="170">
        <v>0.40499899571730597</v>
      </c>
      <c r="C2505" s="170">
        <v>26.470434635</v>
      </c>
      <c r="D2505" s="170">
        <v>2.2764571000000001E-2</v>
      </c>
      <c r="E2505" s="171">
        <f t="shared" si="355"/>
        <v>0.39625286485936961</v>
      </c>
      <c r="F2505" s="171">
        <f t="shared" si="356"/>
        <v>8.7662120285131166E-4</v>
      </c>
      <c r="G2505" s="171">
        <f t="shared" si="357"/>
        <v>34991.913229975238</v>
      </c>
      <c r="H2505" s="171">
        <f t="shared" si="351"/>
        <v>2.3636018716028044E-2</v>
      </c>
      <c r="I2505" s="171">
        <f t="shared" si="352"/>
        <v>1.6984165963306792</v>
      </c>
      <c r="J2505" s="171">
        <f t="shared" si="353"/>
        <v>27.221409691930422</v>
      </c>
      <c r="K2505" s="172">
        <f t="shared" si="354"/>
        <v>31.736264576075882</v>
      </c>
      <c r="L2505" s="172">
        <f t="shared" si="358"/>
        <v>1.1428642508124085</v>
      </c>
      <c r="M2505" s="171">
        <f t="shared" si="359"/>
        <v>0.10307217269231679</v>
      </c>
      <c r="N2505" s="44"/>
    </row>
    <row r="2506" spans="1:14" x14ac:dyDescent="0.25">
      <c r="A2506" s="157">
        <v>45695.738194444442</v>
      </c>
      <c r="B2506" s="170">
        <v>0.39225832845557318</v>
      </c>
      <c r="C2506" s="170">
        <v>26.470858734999901</v>
      </c>
      <c r="D2506" s="170">
        <v>2.2764571000000001E-2</v>
      </c>
      <c r="E2506" s="171">
        <f t="shared" si="355"/>
        <v>0.38378679465856153</v>
      </c>
      <c r="F2506" s="171">
        <f t="shared" si="356"/>
        <v>8.4904400098608911E-4</v>
      </c>
      <c r="G2506" s="171">
        <f t="shared" si="357"/>
        <v>33891.11957856152</v>
      </c>
      <c r="H2506" s="171">
        <f t="shared" si="351"/>
        <v>2.3635720026383721E-2</v>
      </c>
      <c r="I2506" s="171">
        <f t="shared" si="352"/>
        <v>1.6984356555205795</v>
      </c>
      <c r="J2506" s="171">
        <f t="shared" si="353"/>
        <v>26.48331139980877</v>
      </c>
      <c r="K2506" s="172">
        <f t="shared" si="354"/>
        <v>30.876058246119992</v>
      </c>
      <c r="L2506" s="172">
        <f t="shared" si="358"/>
        <v>1.1086159398485953</v>
      </c>
      <c r="M2506" s="171">
        <f t="shared" si="359"/>
        <v>9.9983400058495236E-2</v>
      </c>
      <c r="N2506" s="44"/>
    </row>
    <row r="2507" spans="1:14" x14ac:dyDescent="0.25">
      <c r="A2507" s="157">
        <v>45695.738888888889</v>
      </c>
      <c r="B2507" s="170">
        <v>0.37063778580023976</v>
      </c>
      <c r="C2507" s="170">
        <v>26.470916218333301</v>
      </c>
      <c r="D2507" s="170">
        <v>2.2756623666666601E-2</v>
      </c>
      <c r="E2507" s="171">
        <f t="shared" si="355"/>
        <v>0.36263311746956078</v>
      </c>
      <c r="F2507" s="171">
        <f t="shared" si="356"/>
        <v>8.0224628961090855E-4</v>
      </c>
      <c r="G2507" s="171">
        <f t="shared" si="357"/>
        <v>32023.104693140715</v>
      </c>
      <c r="H2507" s="171">
        <f t="shared" si="351"/>
        <v>2.3635679541767794E-2</v>
      </c>
      <c r="I2507" s="171">
        <f t="shared" si="352"/>
        <v>1.6984382388520476</v>
      </c>
      <c r="J2507" s="171">
        <f t="shared" si="353"/>
        <v>25.223012424487688</v>
      </c>
      <c r="K2507" s="172">
        <f t="shared" si="354"/>
        <v>29.406755474390081</v>
      </c>
      <c r="L2507" s="172">
        <f t="shared" si="358"/>
        <v>1.0499672472716133</v>
      </c>
      <c r="M2507" s="171">
        <f t="shared" si="359"/>
        <v>9.4694015807324436E-2</v>
      </c>
      <c r="N2507" s="44"/>
    </row>
    <row r="2508" spans="1:14" x14ac:dyDescent="0.25">
      <c r="A2508" s="157">
        <v>45695.739583333336</v>
      </c>
      <c r="B2508" s="170">
        <v>0.37256819829331855</v>
      </c>
      <c r="C2508" s="170">
        <v>26.470762811666599</v>
      </c>
      <c r="D2508" s="170">
        <v>2.264536E-2</v>
      </c>
      <c r="E2508" s="171">
        <f t="shared" si="355"/>
        <v>0.3645220254590234</v>
      </c>
      <c r="F2508" s="171">
        <f t="shared" si="356"/>
        <v>8.0642467163055968E-4</v>
      </c>
      <c r="G2508" s="171">
        <f t="shared" si="357"/>
        <v>32189.892332542724</v>
      </c>
      <c r="H2508" s="171">
        <f t="shared" si="351"/>
        <v>2.3635787583881601E-2</v>
      </c>
      <c r="I2508" s="171">
        <f t="shared" si="352"/>
        <v>1.6984313446815436</v>
      </c>
      <c r="J2508" s="171">
        <f t="shared" si="353"/>
        <v>25.335949822703181</v>
      </c>
      <c r="K2508" s="172">
        <f t="shared" si="354"/>
        <v>29.538318339038625</v>
      </c>
      <c r="L2508" s="172">
        <f t="shared" si="358"/>
        <v>1.0500137336246131</v>
      </c>
      <c r="M2508" s="171">
        <f t="shared" si="359"/>
        <v>9.4698208299478101E-2</v>
      </c>
      <c r="N2508" s="44"/>
    </row>
    <row r="2509" spans="1:14" x14ac:dyDescent="0.25">
      <c r="A2509" s="157">
        <v>45695.740277777775</v>
      </c>
      <c r="B2509" s="170">
        <v>0.37527077577436552</v>
      </c>
      <c r="C2509" s="170">
        <v>26.470609405000001</v>
      </c>
      <c r="D2509" s="170">
        <v>2.2526147833333302E-2</v>
      </c>
      <c r="E2509" s="171">
        <f t="shared" si="355"/>
        <v>0.36716642468860627</v>
      </c>
      <c r="F2509" s="171">
        <f t="shared" si="356"/>
        <v>8.1227440643802059E-4</v>
      </c>
      <c r="G2509" s="171">
        <f t="shared" si="357"/>
        <v>32423.395026905182</v>
      </c>
      <c r="H2509" s="171">
        <f t="shared" si="351"/>
        <v>2.3635895626599842E-2</v>
      </c>
      <c r="I2509" s="171">
        <f t="shared" si="352"/>
        <v>1.6984244505315245</v>
      </c>
      <c r="J2509" s="171">
        <f t="shared" si="353"/>
        <v>25.493924704845075</v>
      </c>
      <c r="K2509" s="172">
        <f t="shared" si="354"/>
        <v>29.722387718820965</v>
      </c>
      <c r="L2509" s="172">
        <f t="shared" si="358"/>
        <v>1.0516991487137928</v>
      </c>
      <c r="M2509" s="171">
        <f t="shared" si="359"/>
        <v>9.4850211824837008E-2</v>
      </c>
      <c r="N2509" s="44"/>
    </row>
    <row r="2510" spans="1:14" x14ac:dyDescent="0.25">
      <c r="A2510" s="157">
        <v>45695.740972222222</v>
      </c>
      <c r="B2510" s="170">
        <v>0.37140995998465431</v>
      </c>
      <c r="C2510" s="170">
        <v>26.470455999999999</v>
      </c>
      <c r="D2510" s="170">
        <v>2.27009915E-2</v>
      </c>
      <c r="E2510" s="171">
        <f t="shared" si="355"/>
        <v>0.36338917316613856</v>
      </c>
      <c r="F2510" s="171">
        <f t="shared" si="356"/>
        <v>8.0391766230444655E-4</v>
      </c>
      <c r="G2510" s="171">
        <f t="shared" si="357"/>
        <v>32089.820542674133</v>
      </c>
      <c r="H2510" s="171">
        <f t="shared" si="351"/>
        <v>2.3636003668748806E-2</v>
      </c>
      <c r="I2510" s="171">
        <f t="shared" si="352"/>
        <v>1.6984175564768822</v>
      </c>
      <c r="J2510" s="171">
        <f t="shared" si="353"/>
        <v>25.268197779652656</v>
      </c>
      <c r="K2510" s="172">
        <f t="shared" si="354"/>
        <v>29.459114186446133</v>
      </c>
      <c r="L2510" s="172">
        <f t="shared" si="358"/>
        <v>1.049467079231351</v>
      </c>
      <c r="M2510" s="171">
        <f t="shared" si="359"/>
        <v>9.4648906857084311E-2</v>
      </c>
      <c r="N2510" s="44"/>
    </row>
    <row r="2511" spans="1:14" x14ac:dyDescent="0.25">
      <c r="A2511" s="157">
        <v>45695.741666666669</v>
      </c>
      <c r="B2511" s="170">
        <v>0.36407441460559292</v>
      </c>
      <c r="C2511" s="170">
        <v>26.470302595</v>
      </c>
      <c r="D2511" s="170">
        <v>2.2761921833333299E-2</v>
      </c>
      <c r="E2511" s="171">
        <f t="shared" si="355"/>
        <v>0.35621222499696725</v>
      </c>
      <c r="F2511" s="171">
        <f t="shared" si="356"/>
        <v>7.8803985845366431E-4</v>
      </c>
      <c r="G2511" s="171">
        <f t="shared" si="357"/>
        <v>31456.029421923227</v>
      </c>
      <c r="H2511" s="171">
        <f t="shared" si="351"/>
        <v>2.3636111711502306E-2</v>
      </c>
      <c r="I2511" s="171">
        <f t="shared" si="352"/>
        <v>1.6984106624427173</v>
      </c>
      <c r="J2511" s="171">
        <f t="shared" si="353"/>
        <v>24.838407941512873</v>
      </c>
      <c r="K2511" s="172">
        <f t="shared" si="354"/>
        <v>28.957935187341221</v>
      </c>
      <c r="L2511" s="172">
        <f t="shared" si="358"/>
        <v>1.032467277162785</v>
      </c>
      <c r="M2511" s="171">
        <f t="shared" si="359"/>
        <v>9.3115735674854344E-2</v>
      </c>
      <c r="N2511" s="44"/>
    </row>
    <row r="2512" spans="1:14" x14ac:dyDescent="0.25">
      <c r="A2512" s="157">
        <v>45695.742361111108</v>
      </c>
      <c r="B2512" s="170">
        <v>0.35944143749568763</v>
      </c>
      <c r="C2512" s="170">
        <v>26.470149190000001</v>
      </c>
      <c r="D2512" s="170">
        <v>2.27248346666666E-2</v>
      </c>
      <c r="E2512" s="171">
        <f t="shared" si="355"/>
        <v>0.35167947712035119</v>
      </c>
      <c r="F2512" s="171">
        <f t="shared" si="356"/>
        <v>7.7801176947118534E-4</v>
      </c>
      <c r="G2512" s="171">
        <f t="shared" si="357"/>
        <v>31055.740199627413</v>
      </c>
      <c r="H2512" s="171">
        <f t="shared" si="351"/>
        <v>2.3636219754860299E-2</v>
      </c>
      <c r="I2512" s="171">
        <f t="shared" si="352"/>
        <v>1.6984037684290327</v>
      </c>
      <c r="J2512" s="171">
        <f t="shared" si="353"/>
        <v>24.566337870620128</v>
      </c>
      <c r="K2512" s="172">
        <f t="shared" si="354"/>
        <v>28.64063724707777</v>
      </c>
      <c r="L2512" s="172">
        <f t="shared" si="358"/>
        <v>1.018276881321555</v>
      </c>
      <c r="M2512" s="171">
        <f t="shared" si="359"/>
        <v>9.1835938070125814E-2</v>
      </c>
      <c r="N2512" s="44"/>
    </row>
    <row r="2513" spans="1:14" x14ac:dyDescent="0.25">
      <c r="A2513" s="157">
        <v>45695.743055555555</v>
      </c>
      <c r="B2513" s="170">
        <v>0.36253007907781765</v>
      </c>
      <c r="C2513" s="170">
        <v>26.469999874999999</v>
      </c>
      <c r="D2513" s="170">
        <v>2.2677150833333298E-2</v>
      </c>
      <c r="E2513" s="171">
        <f t="shared" si="355"/>
        <v>0.35470159777718424</v>
      </c>
      <c r="F2513" s="171">
        <f t="shared" si="356"/>
        <v>7.8469714086107714E-4</v>
      </c>
      <c r="G2513" s="171">
        <f t="shared" si="357"/>
        <v>31322.598832323445</v>
      </c>
      <c r="H2513" s="171">
        <f t="shared" si="351"/>
        <v>2.3636324918206119E-2</v>
      </c>
      <c r="I2513" s="171">
        <f t="shared" si="352"/>
        <v>1.698397058239425</v>
      </c>
      <c r="J2513" s="171">
        <f t="shared" si="353"/>
        <v>24.747771498732298</v>
      </c>
      <c r="K2513" s="172">
        <f t="shared" si="354"/>
        <v>28.852059265346355</v>
      </c>
      <c r="L2513" s="172">
        <f t="shared" si="358"/>
        <v>1.0244558475411703</v>
      </c>
      <c r="M2513" s="171">
        <f t="shared" si="359"/>
        <v>9.2393204143323429E-2</v>
      </c>
      <c r="N2513" s="44"/>
    </row>
    <row r="2514" spans="1:14" x14ac:dyDescent="0.25">
      <c r="A2514" s="157">
        <v>45695.743750000001</v>
      </c>
      <c r="B2514" s="170">
        <v>0.3648465667138962</v>
      </c>
      <c r="C2514" s="170">
        <v>26.4700816916666</v>
      </c>
      <c r="D2514" s="170">
        <v>2.2629465666666598E-2</v>
      </c>
      <c r="E2514" s="171">
        <f t="shared" si="355"/>
        <v>0.35696796565940403</v>
      </c>
      <c r="F2514" s="171">
        <f t="shared" si="356"/>
        <v>7.8971118336341171E-4</v>
      </c>
      <c r="G2514" s="171">
        <f t="shared" si="357"/>
        <v>31522.74336408063</v>
      </c>
      <c r="H2514" s="171">
        <f t="shared" si="351"/>
        <v>2.3636267294223301E-2</v>
      </c>
      <c r="I2514" s="171">
        <f t="shared" si="352"/>
        <v>1.6984007350635024</v>
      </c>
      <c r="J2514" s="171">
        <f t="shared" si="353"/>
        <v>24.883705050013344</v>
      </c>
      <c r="K2514" s="172">
        <f t="shared" si="354"/>
        <v>29.010592973606617</v>
      </c>
      <c r="L2514" s="172">
        <f t="shared" si="358"/>
        <v>1.0285277343955797</v>
      </c>
      <c r="M2514" s="171">
        <f t="shared" si="359"/>
        <v>9.2760437806239146E-2</v>
      </c>
      <c r="N2514" s="44"/>
    </row>
    <row r="2515" spans="1:14" x14ac:dyDescent="0.25">
      <c r="A2515" s="157">
        <v>45695.744444444441</v>
      </c>
      <c r="B2515" s="170">
        <v>0.36253007907781765</v>
      </c>
      <c r="C2515" s="170">
        <v>26.47029646</v>
      </c>
      <c r="D2515" s="170">
        <v>2.25764833333333E-2</v>
      </c>
      <c r="E2515" s="171">
        <f t="shared" si="355"/>
        <v>0.35470124666888275</v>
      </c>
      <c r="F2515" s="171">
        <f t="shared" si="356"/>
        <v>7.8469714086107714E-4</v>
      </c>
      <c r="G2515" s="171">
        <f t="shared" si="357"/>
        <v>31322.598832323445</v>
      </c>
      <c r="H2515" s="171">
        <f t="shared" si="351"/>
        <v>2.3636116032379886E-2</v>
      </c>
      <c r="I2515" s="171">
        <f t="shared" si="352"/>
        <v>1.6984103867357032</v>
      </c>
      <c r="J2515" s="171">
        <f t="shared" si="353"/>
        <v>24.747771498732298</v>
      </c>
      <c r="K2515" s="172">
        <f t="shared" si="354"/>
        <v>28.852262210465359</v>
      </c>
      <c r="L2515" s="172">
        <f t="shared" si="358"/>
        <v>1.0199158492803999</v>
      </c>
      <c r="M2515" s="171">
        <f t="shared" si="359"/>
        <v>9.1983752640728708E-2</v>
      </c>
      <c r="N2515" s="44"/>
    </row>
    <row r="2516" spans="1:14" x14ac:dyDescent="0.25">
      <c r="A2516" s="157">
        <v>45695.745138888888</v>
      </c>
      <c r="B2516" s="170">
        <v>0.38415061806538253</v>
      </c>
      <c r="C2516" s="170">
        <v>26.470511224999999</v>
      </c>
      <c r="D2516" s="170">
        <v>2.2465218499999998E-2</v>
      </c>
      <c r="E2516" s="171">
        <f t="shared" si="355"/>
        <v>0.37585462098520883</v>
      </c>
      <c r="F2516" s="171">
        <f t="shared" si="356"/>
        <v>8.3149484429736477E-4</v>
      </c>
      <c r="G2516" s="171">
        <f t="shared" si="357"/>
        <v>33190.613400849048</v>
      </c>
      <c r="H2516" s="171">
        <f t="shared" si="351"/>
        <v>2.3635964774068992E-2</v>
      </c>
      <c r="I2516" s="171">
        <f t="shared" si="352"/>
        <v>1.6984200382982408</v>
      </c>
      <c r="J2516" s="171">
        <f t="shared" si="353"/>
        <v>26.011867868312947</v>
      </c>
      <c r="K2516" s="172">
        <f t="shared" si="354"/>
        <v>30.326167147277065</v>
      </c>
      <c r="L2516" s="172">
        <f t="shared" si="358"/>
        <v>1.0724805875088292</v>
      </c>
      <c r="M2516" s="171">
        <f t="shared" si="359"/>
        <v>9.6724439710392254E-2</v>
      </c>
      <c r="N2516" s="44"/>
    </row>
    <row r="2517" spans="1:14" x14ac:dyDescent="0.25">
      <c r="A2517" s="157">
        <v>45695.745833333334</v>
      </c>
      <c r="B2517" s="170">
        <v>0.39148616345988557</v>
      </c>
      <c r="C2517" s="170">
        <v>26.470725994999999</v>
      </c>
      <c r="D2517" s="170">
        <v>2.2481112500000001E-2</v>
      </c>
      <c r="E2517" s="171">
        <f t="shared" si="355"/>
        <v>0.38303147566694234</v>
      </c>
      <c r="F2517" s="171">
        <f t="shared" si="356"/>
        <v>8.4737264818157047E-4</v>
      </c>
      <c r="G2517" s="171">
        <f t="shared" si="357"/>
        <v>33824.404522934114</v>
      </c>
      <c r="H2517" s="171">
        <f t="shared" si="351"/>
        <v>2.3635813513421457E-2</v>
      </c>
      <c r="I2517" s="171">
        <f t="shared" si="352"/>
        <v>1.6984296901256191</v>
      </c>
      <c r="J2517" s="171">
        <f t="shared" si="353"/>
        <v>26.438471094630398</v>
      </c>
      <c r="K2517" s="172">
        <f t="shared" si="354"/>
        <v>30.823683310105643</v>
      </c>
      <c r="L2517" s="172">
        <f t="shared" si="358"/>
        <v>1.0927555145501247</v>
      </c>
      <c r="M2517" s="171">
        <f t="shared" si="359"/>
        <v>9.8552986521475899E-2</v>
      </c>
      <c r="N2517" s="44"/>
    </row>
    <row r="2518" spans="1:14" x14ac:dyDescent="0.25">
      <c r="A2518" s="157">
        <v>45695.746527777781</v>
      </c>
      <c r="B2518" s="170">
        <v>0.36754914419494589</v>
      </c>
      <c r="C2518" s="170">
        <v>26.470933590000001</v>
      </c>
      <c r="D2518" s="170">
        <v>2.26427111666666E-2</v>
      </c>
      <c r="E2518" s="171">
        <f t="shared" si="355"/>
        <v>0.35961116044110908</v>
      </c>
      <c r="F2518" s="171">
        <f t="shared" si="356"/>
        <v>7.9556091817087858E-4</v>
      </c>
      <c r="G2518" s="171">
        <f t="shared" si="357"/>
        <v>31756.246058443325</v>
      </c>
      <c r="H2518" s="171">
        <f t="shared" si="351"/>
        <v>2.3635667307190324E-2</v>
      </c>
      <c r="I2518" s="171">
        <f t="shared" si="352"/>
        <v>1.6984390195445229</v>
      </c>
      <c r="J2518" s="171">
        <f t="shared" si="353"/>
        <v>25.042142107788418</v>
      </c>
      <c r="K2518" s="172">
        <f t="shared" si="354"/>
        <v>29.195896212646595</v>
      </c>
      <c r="L2518" s="172">
        <f t="shared" si="358"/>
        <v>1.0364150846543356</v>
      </c>
      <c r="M2518" s="171">
        <f t="shared" si="359"/>
        <v>9.347177891904182E-2</v>
      </c>
      <c r="N2518" s="44"/>
    </row>
    <row r="2519" spans="1:14" x14ac:dyDescent="0.25">
      <c r="A2519" s="157">
        <v>45695.74722222222</v>
      </c>
      <c r="B2519" s="170">
        <v>0.35480845669484434</v>
      </c>
      <c r="C2519" s="170">
        <v>26.470736048333301</v>
      </c>
      <c r="D2519" s="170">
        <v>2.2430781E-2</v>
      </c>
      <c r="E2519" s="171">
        <f t="shared" si="355"/>
        <v>0.3471458633067202</v>
      </c>
      <c r="F2519" s="171">
        <f t="shared" si="356"/>
        <v>7.6798367249966313E-4</v>
      </c>
      <c r="G2519" s="171">
        <f t="shared" si="357"/>
        <v>30655.450658434551</v>
      </c>
      <c r="H2519" s="171">
        <f t="shared" si="351"/>
        <v>2.3635806432975075E-2</v>
      </c>
      <c r="I2519" s="171">
        <f t="shared" si="352"/>
        <v>1.6984301419263765</v>
      </c>
      <c r="J2519" s="171">
        <f t="shared" si="353"/>
        <v>24.293776170566264</v>
      </c>
      <c r="K2519" s="172">
        <f t="shared" si="354"/>
        <v>28.323265704360928</v>
      </c>
      <c r="L2519" s="172">
        <f t="shared" si="358"/>
        <v>0.99276437486706481</v>
      </c>
      <c r="M2519" s="171">
        <f t="shared" si="359"/>
        <v>8.9535026593349998E-2</v>
      </c>
      <c r="N2519" s="44"/>
    </row>
    <row r="2520" spans="1:14" x14ac:dyDescent="0.25">
      <c r="A2520" s="157">
        <v>45695.747916666667</v>
      </c>
      <c r="B2520" s="170">
        <v>0.36175792696951437</v>
      </c>
      <c r="C2520" s="170">
        <v>26.470305459999999</v>
      </c>
      <c r="D2520" s="170">
        <v>2.2470518499999901E-2</v>
      </c>
      <c r="E2520" s="171">
        <f t="shared" si="355"/>
        <v>0.35394575854362764</v>
      </c>
      <c r="F2520" s="171">
        <f t="shared" si="356"/>
        <v>7.8302581595132974E-4</v>
      </c>
      <c r="G2520" s="171">
        <f t="shared" si="357"/>
        <v>31255.884890166042</v>
      </c>
      <c r="H2520" s="171">
        <f t="shared" si="351"/>
        <v>2.3636109693684518E-2</v>
      </c>
      <c r="I2520" s="171">
        <f t="shared" si="352"/>
        <v>1.6984107911958808</v>
      </c>
      <c r="J2520" s="171">
        <f t="shared" si="353"/>
        <v>24.702433936747699</v>
      </c>
      <c r="K2520" s="172">
        <f t="shared" si="354"/>
        <v>28.799411427638589</v>
      </c>
      <c r="L2520" s="172">
        <f t="shared" si="358"/>
        <v>1.0130684603310085</v>
      </c>
      <c r="M2520" s="171">
        <f t="shared" si="359"/>
        <v>9.1366203132305965E-2</v>
      </c>
      <c r="N2520" s="44"/>
    </row>
    <row r="2521" spans="1:14" x14ac:dyDescent="0.25">
      <c r="A2521" s="157">
        <v>45695.748611111114</v>
      </c>
      <c r="B2521" s="170">
        <v>0.38106197646780804</v>
      </c>
      <c r="C2521" s="170">
        <v>26.469874869999899</v>
      </c>
      <c r="D2521" s="170">
        <v>2.2346097666666599E-2</v>
      </c>
      <c r="E2521" s="171">
        <f t="shared" si="355"/>
        <v>0.37283347257923499</v>
      </c>
      <c r="F2521" s="171">
        <f t="shared" si="356"/>
        <v>8.2480947287404333E-4</v>
      </c>
      <c r="G2521" s="171">
        <f t="shared" si="357"/>
        <v>32923.754766818616</v>
      </c>
      <c r="H2521" s="171">
        <f t="shared" si="351"/>
        <v>2.3636412960330564E-2</v>
      </c>
      <c r="I2521" s="171">
        <f t="shared" si="352"/>
        <v>1.6983914405518235</v>
      </c>
      <c r="J2521" s="171">
        <f t="shared" si="353"/>
        <v>25.831905757771274</v>
      </c>
      <c r="K2521" s="172">
        <f t="shared" si="354"/>
        <v>30.115902206035869</v>
      </c>
      <c r="L2521" s="172">
        <f t="shared" si="358"/>
        <v>1.0586049761471088</v>
      </c>
      <c r="M2521" s="171">
        <f t="shared" si="359"/>
        <v>9.5473031759299137E-2</v>
      </c>
      <c r="N2521" s="44"/>
    </row>
    <row r="2522" spans="1:14" x14ac:dyDescent="0.25">
      <c r="A2522" s="157">
        <v>45695.749305555553</v>
      </c>
      <c r="B2522" s="170">
        <v>0.38723926333072545</v>
      </c>
      <c r="C2522" s="170">
        <v>26.469444280000001</v>
      </c>
      <c r="D2522" s="170">
        <v>2.2362620999999999E-2</v>
      </c>
      <c r="E2522" s="171">
        <f t="shared" si="355"/>
        <v>0.37887791400920012</v>
      </c>
      <c r="F2522" s="171">
        <f t="shared" si="356"/>
        <v>8.3818022365957892E-4</v>
      </c>
      <c r="G2522" s="171">
        <f t="shared" si="357"/>
        <v>33457.472351774675</v>
      </c>
      <c r="H2522" s="171">
        <f t="shared" si="351"/>
        <v>2.3636716231739262E-2</v>
      </c>
      <c r="I2522" s="171">
        <f t="shared" si="352"/>
        <v>1.6983720900691186</v>
      </c>
      <c r="J2522" s="171">
        <f t="shared" si="353"/>
        <v>26.191627733849788</v>
      </c>
      <c r="K2522" s="172">
        <f t="shared" si="354"/>
        <v>30.534969109191664</v>
      </c>
      <c r="L2522" s="172">
        <f t="shared" si="358"/>
        <v>1.0757273268010812</v>
      </c>
      <c r="M2522" s="171">
        <f t="shared" si="359"/>
        <v>9.7017255303127825E-2</v>
      </c>
      <c r="N2522" s="44"/>
    </row>
    <row r="2523" spans="1:14" x14ac:dyDescent="0.25">
      <c r="A2523" s="157">
        <v>45695.75</v>
      </c>
      <c r="B2523" s="170">
        <v>0.38067590502346571</v>
      </c>
      <c r="C2523" s="170">
        <v>26.469034570000002</v>
      </c>
      <c r="D2523" s="170">
        <v>2.23889238333333E-2</v>
      </c>
      <c r="E2523" s="171">
        <f t="shared" si="355"/>
        <v>0.3724567823862906</v>
      </c>
      <c r="F2523" s="171">
        <f t="shared" si="356"/>
        <v>8.2397382039711188E-4</v>
      </c>
      <c r="G2523" s="171">
        <f t="shared" si="357"/>
        <v>32890.398194027439</v>
      </c>
      <c r="H2523" s="171">
        <f t="shared" si="351"/>
        <v>2.3637004801452848E-2</v>
      </c>
      <c r="I2523" s="171">
        <f t="shared" si="352"/>
        <v>1.6983536780721615</v>
      </c>
      <c r="J2523" s="171">
        <f t="shared" si="353"/>
        <v>25.809396676226616</v>
      </c>
      <c r="K2523" s="172">
        <f t="shared" si="354"/>
        <v>30.089060538698856</v>
      </c>
      <c r="L2523" s="172">
        <f t="shared" si="358"/>
        <v>1.0595874221261947</v>
      </c>
      <c r="M2523" s="171">
        <f t="shared" si="359"/>
        <v>9.5561636194642391E-2</v>
      </c>
      <c r="N2523" s="44"/>
    </row>
    <row r="2524" spans="1:14" x14ac:dyDescent="0.25">
      <c r="A2524" s="157">
        <v>45695.750694444447</v>
      </c>
      <c r="B2524" s="170">
        <v>0.36754914419494589</v>
      </c>
      <c r="C2524" s="170">
        <v>26.469585291666601</v>
      </c>
      <c r="D2524" s="170">
        <v>2.2449587999999999E-2</v>
      </c>
      <c r="E2524" s="171">
        <f t="shared" si="355"/>
        <v>0.35961277870357289</v>
      </c>
      <c r="F2524" s="171">
        <f t="shared" si="356"/>
        <v>7.9556091817087858E-4</v>
      </c>
      <c r="G2524" s="171">
        <f t="shared" si="357"/>
        <v>31756.246058443325</v>
      </c>
      <c r="H2524" s="171">
        <f t="shared" si="351"/>
        <v>2.3636616914447621E-2</v>
      </c>
      <c r="I2524" s="171">
        <f t="shared" si="352"/>
        <v>1.6983784270397064</v>
      </c>
      <c r="J2524" s="171">
        <f t="shared" si="353"/>
        <v>25.042142107788418</v>
      </c>
      <c r="K2524" s="172">
        <f t="shared" si="354"/>
        <v>29.194962631763115</v>
      </c>
      <c r="L2524" s="172">
        <f t="shared" si="358"/>
        <v>1.0275399617491527</v>
      </c>
      <c r="M2524" s="171">
        <f t="shared" si="359"/>
        <v>9.2671352971604684E-2</v>
      </c>
      <c r="N2524" s="44"/>
    </row>
    <row r="2525" spans="1:14" x14ac:dyDescent="0.25">
      <c r="A2525" s="157">
        <v>45695.751388888886</v>
      </c>
      <c r="B2525" s="170">
        <v>0.35094765011702672</v>
      </c>
      <c r="C2525" s="170">
        <v>26.470657984999999</v>
      </c>
      <c r="D2525" s="170">
        <v>2.2377267999999999E-2</v>
      </c>
      <c r="E2525" s="171">
        <f t="shared" si="355"/>
        <v>0.34336852580090427</v>
      </c>
      <c r="F2525" s="171">
        <f t="shared" si="356"/>
        <v>7.5962694830525269E-4</v>
      </c>
      <c r="G2525" s="171">
        <f t="shared" si="357"/>
        <v>30321.876970111109</v>
      </c>
      <c r="H2525" s="171">
        <f t="shared" si="351"/>
        <v>2.3635861412146159E-2</v>
      </c>
      <c r="I2525" s="171">
        <f t="shared" si="352"/>
        <v>1.698426633731744</v>
      </c>
      <c r="J2525" s="171">
        <f t="shared" si="353"/>
        <v>24.066261393836022</v>
      </c>
      <c r="K2525" s="172">
        <f t="shared" si="354"/>
        <v>28.057962220876881</v>
      </c>
      <c r="L2525" s="172">
        <f t="shared" si="358"/>
        <v>0.98011900232568905</v>
      </c>
      <c r="M2525" s="171">
        <f t="shared" si="359"/>
        <v>8.8394570916818987E-2</v>
      </c>
      <c r="N2525" s="44"/>
    </row>
    <row r="2526" spans="1:14" x14ac:dyDescent="0.25">
      <c r="A2526" s="157">
        <v>45695.752083333333</v>
      </c>
      <c r="B2526" s="170">
        <v>0.3486311661641584</v>
      </c>
      <c r="C2526" s="170">
        <v>26.471730676666599</v>
      </c>
      <c r="D2526" s="170">
        <v>2.24829693333333E-2</v>
      </c>
      <c r="E2526" s="171">
        <f t="shared" si="355"/>
        <v>0.34110084782639594</v>
      </c>
      <c r="F2526" s="171">
        <f t="shared" si="356"/>
        <v>7.5461291377523461E-4</v>
      </c>
      <c r="G2526" s="171">
        <f t="shared" si="357"/>
        <v>30121.732756583286</v>
      </c>
      <c r="H2526" s="171">
        <f t="shared" si="351"/>
        <v>2.3635105940576259E-2</v>
      </c>
      <c r="I2526" s="171">
        <f t="shared" si="352"/>
        <v>1.6984748413502069</v>
      </c>
      <c r="J2526" s="171">
        <f t="shared" si="353"/>
        <v>23.929584481100346</v>
      </c>
      <c r="K2526" s="172">
        <f t="shared" si="354"/>
        <v>27.899325438137673</v>
      </c>
      <c r="L2526" s="172">
        <f t="shared" si="358"/>
        <v>0.97857840076709679</v>
      </c>
      <c r="M2526" s="171">
        <f t="shared" si="359"/>
        <v>8.825562777481033E-2</v>
      </c>
      <c r="N2526" s="44"/>
    </row>
    <row r="2527" spans="1:14" x14ac:dyDescent="0.25">
      <c r="A2527" s="157">
        <v>45695.75277777778</v>
      </c>
      <c r="B2527" s="170">
        <v>0.34901724682039714</v>
      </c>
      <c r="C2527" s="170">
        <v>26.472803369999902</v>
      </c>
      <c r="D2527" s="170">
        <v>2.2488530333333302E-2</v>
      </c>
      <c r="E2527" s="171">
        <f t="shared" si="355"/>
        <v>0.34147736672449736</v>
      </c>
      <c r="F2527" s="171">
        <f t="shared" si="356"/>
        <v>7.5544858619133585E-4</v>
      </c>
      <c r="G2527" s="171">
        <f t="shared" si="357"/>
        <v>30155.090125282313</v>
      </c>
      <c r="H2527" s="171">
        <f t="shared" si="351"/>
        <v>2.3634350497388806E-2</v>
      </c>
      <c r="I2527" s="171">
        <f t="shared" si="352"/>
        <v>1.6985230500449215</v>
      </c>
      <c r="J2527" s="171">
        <f t="shared" si="353"/>
        <v>23.952372773825815</v>
      </c>
      <c r="K2527" s="172">
        <f t="shared" si="354"/>
        <v>27.926604599387272</v>
      </c>
      <c r="L2527" s="172">
        <f t="shared" si="358"/>
        <v>0.97988058698826175</v>
      </c>
      <c r="M2527" s="171">
        <f t="shared" si="359"/>
        <v>8.8373068812072672E-2</v>
      </c>
      <c r="N2527" s="44"/>
    </row>
    <row r="2528" spans="1:14" x14ac:dyDescent="0.25">
      <c r="A2528" s="157">
        <v>45695.753472222219</v>
      </c>
      <c r="B2528" s="170">
        <v>0.32662455021129005</v>
      </c>
      <c r="C2528" s="170">
        <v>26.473867124999899</v>
      </c>
      <c r="D2528" s="170">
        <v>2.2475549000000001E-2</v>
      </c>
      <c r="E2528" s="171">
        <f t="shared" si="355"/>
        <v>0.31956728885851338</v>
      </c>
      <c r="F2528" s="171">
        <f t="shared" si="356"/>
        <v>7.0697954591188324E-4</v>
      </c>
      <c r="G2528" s="171">
        <f t="shared" si="357"/>
        <v>28220.361138255459</v>
      </c>
      <c r="H2528" s="171">
        <f t="shared" si="351"/>
        <v>2.363360137820008E-2</v>
      </c>
      <c r="I2528" s="171">
        <f t="shared" si="352"/>
        <v>1.6985708580243473</v>
      </c>
      <c r="J2528" s="171">
        <f t="shared" si="353"/>
        <v>22.624667600037291</v>
      </c>
      <c r="K2528" s="172">
        <f t="shared" si="354"/>
        <v>26.379269085349126</v>
      </c>
      <c r="L2528" s="172">
        <f t="shared" si="358"/>
        <v>0.91933552767947346</v>
      </c>
      <c r="M2528" s="171">
        <f t="shared" si="359"/>
        <v>8.2912655815248315E-2</v>
      </c>
      <c r="N2528" s="44"/>
    </row>
    <row r="2529" spans="1:14" x14ac:dyDescent="0.25">
      <c r="A2529" s="157">
        <v>45695.754166666666</v>
      </c>
      <c r="B2529" s="170">
        <v>0.32392197823575986</v>
      </c>
      <c r="C2529" s="170">
        <v>26.474519729999901</v>
      </c>
      <c r="D2529" s="170">
        <v>2.24291898333333E-2</v>
      </c>
      <c r="E2529" s="171">
        <f t="shared" si="355"/>
        <v>0.31692242011896121</v>
      </c>
      <c r="F2529" s="171">
        <f t="shared" si="356"/>
        <v>7.011298230211252E-4</v>
      </c>
      <c r="G2529" s="171">
        <f t="shared" si="357"/>
        <v>27986.858919569651</v>
      </c>
      <c r="H2529" s="171">
        <f t="shared" si="351"/>
        <v>2.3633141814083627E-2</v>
      </c>
      <c r="I2529" s="171">
        <f t="shared" si="352"/>
        <v>1.6986001883164443</v>
      </c>
      <c r="J2529" s="171">
        <f t="shared" si="353"/>
        <v>22.46358027634842</v>
      </c>
      <c r="K2529" s="172">
        <f t="shared" si="354"/>
        <v>26.191854432381927</v>
      </c>
      <c r="L2529" s="172">
        <f t="shared" si="358"/>
        <v>0.9102123205387983</v>
      </c>
      <c r="M2529" s="171">
        <f t="shared" si="359"/>
        <v>8.2089855748448612E-2</v>
      </c>
      <c r="N2529" s="44"/>
    </row>
    <row r="2530" spans="1:14" x14ac:dyDescent="0.25">
      <c r="A2530" s="157">
        <v>45695.754861111112</v>
      </c>
      <c r="B2530" s="170">
        <v>0.34090955299307879</v>
      </c>
      <c r="C2530" s="170">
        <v>26.474948883333301</v>
      </c>
      <c r="D2530" s="170">
        <v>2.2289051333333299E-2</v>
      </c>
      <c r="E2530" s="171">
        <f t="shared" si="355"/>
        <v>0.33354243641050846</v>
      </c>
      <c r="F2530" s="171">
        <f t="shared" si="356"/>
        <v>7.3789946535298442E-4</v>
      </c>
      <c r="G2530" s="171">
        <f t="shared" si="357"/>
        <v>29454.585378602009</v>
      </c>
      <c r="H2530" s="171">
        <f t="shared" si="351"/>
        <v>2.3632839610481238E-2</v>
      </c>
      <c r="I2530" s="171">
        <f t="shared" si="352"/>
        <v>1.6986194761313593</v>
      </c>
      <c r="J2530" s="171">
        <f t="shared" si="353"/>
        <v>23.473070618453114</v>
      </c>
      <c r="K2530" s="172">
        <f t="shared" si="354"/>
        <v>27.369168167838478</v>
      </c>
      <c r="L2530" s="172">
        <f t="shared" si="358"/>
        <v>0.94972036759395695</v>
      </c>
      <c r="M2530" s="171">
        <f t="shared" si="359"/>
        <v>8.5652991305371295E-2</v>
      </c>
      <c r="N2530" s="44"/>
    </row>
    <row r="2531" spans="1:14" x14ac:dyDescent="0.25">
      <c r="A2531" s="157">
        <v>45695.755555555559</v>
      </c>
      <c r="B2531" s="170">
        <v>0.34592860155505417</v>
      </c>
      <c r="C2531" s="170">
        <v>26.475378034999999</v>
      </c>
      <c r="D2531" s="170">
        <v>2.23441533333333E-2</v>
      </c>
      <c r="E2531" s="171">
        <f t="shared" si="355"/>
        <v>0.33845253766861594</v>
      </c>
      <c r="F2531" s="171">
        <f t="shared" si="356"/>
        <v>7.4876320682912159E-4</v>
      </c>
      <c r="G2531" s="171">
        <f t="shared" si="357"/>
        <v>29888.231174356679</v>
      </c>
      <c r="H2531" s="171">
        <f t="shared" si="351"/>
        <v>2.3632537412782522E-2</v>
      </c>
      <c r="I2531" s="171">
        <f t="shared" si="352"/>
        <v>1.6986387640316432</v>
      </c>
      <c r="J2531" s="171">
        <f t="shared" si="353"/>
        <v>23.769967246752437</v>
      </c>
      <c r="K2531" s="172">
        <f t="shared" si="354"/>
        <v>27.71562625798407</v>
      </c>
      <c r="L2531" s="172">
        <f t="shared" si="358"/>
        <v>0.96543796639220492</v>
      </c>
      <c r="M2531" s="171">
        <f t="shared" si="359"/>
        <v>8.7070523664520644E-2</v>
      </c>
      <c r="N2531" s="44"/>
    </row>
    <row r="2532" spans="1:14" x14ac:dyDescent="0.25">
      <c r="A2532" s="157">
        <v>45695.756249999999</v>
      </c>
      <c r="B2532" s="170">
        <v>0.34708683432731552</v>
      </c>
      <c r="C2532" s="170">
        <v>26.475807190000001</v>
      </c>
      <c r="D2532" s="170">
        <v>2.2270242999999999E-2</v>
      </c>
      <c r="E2532" s="171">
        <f t="shared" si="355"/>
        <v>0.33958525281012042</v>
      </c>
      <c r="F2532" s="171">
        <f t="shared" si="356"/>
        <v>7.5127020417167865E-4</v>
      </c>
      <c r="G2532" s="171">
        <f t="shared" si="357"/>
        <v>29988.30248588006</v>
      </c>
      <c r="H2532" s="171">
        <f t="shared" si="351"/>
        <v>2.363223521746655E-2</v>
      </c>
      <c r="I2532" s="171">
        <f t="shared" si="352"/>
        <v>1.6986580522420192</v>
      </c>
      <c r="J2532" s="171">
        <f t="shared" si="353"/>
        <v>23.838395387977243</v>
      </c>
      <c r="K2532" s="172">
        <f t="shared" si="354"/>
        <v>27.79569592784279</v>
      </c>
      <c r="L2532" s="172">
        <f t="shared" si="358"/>
        <v>0.96532623538902118</v>
      </c>
      <c r="M2532" s="171">
        <f t="shared" si="359"/>
        <v>8.7060446914594261E-2</v>
      </c>
      <c r="N2532" s="44"/>
    </row>
    <row r="2533" spans="1:14" x14ac:dyDescent="0.25">
      <c r="A2533" s="157">
        <v>45695.756944444445</v>
      </c>
      <c r="B2533" s="170">
        <v>0.33550441087976091</v>
      </c>
      <c r="C2533" s="170">
        <v>26.476224403333301</v>
      </c>
      <c r="D2533" s="170">
        <v>2.2248785E-2</v>
      </c>
      <c r="E2533" s="171">
        <f t="shared" si="355"/>
        <v>0.32825270299774117</v>
      </c>
      <c r="F2533" s="171">
        <f t="shared" si="356"/>
        <v>7.2620002354926603E-4</v>
      </c>
      <c r="G2533" s="171">
        <f t="shared" si="357"/>
        <v>28987.581100011343</v>
      </c>
      <c r="H2533" s="171">
        <f t="shared" si="351"/>
        <v>2.3631941435571555E-2</v>
      </c>
      <c r="I2533" s="171">
        <f t="shared" si="352"/>
        <v>1.6986768038923188</v>
      </c>
      <c r="J2533" s="171">
        <f t="shared" si="353"/>
        <v>23.152649623698792</v>
      </c>
      <c r="K2533" s="172">
        <f t="shared" si="354"/>
        <v>26.996379839913644</v>
      </c>
      <c r="L2533" s="172">
        <f t="shared" si="358"/>
        <v>0.93369760282146097</v>
      </c>
      <c r="M2533" s="171">
        <f t="shared" si="359"/>
        <v>8.4207936762397267E-2</v>
      </c>
      <c r="N2533" s="44"/>
    </row>
    <row r="2534" spans="1:14" x14ac:dyDescent="0.25">
      <c r="A2534" s="157">
        <v>45695.757638888892</v>
      </c>
      <c r="B2534" s="170">
        <v>0.34206779496179218</v>
      </c>
      <c r="C2534" s="170">
        <v>26.476092335000001</v>
      </c>
      <c r="D2534" s="170">
        <v>2.2347067500000001E-2</v>
      </c>
      <c r="E2534" s="171">
        <f t="shared" si="355"/>
        <v>0.33467437135259059</v>
      </c>
      <c r="F2534" s="171">
        <f t="shared" si="356"/>
        <v>7.4040648260128173E-4</v>
      </c>
      <c r="G2534" s="171">
        <f t="shared" si="357"/>
        <v>29554.657484698844</v>
      </c>
      <c r="H2534" s="171">
        <f t="shared" si="351"/>
        <v>2.363203443136145E-2</v>
      </c>
      <c r="I2534" s="171">
        <f t="shared" si="352"/>
        <v>1.6986708680656293</v>
      </c>
      <c r="J2534" s="171">
        <f t="shared" si="353"/>
        <v>23.541639223993478</v>
      </c>
      <c r="K2534" s="172">
        <f t="shared" si="354"/>
        <v>27.449862293989941</v>
      </c>
      <c r="L2534" s="172">
        <f t="shared" si="358"/>
        <v>0.95530454058713754</v>
      </c>
      <c r="M2534" s="171">
        <f t="shared" si="359"/>
        <v>8.6156614410816873E-2</v>
      </c>
      <c r="N2534" s="44"/>
    </row>
    <row r="2535" spans="1:14" x14ac:dyDescent="0.25">
      <c r="A2535" s="157">
        <v>45695.758333333331</v>
      </c>
      <c r="B2535" s="170">
        <v>0.34554252089109327</v>
      </c>
      <c r="C2535" s="170">
        <v>26.475661745</v>
      </c>
      <c r="D2535" s="170">
        <v>2.2322430166666601E-2</v>
      </c>
      <c r="E2535" s="171">
        <f t="shared" si="355"/>
        <v>0.33807448070129914</v>
      </c>
      <c r="F2535" s="171">
        <f t="shared" si="356"/>
        <v>7.4792753439630575E-4</v>
      </c>
      <c r="G2535" s="171">
        <f t="shared" si="357"/>
        <v>29854.87380499046</v>
      </c>
      <c r="H2535" s="171">
        <f t="shared" si="351"/>
        <v>2.3632337634006795E-2</v>
      </c>
      <c r="I2535" s="171">
        <f t="shared" si="352"/>
        <v>1.6986515152531376</v>
      </c>
      <c r="J2535" s="171">
        <f t="shared" si="353"/>
        <v>23.747150561206798</v>
      </c>
      <c r="K2535" s="172">
        <f t="shared" si="354"/>
        <v>27.689208461369081</v>
      </c>
      <c r="L2535" s="172">
        <f t="shared" si="358"/>
        <v>0.96348008350762637</v>
      </c>
      <c r="M2535" s="171">
        <f t="shared" si="359"/>
        <v>8.6893946925290969E-2</v>
      </c>
      <c r="N2535" s="44"/>
    </row>
    <row r="2536" spans="1:14" x14ac:dyDescent="0.25">
      <c r="A2536" s="157">
        <v>45695.759027777778</v>
      </c>
      <c r="B2536" s="170">
        <v>0.34670076286752882</v>
      </c>
      <c r="C2536" s="170">
        <v>26.47523116</v>
      </c>
      <c r="D2536" s="170">
        <v>2.2472853000000001E-2</v>
      </c>
      <c r="E2536" s="171">
        <f t="shared" si="355"/>
        <v>0.33920817763288685</v>
      </c>
      <c r="F2536" s="171">
        <f t="shared" si="356"/>
        <v>7.5043455166131777E-4</v>
      </c>
      <c r="G2536" s="171">
        <f t="shared" si="357"/>
        <v>29954.94591175449</v>
      </c>
      <c r="H2536" s="171">
        <f t="shared" si="351"/>
        <v>2.3632640837892946E-2</v>
      </c>
      <c r="I2536" s="171">
        <f t="shared" si="352"/>
        <v>1.6986321628267183</v>
      </c>
      <c r="J2536" s="171">
        <f t="shared" si="353"/>
        <v>23.815589926983254</v>
      </c>
      <c r="K2536" s="172">
        <f t="shared" si="354"/>
        <v>27.768725275806403</v>
      </c>
      <c r="L2536" s="172">
        <f t="shared" si="358"/>
        <v>0.97306128202750797</v>
      </c>
      <c r="M2536" s="171">
        <f t="shared" si="359"/>
        <v>8.775805213090801E-2</v>
      </c>
      <c r="N2536" s="44"/>
    </row>
    <row r="2537" spans="1:14" x14ac:dyDescent="0.25">
      <c r="A2537" s="157">
        <v>45695.759722222225</v>
      </c>
      <c r="B2537" s="170">
        <v>0.35982751446871064</v>
      </c>
      <c r="C2537" s="170">
        <v>26.474800569999999</v>
      </c>
      <c r="D2537" s="170">
        <v>2.25008783333333E-2</v>
      </c>
      <c r="E2537" s="171">
        <f t="shared" si="355"/>
        <v>0.35205175161012381</v>
      </c>
      <c r="F2537" s="171">
        <f t="shared" si="356"/>
        <v>7.7884743391495805E-4</v>
      </c>
      <c r="G2537" s="171">
        <f t="shared" si="357"/>
        <v>31089.097250096598</v>
      </c>
      <c r="H2537" s="171">
        <f t="shared" si="351"/>
        <v>2.3632944050061614E-2</v>
      </c>
      <c r="I2537" s="171">
        <f t="shared" si="352"/>
        <v>1.698612810336928</v>
      </c>
      <c r="J2537" s="171">
        <f t="shared" si="353"/>
        <v>24.589028784507615</v>
      </c>
      <c r="K2537" s="172">
        <f t="shared" si="354"/>
        <v>28.670253995909754</v>
      </c>
      <c r="L2537" s="172">
        <f t="shared" si="358"/>
        <v>1.009393590320327</v>
      </c>
      <c r="M2537" s="171">
        <f t="shared" si="359"/>
        <v>9.1034775461789952E-2</v>
      </c>
      <c r="N2537" s="44"/>
    </row>
    <row r="2538" spans="1:14" x14ac:dyDescent="0.25">
      <c r="A2538" s="157">
        <v>45695.760416666664</v>
      </c>
      <c r="B2538" s="170">
        <v>0.3571249535350971</v>
      </c>
      <c r="C2538" s="170">
        <v>26.474379713333299</v>
      </c>
      <c r="D2538" s="170">
        <v>2.2615160333333301E-2</v>
      </c>
      <c r="E2538" s="171">
        <f t="shared" si="355"/>
        <v>0.34940808297701736</v>
      </c>
      <c r="F2538" s="171">
        <f t="shared" si="356"/>
        <v>7.7299773492445255E-4</v>
      </c>
      <c r="G2538" s="171">
        <f t="shared" si="357"/>
        <v>30855.595985432388</v>
      </c>
      <c r="H2538" s="171">
        <f t="shared" si="351"/>
        <v>2.3633240412828951E-2</v>
      </c>
      <c r="I2538" s="171">
        <f t="shared" si="352"/>
        <v>1.6985938954591875</v>
      </c>
      <c r="J2538" s="171">
        <f t="shared" si="353"/>
        <v>24.430119278899031</v>
      </c>
      <c r="K2538" s="172">
        <f t="shared" si="354"/>
        <v>28.484684775444887</v>
      </c>
      <c r="L2538" s="172">
        <f t="shared" si="358"/>
        <v>1.0072461153356009</v>
      </c>
      <c r="M2538" s="171">
        <f t="shared" si="359"/>
        <v>9.0841099867929376E-2</v>
      </c>
      <c r="N2538" s="44"/>
    </row>
    <row r="2539" spans="1:14" x14ac:dyDescent="0.25">
      <c r="A2539" s="157">
        <v>45695.761111111111</v>
      </c>
      <c r="B2539" s="170">
        <v>0.34399819825842176</v>
      </c>
      <c r="C2539" s="170">
        <v>26.474338454999899</v>
      </c>
      <c r="D2539" s="170">
        <v>2.24752853333333E-2</v>
      </c>
      <c r="E2539" s="171">
        <f t="shared" si="355"/>
        <v>0.33656502118435816</v>
      </c>
      <c r="F2539" s="171">
        <f t="shared" si="356"/>
        <v>7.4458484471519857E-4</v>
      </c>
      <c r="G2539" s="171">
        <f t="shared" si="357"/>
        <v>29721.44432952764</v>
      </c>
      <c r="H2539" s="171">
        <f t="shared" si="351"/>
        <v>2.3633269466751285E-2</v>
      </c>
      <c r="I2539" s="171">
        <f t="shared" si="352"/>
        <v>1.6985920411631701</v>
      </c>
      <c r="J2539" s="171">
        <f t="shared" si="353"/>
        <v>23.655848081150548</v>
      </c>
      <c r="K2539" s="172">
        <f t="shared" si="354"/>
        <v>27.581884011705569</v>
      </c>
      <c r="L2539" s="172">
        <f t="shared" si="358"/>
        <v>0.96591114815954471</v>
      </c>
      <c r="M2539" s="171">
        <f t="shared" si="359"/>
        <v>8.7113198787837728E-2</v>
      </c>
      <c r="N2539" s="44"/>
    </row>
    <row r="2540" spans="1:14" x14ac:dyDescent="0.25">
      <c r="A2540" s="157">
        <v>45695.761805555558</v>
      </c>
      <c r="B2540" s="170">
        <v>0.35017548880455218</v>
      </c>
      <c r="C2540" s="170">
        <v>26.474491860000001</v>
      </c>
      <c r="D2540" s="170">
        <v>2.2408527333333299E-2</v>
      </c>
      <c r="E2540" s="171">
        <f t="shared" si="355"/>
        <v>0.3426086562743999</v>
      </c>
      <c r="F2540" s="171">
        <f t="shared" si="356"/>
        <v>7.5795560347305662E-4</v>
      </c>
      <c r="G2540" s="171">
        <f t="shared" si="357"/>
        <v>30255.162232713308</v>
      </c>
      <c r="H2540" s="171">
        <f t="shared" si="351"/>
        <v>2.3633161439900085E-2</v>
      </c>
      <c r="I2540" s="171">
        <f t="shared" si="352"/>
        <v>1.6985989357361222</v>
      </c>
      <c r="J2540" s="171">
        <f t="shared" si="353"/>
        <v>24.020716497374892</v>
      </c>
      <c r="K2540" s="172">
        <f t="shared" si="354"/>
        <v>28.007409605578928</v>
      </c>
      <c r="L2540" s="172">
        <f t="shared" si="358"/>
        <v>0.97952546233753157</v>
      </c>
      <c r="M2540" s="171">
        <f t="shared" si="359"/>
        <v>8.8341040975607105E-2</v>
      </c>
      <c r="N2540" s="44"/>
    </row>
    <row r="2541" spans="1:14" x14ac:dyDescent="0.25">
      <c r="A2541" s="157">
        <v>45695.762499999997</v>
      </c>
      <c r="B2541" s="170">
        <v>0.34361211759446358</v>
      </c>
      <c r="C2541" s="170">
        <v>26.474645264999999</v>
      </c>
      <c r="D2541" s="170">
        <v>2.2567475833333302E-2</v>
      </c>
      <c r="E2541" s="171">
        <f t="shared" si="355"/>
        <v>0.33618693877376965</v>
      </c>
      <c r="F2541" s="171">
        <f t="shared" si="356"/>
        <v>7.437491722823887E-4</v>
      </c>
      <c r="G2541" s="171">
        <f t="shared" si="357"/>
        <v>29688.086960161654</v>
      </c>
      <c r="H2541" s="171">
        <f t="shared" si="351"/>
        <v>2.3633053413653408E-2</v>
      </c>
      <c r="I2541" s="171">
        <f t="shared" si="352"/>
        <v>1.6986058303295459</v>
      </c>
      <c r="J2541" s="171">
        <f t="shared" si="353"/>
        <v>23.633013503141751</v>
      </c>
      <c r="K2541" s="172">
        <f t="shared" si="354"/>
        <v>27.555460205296434</v>
      </c>
      <c r="L2541" s="172">
        <f t="shared" si="358"/>
        <v>0.96884295757712968</v>
      </c>
      <c r="M2541" s="171">
        <f t="shared" si="359"/>
        <v>8.7377611614098988E-2</v>
      </c>
      <c r="N2541" s="44"/>
    </row>
    <row r="2542" spans="1:14" x14ac:dyDescent="0.25">
      <c r="A2542" s="157">
        <v>45695.763194444444</v>
      </c>
      <c r="B2542" s="170">
        <v>0.33627657588317078</v>
      </c>
      <c r="C2542" s="170">
        <v>26.474798669999998</v>
      </c>
      <c r="D2542" s="170">
        <v>2.2538866166666598E-2</v>
      </c>
      <c r="E2542" s="171">
        <f t="shared" si="355"/>
        <v>0.32900974371191727</v>
      </c>
      <c r="F2542" s="171">
        <f t="shared" si="356"/>
        <v>7.2787137637049949E-4</v>
      </c>
      <c r="G2542" s="171">
        <f t="shared" si="357"/>
        <v>29054.296156305954</v>
      </c>
      <c r="H2542" s="171">
        <f t="shared" si="351"/>
        <v>2.3632945388011112E-2</v>
      </c>
      <c r="I2542" s="171">
        <f t="shared" si="352"/>
        <v>1.6986127249434511</v>
      </c>
      <c r="J2542" s="171">
        <f t="shared" si="353"/>
        <v>23.19846815028464</v>
      </c>
      <c r="K2542" s="172">
        <f t="shared" si="354"/>
        <v>27.048890382898293</v>
      </c>
      <c r="L2542" s="172">
        <f t="shared" si="358"/>
        <v>0.94791245495155585</v>
      </c>
      <c r="M2542" s="171">
        <f t="shared" si="359"/>
        <v>8.5489940020883476E-2</v>
      </c>
      <c r="N2542" s="44"/>
    </row>
    <row r="2543" spans="1:14" x14ac:dyDescent="0.25">
      <c r="A2543" s="157">
        <v>45695.763888888891</v>
      </c>
      <c r="B2543" s="170">
        <v>0.34901724314490362</v>
      </c>
      <c r="C2543" s="170">
        <v>26.474952075000001</v>
      </c>
      <c r="D2543" s="170">
        <v>2.2449853499999999E-2</v>
      </c>
      <c r="E2543" s="171">
        <f t="shared" si="355"/>
        <v>0.34147491428657079</v>
      </c>
      <c r="F2543" s="171">
        <f t="shared" si="356"/>
        <v>7.5544857823572214E-4</v>
      </c>
      <c r="G2543" s="171">
        <f t="shared" si="357"/>
        <v>30155.089807719673</v>
      </c>
      <c r="H2543" s="171">
        <f t="shared" si="351"/>
        <v>2.3632837362973197E-2</v>
      </c>
      <c r="I2543" s="171">
        <f t="shared" si="352"/>
        <v>1.6986196195778367</v>
      </c>
      <c r="J2543" s="171">
        <f t="shared" si="353"/>
        <v>23.952372556897735</v>
      </c>
      <c r="K2543" s="172">
        <f t="shared" si="354"/>
        <v>27.928027517439887</v>
      </c>
      <c r="L2543" s="172">
        <f t="shared" si="358"/>
        <v>0.97824902343413134</v>
      </c>
      <c r="M2543" s="171">
        <f t="shared" si="359"/>
        <v>8.8225922026887754E-2</v>
      </c>
      <c r="N2543" s="44"/>
    </row>
    <row r="2544" spans="1:14" x14ac:dyDescent="0.25">
      <c r="A2544" s="157">
        <v>45695.76458333333</v>
      </c>
      <c r="B2544" s="170">
        <v>0.3648465667138962</v>
      </c>
      <c r="C2544" s="170">
        <v>26.47510548</v>
      </c>
      <c r="D2544" s="170">
        <v>2.2414884499999999E-2</v>
      </c>
      <c r="E2544" s="171">
        <f t="shared" si="355"/>
        <v>0.35696198040827359</v>
      </c>
      <c r="F2544" s="171">
        <f t="shared" si="356"/>
        <v>7.8971118336341171E-4</v>
      </c>
      <c r="G2544" s="171">
        <f t="shared" si="357"/>
        <v>31522.74336408063</v>
      </c>
      <c r="H2544" s="171">
        <f t="shared" si="351"/>
        <v>2.3632729338539653E-2</v>
      </c>
      <c r="I2544" s="171">
        <f t="shared" si="352"/>
        <v>1.6986265142327039</v>
      </c>
      <c r="J2544" s="171">
        <f t="shared" si="353"/>
        <v>24.883705050013344</v>
      </c>
      <c r="K2544" s="172">
        <f t="shared" si="354"/>
        <v>29.014049699132581</v>
      </c>
      <c r="L2544" s="172">
        <f t="shared" si="358"/>
        <v>1.0189055545840511</v>
      </c>
      <c r="M2544" s="171">
        <f t="shared" si="359"/>
        <v>9.1892636596685701E-2</v>
      </c>
      <c r="N2544" s="44"/>
    </row>
    <row r="2545" spans="1:14" x14ac:dyDescent="0.25">
      <c r="A2545" s="157">
        <v>45695.765277777777</v>
      </c>
      <c r="B2545" s="170">
        <v>0.34708683432731552</v>
      </c>
      <c r="C2545" s="170">
        <v>26.4752455966666</v>
      </c>
      <c r="D2545" s="170">
        <v>2.2240043000000001E-2</v>
      </c>
      <c r="E2545" s="171">
        <f t="shared" si="355"/>
        <v>0.33958588930126027</v>
      </c>
      <c r="F2545" s="171">
        <f t="shared" si="356"/>
        <v>7.5127020417167865E-4</v>
      </c>
      <c r="G2545" s="171">
        <f t="shared" si="357"/>
        <v>29988.30248588006</v>
      </c>
      <c r="H2545" s="171">
        <f t="shared" si="351"/>
        <v>2.3632630671986968E-2</v>
      </c>
      <c r="I2545" s="171">
        <f t="shared" si="352"/>
        <v>1.6986328116728273</v>
      </c>
      <c r="J2545" s="171">
        <f t="shared" si="353"/>
        <v>23.838395387977243</v>
      </c>
      <c r="K2545" s="172">
        <f t="shared" si="354"/>
        <v>27.79532571823227</v>
      </c>
      <c r="L2545" s="172">
        <f t="shared" si="358"/>
        <v>0.96400335643499102</v>
      </c>
      <c r="M2545" s="171">
        <f t="shared" si="359"/>
        <v>8.69411396496204E-2</v>
      </c>
      <c r="N2545" s="44"/>
    </row>
    <row r="2546" spans="1:14" x14ac:dyDescent="0.25">
      <c r="A2546" s="157">
        <v>45695.765972222223</v>
      </c>
      <c r="B2546" s="170">
        <v>0.32392197271479867</v>
      </c>
      <c r="C2546" s="170">
        <v>26.474867450000001</v>
      </c>
      <c r="D2546" s="170">
        <v>2.2195537833333299E-2</v>
      </c>
      <c r="E2546" s="171">
        <f t="shared" si="355"/>
        <v>0.3169220469231892</v>
      </c>
      <c r="F2546" s="171">
        <f t="shared" si="356"/>
        <v>7.011298110709928E-4</v>
      </c>
      <c r="G2546" s="171">
        <f t="shared" si="357"/>
        <v>27986.858442558605</v>
      </c>
      <c r="H2546" s="171">
        <f t="shared" si="351"/>
        <v>2.3632896954299227E-2</v>
      </c>
      <c r="I2546" s="171">
        <f t="shared" si="352"/>
        <v>1.698615816189267</v>
      </c>
      <c r="J2546" s="171">
        <f t="shared" si="353"/>
        <v>22.463579947078756</v>
      </c>
      <c r="K2546" s="172">
        <f t="shared" si="354"/>
        <v>26.192070045995504</v>
      </c>
      <c r="L2546" s="172">
        <f t="shared" si="358"/>
        <v>0.90073833893245958</v>
      </c>
      <c r="M2546" s="171">
        <f t="shared" si="359"/>
        <v>8.1235420177891371E-2</v>
      </c>
      <c r="N2546" s="44"/>
    </row>
    <row r="2547" spans="1:14" x14ac:dyDescent="0.25">
      <c r="A2547" s="157">
        <v>45695.76666666667</v>
      </c>
      <c r="B2547" s="170">
        <v>0.31040913675872356</v>
      </c>
      <c r="C2547" s="170">
        <v>26.47422353</v>
      </c>
      <c r="D2547" s="170">
        <v>2.2227327166666599E-2</v>
      </c>
      <c r="E2547" s="171">
        <f t="shared" si="355"/>
        <v>0.30370187486429567</v>
      </c>
      <c r="F2547" s="171">
        <f t="shared" si="356"/>
        <v>6.7188124839550549E-4</v>
      </c>
      <c r="G2547" s="171">
        <f t="shared" si="357"/>
        <v>26819.349415953715</v>
      </c>
      <c r="H2547" s="171">
        <f t="shared" si="351"/>
        <v>2.3633350396620564E-2</v>
      </c>
      <c r="I2547" s="171">
        <f t="shared" si="352"/>
        <v>1.6985868760333749</v>
      </c>
      <c r="J2547" s="171">
        <f t="shared" si="353"/>
        <v>21.655284049054483</v>
      </c>
      <c r="K2547" s="172">
        <f t="shared" si="354"/>
        <v>25.249228133292995</v>
      </c>
      <c r="L2547" s="172">
        <f t="shared" si="358"/>
        <v>0.86607904747453579</v>
      </c>
      <c r="M2547" s="171">
        <f t="shared" si="359"/>
        <v>7.8109582203691894E-2</v>
      </c>
      <c r="N2547" s="44"/>
    </row>
    <row r="2548" spans="1:14" x14ac:dyDescent="0.25">
      <c r="A2548" s="157">
        <v>45695.767361111109</v>
      </c>
      <c r="B2548" s="170">
        <v>0.32971318811792927</v>
      </c>
      <c r="C2548" s="170">
        <v>26.473579610000002</v>
      </c>
      <c r="D2548" s="170">
        <v>2.2205074500000001E-2</v>
      </c>
      <c r="E2548" s="171">
        <f t="shared" si="355"/>
        <v>0.3225895012087529</v>
      </c>
      <c r="F2548" s="171">
        <f t="shared" si="356"/>
        <v>7.136649093461673E-4</v>
      </c>
      <c r="G2548" s="171">
        <f t="shared" si="357"/>
        <v>28487.219453389087</v>
      </c>
      <c r="H2548" s="171">
        <f t="shared" si="351"/>
        <v>2.3633803849591167E-2</v>
      </c>
      <c r="I2548" s="171">
        <f t="shared" si="352"/>
        <v>1.6985579362383134</v>
      </c>
      <c r="J2548" s="171">
        <f t="shared" si="353"/>
        <v>22.80853819827524</v>
      </c>
      <c r="K2548" s="172">
        <f t="shared" si="354"/>
        <v>26.593471979649394</v>
      </c>
      <c r="L2548" s="172">
        <f t="shared" si="358"/>
        <v>0.91645535506022779</v>
      </c>
      <c r="M2548" s="171">
        <f t="shared" si="359"/>
        <v>8.2652899987394293E-2</v>
      </c>
      <c r="N2548" s="44"/>
    </row>
    <row r="2549" spans="1:14" x14ac:dyDescent="0.25">
      <c r="A2549" s="157">
        <v>45695.768055555556</v>
      </c>
      <c r="B2549" s="170">
        <v>0.36446049156317417</v>
      </c>
      <c r="C2549" s="170">
        <v>26.47293569</v>
      </c>
      <c r="D2549" s="170">
        <v>2.2227327166666599E-2</v>
      </c>
      <c r="E2549" s="171">
        <f t="shared" si="355"/>
        <v>0.35658683089697257</v>
      </c>
      <c r="F2549" s="171">
        <f t="shared" si="356"/>
        <v>7.8887552286401334E-4</v>
      </c>
      <c r="G2549" s="171">
        <f t="shared" si="357"/>
        <v>31489.386471058249</v>
      </c>
      <c r="H2549" s="171">
        <f t="shared" si="351"/>
        <v>2.3634257313211261E-2</v>
      </c>
      <c r="I2549" s="171">
        <f t="shared" si="352"/>
        <v>1.6985289968040846</v>
      </c>
      <c r="J2549" s="171">
        <f t="shared" si="353"/>
        <v>24.861058228187979</v>
      </c>
      <c r="K2549" s="172">
        <f t="shared" si="354"/>
        <v>28.986152161417387</v>
      </c>
      <c r="L2549" s="172">
        <f t="shared" si="358"/>
        <v>1.0093050428750825</v>
      </c>
      <c r="M2549" s="171">
        <f t="shared" si="359"/>
        <v>9.1026789581086079E-2</v>
      </c>
      <c r="N2549" s="44"/>
    </row>
    <row r="2550" spans="1:14" x14ac:dyDescent="0.25">
      <c r="A2550" s="157">
        <v>45695.768750000003</v>
      </c>
      <c r="B2550" s="170">
        <v>0.36947955671119137</v>
      </c>
      <c r="C2550" s="170">
        <v>26.472309655</v>
      </c>
      <c r="D2550" s="170">
        <v>2.2198716666666601E-2</v>
      </c>
      <c r="E2550" s="171">
        <f t="shared" si="355"/>
        <v>0.36149822145955229</v>
      </c>
      <c r="F2550" s="171">
        <f t="shared" si="356"/>
        <v>7.9973930024067395E-4</v>
      </c>
      <c r="G2550" s="171">
        <f t="shared" si="357"/>
        <v>31923.033699846936</v>
      </c>
      <c r="H2550" s="171">
        <f t="shared" si="351"/>
        <v>2.3634698192003541E-2</v>
      </c>
      <c r="I2550" s="171">
        <f t="shared" si="352"/>
        <v>1.6985008615140638</v>
      </c>
      <c r="J2550" s="171">
        <f t="shared" si="353"/>
        <v>25.155211551810204</v>
      </c>
      <c r="K2550" s="172">
        <f t="shared" si="354"/>
        <v>29.32867768845118</v>
      </c>
      <c r="L2550" s="172">
        <f t="shared" si="358"/>
        <v>1.0212125036753716</v>
      </c>
      <c r="M2550" s="171">
        <f t="shared" si="359"/>
        <v>9.2100694775917355E-2</v>
      </c>
      <c r="N2550" s="44"/>
    </row>
    <row r="2551" spans="1:14" x14ac:dyDescent="0.25">
      <c r="A2551" s="157">
        <v>45695.769444444442</v>
      </c>
      <c r="B2551" s="170">
        <v>0.35944143749568763</v>
      </c>
      <c r="C2551" s="170">
        <v>26.472381115000001</v>
      </c>
      <c r="D2551" s="170">
        <v>2.2166926333333298E-2</v>
      </c>
      <c r="E2551" s="171">
        <f t="shared" si="355"/>
        <v>0.35167685741546117</v>
      </c>
      <c r="F2551" s="171">
        <f t="shared" si="356"/>
        <v>7.7801176947118534E-4</v>
      </c>
      <c r="G2551" s="171">
        <f t="shared" si="357"/>
        <v>31055.740199627413</v>
      </c>
      <c r="H2551" s="171">
        <f t="shared" si="351"/>
        <v>2.3634647866515143E-2</v>
      </c>
      <c r="I2551" s="171">
        <f t="shared" si="352"/>
        <v>1.6985040730550012</v>
      </c>
      <c r="J2551" s="171">
        <f t="shared" si="353"/>
        <v>24.566337870620128</v>
      </c>
      <c r="K2551" s="172">
        <f t="shared" si="354"/>
        <v>28.642153336623426</v>
      </c>
      <c r="L2551" s="172">
        <f t="shared" si="358"/>
        <v>0.99333419345753837</v>
      </c>
      <c r="M2551" s="171">
        <f t="shared" si="359"/>
        <v>8.9586417158868892E-2</v>
      </c>
      <c r="N2551" s="44"/>
    </row>
    <row r="2552" spans="1:14" x14ac:dyDescent="0.25">
      <c r="A2552" s="157">
        <v>45695.770138888889</v>
      </c>
      <c r="B2552" s="170">
        <v>0.36253007907781765</v>
      </c>
      <c r="C2552" s="170">
        <v>26.472810268333301</v>
      </c>
      <c r="D2552" s="170">
        <v>2.2287727333333299E-2</v>
      </c>
      <c r="E2552" s="171">
        <f t="shared" si="355"/>
        <v>0.35469827075743959</v>
      </c>
      <c r="F2552" s="171">
        <f t="shared" si="356"/>
        <v>7.8469714086107714E-4</v>
      </c>
      <c r="G2552" s="171">
        <f t="shared" si="357"/>
        <v>31322.598832323445</v>
      </c>
      <c r="H2552" s="171">
        <f t="shared" si="351"/>
        <v>2.3634345639340169E-2</v>
      </c>
      <c r="I2552" s="171">
        <f t="shared" si="352"/>
        <v>1.6985233600712035</v>
      </c>
      <c r="J2552" s="171">
        <f t="shared" si="353"/>
        <v>24.747771498732298</v>
      </c>
      <c r="K2552" s="172">
        <f t="shared" si="354"/>
        <v>28.853982399057763</v>
      </c>
      <c r="L2552" s="172">
        <f t="shared" si="358"/>
        <v>1.0069356413766408</v>
      </c>
      <c r="M2552" s="171">
        <f t="shared" si="359"/>
        <v>9.0813098969754771E-2</v>
      </c>
      <c r="N2552" s="44"/>
    </row>
    <row r="2553" spans="1:14" x14ac:dyDescent="0.25">
      <c r="A2553" s="157">
        <v>45695.770833333336</v>
      </c>
      <c r="B2553" s="170">
        <v>0.3571249535350971</v>
      </c>
      <c r="C2553" s="170">
        <v>26.473239421666602</v>
      </c>
      <c r="D2553" s="170">
        <v>2.22305065E-2</v>
      </c>
      <c r="E2553" s="171">
        <f t="shared" si="355"/>
        <v>0.34940941273743931</v>
      </c>
      <c r="F2553" s="171">
        <f t="shared" si="356"/>
        <v>7.7299773492445255E-4</v>
      </c>
      <c r="G2553" s="171">
        <f t="shared" si="357"/>
        <v>30855.595985432388</v>
      </c>
      <c r="H2553" s="171">
        <f t="shared" si="351"/>
        <v>2.3634043416895682E-2</v>
      </c>
      <c r="I2553" s="171">
        <f t="shared" si="352"/>
        <v>1.6985426472476792</v>
      </c>
      <c r="J2553" s="171">
        <f t="shared" si="353"/>
        <v>24.430119278899031</v>
      </c>
      <c r="K2553" s="172">
        <f t="shared" si="354"/>
        <v>28.48391445294892</v>
      </c>
      <c r="L2553" s="172">
        <f t="shared" si="358"/>
        <v>0.9900853619761304</v>
      </c>
      <c r="M2553" s="171">
        <f t="shared" si="359"/>
        <v>8.9293412876635142E-2</v>
      </c>
      <c r="N2553" s="44"/>
    </row>
    <row r="2554" spans="1:14" x14ac:dyDescent="0.25">
      <c r="A2554" s="157">
        <v>45695.771527777775</v>
      </c>
      <c r="B2554" s="170">
        <v>0.33241576929763089</v>
      </c>
      <c r="C2554" s="170">
        <v>26.473668575000001</v>
      </c>
      <c r="D2554" s="170">
        <v>2.2300443499999999E-2</v>
      </c>
      <c r="E2554" s="171">
        <f t="shared" si="355"/>
        <v>0.32523359463909635</v>
      </c>
      <c r="F2554" s="171">
        <f t="shared" si="356"/>
        <v>7.1951465215937423E-4</v>
      </c>
      <c r="G2554" s="171">
        <f t="shared" si="357"/>
        <v>28720.72246731531</v>
      </c>
      <c r="H2554" s="171">
        <f t="shared" si="351"/>
        <v>2.3633741199181522E-2</v>
      </c>
      <c r="I2554" s="171">
        <f t="shared" si="352"/>
        <v>1.6985619345844334</v>
      </c>
      <c r="J2554" s="171">
        <f t="shared" si="353"/>
        <v>22.969228567198641</v>
      </c>
      <c r="K2554" s="172">
        <f t="shared" si="354"/>
        <v>26.780884412920607</v>
      </c>
      <c r="L2554" s="172">
        <f t="shared" si="358"/>
        <v>0.92758713996398834</v>
      </c>
      <c r="M2554" s="171">
        <f t="shared" si="359"/>
        <v>8.3656848842351042E-2</v>
      </c>
      <c r="N2554" s="44"/>
    </row>
    <row r="2555" spans="1:14" x14ac:dyDescent="0.25">
      <c r="A2555" s="157">
        <v>45695.772222222222</v>
      </c>
      <c r="B2555" s="170">
        <v>0.33396008824708939</v>
      </c>
      <c r="C2555" s="170">
        <v>26.474094168333298</v>
      </c>
      <c r="D2555" s="170">
        <v>2.2275280666666598E-2</v>
      </c>
      <c r="E2555" s="171">
        <f t="shared" si="355"/>
        <v>0.32674408291955437</v>
      </c>
      <c r="F2555" s="171">
        <f t="shared" si="356"/>
        <v>7.2285733386815885E-4</v>
      </c>
      <c r="G2555" s="171">
        <f t="shared" si="357"/>
        <v>28854.151624548522</v>
      </c>
      <c r="H2555" s="171">
        <f t="shared" si="351"/>
        <v>2.363344149315684E-2</v>
      </c>
      <c r="I2555" s="171">
        <f t="shared" si="352"/>
        <v>1.6985810620832336</v>
      </c>
      <c r="J2555" s="171">
        <f t="shared" si="353"/>
        <v>23.060968672776983</v>
      </c>
      <c r="K2555" s="172">
        <f t="shared" si="354"/>
        <v>26.88811983544047</v>
      </c>
      <c r="L2555" s="172">
        <f t="shared" si="358"/>
        <v>0.93065512331522038</v>
      </c>
      <c r="M2555" s="171">
        <f t="shared" si="359"/>
        <v>8.3933542867534308E-2</v>
      </c>
      <c r="N2555" s="44"/>
    </row>
    <row r="2556" spans="1:14" x14ac:dyDescent="0.25">
      <c r="A2556" s="157">
        <v>45695.772916666669</v>
      </c>
      <c r="B2556" s="170">
        <v>0.34940332748435532</v>
      </c>
      <c r="C2556" s="170">
        <v>26.474380874999898</v>
      </c>
      <c r="D2556" s="170">
        <v>2.2412001833333299E-2</v>
      </c>
      <c r="E2556" s="171">
        <f t="shared" si="355"/>
        <v>0.34185330697360861</v>
      </c>
      <c r="F2556" s="171">
        <f t="shared" si="356"/>
        <v>7.5628425862414572E-4</v>
      </c>
      <c r="G2556" s="171">
        <f t="shared" si="357"/>
        <v>30188.447494648299</v>
      </c>
      <c r="H2556" s="171">
        <f t="shared" si="351"/>
        <v>2.3633239594789475E-2</v>
      </c>
      <c r="I2556" s="171">
        <f t="shared" si="352"/>
        <v>1.6985939476686314</v>
      </c>
      <c r="J2556" s="171">
        <f t="shared" si="353"/>
        <v>23.975157538122275</v>
      </c>
      <c r="K2556" s="172">
        <f t="shared" si="354"/>
        <v>27.954215693083405</v>
      </c>
      <c r="L2556" s="172">
        <f t="shared" si="358"/>
        <v>0.97761518607302977</v>
      </c>
      <c r="M2556" s="171">
        <f t="shared" si="359"/>
        <v>8.8168757762719138E-2</v>
      </c>
      <c r="N2556" s="44"/>
    </row>
    <row r="2557" spans="1:14" x14ac:dyDescent="0.25">
      <c r="A2557" s="157">
        <v>45695.773611111108</v>
      </c>
      <c r="B2557" s="170">
        <v>0.36175792696951437</v>
      </c>
      <c r="C2557" s="170">
        <v>26.474596361666599</v>
      </c>
      <c r="D2557" s="170">
        <v>2.2246400999999999E-2</v>
      </c>
      <c r="E2557" s="171">
        <f t="shared" si="355"/>
        <v>0.35394068971261827</v>
      </c>
      <c r="F2557" s="171">
        <f t="shared" si="356"/>
        <v>7.8302581595132974E-4</v>
      </c>
      <c r="G2557" s="171">
        <f t="shared" si="357"/>
        <v>31255.884890166042</v>
      </c>
      <c r="H2557" s="171">
        <f t="shared" si="351"/>
        <v>2.3633087850819655E-2</v>
      </c>
      <c r="I2557" s="171">
        <f t="shared" si="352"/>
        <v>1.698603632428944</v>
      </c>
      <c r="J2557" s="171">
        <f t="shared" si="353"/>
        <v>24.702433936747699</v>
      </c>
      <c r="K2557" s="172">
        <f t="shared" si="354"/>
        <v>28.802342357040597</v>
      </c>
      <c r="L2557" s="172">
        <f t="shared" si="358"/>
        <v>1.0030741848257232</v>
      </c>
      <c r="M2557" s="171">
        <f t="shared" si="359"/>
        <v>9.0464843508813411E-2</v>
      </c>
      <c r="N2557" s="44"/>
    </row>
    <row r="2558" spans="1:14" x14ac:dyDescent="0.25">
      <c r="A2558" s="157">
        <v>45695.774305555555</v>
      </c>
      <c r="B2558" s="170">
        <v>0.35982753103158849</v>
      </c>
      <c r="C2558" s="170">
        <v>26.474811846666601</v>
      </c>
      <c r="D2558" s="170">
        <v>2.2206134499999999E-2</v>
      </c>
      <c r="E2558" s="171">
        <f t="shared" si="355"/>
        <v>0.3520517545652776</v>
      </c>
      <c r="F2558" s="171">
        <f t="shared" si="356"/>
        <v>7.788474697653431E-4</v>
      </c>
      <c r="G2558" s="171">
        <f t="shared" si="357"/>
        <v>31089.098681129246</v>
      </c>
      <c r="H2558" s="171">
        <f t="shared" si="351"/>
        <v>2.363293610921606E-2</v>
      </c>
      <c r="I2558" s="171">
        <f t="shared" si="352"/>
        <v>1.6986133171547591</v>
      </c>
      <c r="J2558" s="171">
        <f t="shared" si="353"/>
        <v>24.589029757885005</v>
      </c>
      <c r="K2558" s="172">
        <f t="shared" si="354"/>
        <v>28.670262798516369</v>
      </c>
      <c r="L2558" s="172">
        <f t="shared" si="358"/>
        <v>0.99617165768547133</v>
      </c>
      <c r="M2558" s="171">
        <f t="shared" si="359"/>
        <v>8.9842321219829671E-2</v>
      </c>
      <c r="N2558" s="44"/>
    </row>
    <row r="2559" spans="1:14" x14ac:dyDescent="0.25">
      <c r="A2559" s="157">
        <v>45695.775000000001</v>
      </c>
      <c r="B2559" s="170">
        <v>0.33241576929763089</v>
      </c>
      <c r="C2559" s="170">
        <v>26.475027333333301</v>
      </c>
      <c r="D2559" s="170">
        <v>2.23264043333333E-2</v>
      </c>
      <c r="E2559" s="171">
        <f t="shared" si="355"/>
        <v>0.32523211974942867</v>
      </c>
      <c r="F2559" s="171">
        <f t="shared" si="356"/>
        <v>7.1951465215937423E-4</v>
      </c>
      <c r="G2559" s="171">
        <f t="shared" si="357"/>
        <v>28720.72246731531</v>
      </c>
      <c r="H2559" s="171">
        <f t="shared" si="351"/>
        <v>2.3632784367631401E-2</v>
      </c>
      <c r="I2559" s="171">
        <f t="shared" si="352"/>
        <v>1.6986230019958892</v>
      </c>
      <c r="J2559" s="171">
        <f t="shared" si="353"/>
        <v>22.969228567198641</v>
      </c>
      <c r="K2559" s="172">
        <f t="shared" si="354"/>
        <v>26.781747441580936</v>
      </c>
      <c r="L2559" s="172">
        <f t="shared" si="358"/>
        <v>0.92869922345395073</v>
      </c>
      <c r="M2559" s="171">
        <f t="shared" si="359"/>
        <v>8.3757144972398154E-2</v>
      </c>
      <c r="N2559" s="44"/>
    </row>
    <row r="2560" spans="1:14" x14ac:dyDescent="0.25">
      <c r="A2560" s="157">
        <v>45695.775694444441</v>
      </c>
      <c r="B2560" s="170">
        <v>0.34361211391897278</v>
      </c>
      <c r="C2560" s="170">
        <v>26.475214786666601</v>
      </c>
      <c r="D2560" s="170">
        <v>2.21958025E-2</v>
      </c>
      <c r="E2560" s="171">
        <f t="shared" si="355"/>
        <v>0.33618629616024354</v>
      </c>
      <c r="F2560" s="171">
        <f t="shared" si="356"/>
        <v>7.4374916432678095E-4</v>
      </c>
      <c r="G2560" s="171">
        <f t="shared" si="357"/>
        <v>29688.08664259925</v>
      </c>
      <c r="H2560" s="171">
        <f t="shared" si="351"/>
        <v>2.3632652367553287E-2</v>
      </c>
      <c r="I2560" s="171">
        <f t="shared" si="352"/>
        <v>1.6986314269386591</v>
      </c>
      <c r="J2560" s="171">
        <f t="shared" si="353"/>
        <v>23.633013285739313</v>
      </c>
      <c r="K2560" s="172">
        <f t="shared" si="354"/>
        <v>27.555832148009962</v>
      </c>
      <c r="L2560" s="172">
        <f t="shared" si="358"/>
        <v>0.95290052596424069</v>
      </c>
      <c r="M2560" s="171">
        <f t="shared" si="359"/>
        <v>8.5939802125202081E-2</v>
      </c>
      <c r="N2560" s="44"/>
    </row>
    <row r="2561" spans="1:14" x14ac:dyDescent="0.25">
      <c r="A2561" s="157">
        <v>45695.776388888888</v>
      </c>
      <c r="B2561" s="170">
        <v>0.36870738250360735</v>
      </c>
      <c r="C2561" s="170">
        <v>26.4744491583333</v>
      </c>
      <c r="D2561" s="170">
        <v>2.25550251666666E-2</v>
      </c>
      <c r="E2561" s="171">
        <f t="shared" si="355"/>
        <v>0.36074015149483118</v>
      </c>
      <c r="F2561" s="171">
        <f t="shared" si="356"/>
        <v>7.9806792749698564E-4</v>
      </c>
      <c r="G2561" s="171">
        <f t="shared" si="357"/>
        <v>31856.317848311675</v>
      </c>
      <c r="H2561" s="171">
        <f t="shared" si="351"/>
        <v>2.3633191510088681E-2</v>
      </c>
      <c r="I2561" s="171">
        <f t="shared" si="352"/>
        <v>1.69859701656744</v>
      </c>
      <c r="J2561" s="171">
        <f t="shared" si="353"/>
        <v>25.109993183963329</v>
      </c>
      <c r="K2561" s="172">
        <f t="shared" si="354"/>
        <v>29.277442750372032</v>
      </c>
      <c r="L2561" s="172">
        <f t="shared" si="358"/>
        <v>1.0355941375031912</v>
      </c>
      <c r="M2561" s="171">
        <f t="shared" si="359"/>
        <v>9.3397739673808738E-2</v>
      </c>
      <c r="N2561" s="44"/>
    </row>
    <row r="2562" spans="1:14" x14ac:dyDescent="0.25">
      <c r="A2562" s="157">
        <v>45695.777083333334</v>
      </c>
      <c r="B2562" s="170">
        <v>0.36214400208935021</v>
      </c>
      <c r="C2562" s="170">
        <v>26.473223004999902</v>
      </c>
      <c r="D2562" s="170">
        <v>2.22140815E-2</v>
      </c>
      <c r="E2562" s="171">
        <f t="shared" si="355"/>
        <v>0.35432004618253987</v>
      </c>
      <c r="F2562" s="171">
        <f t="shared" si="356"/>
        <v>7.838614763838749E-4</v>
      </c>
      <c r="G2562" s="171">
        <f t="shared" si="357"/>
        <v>31289.24178051986</v>
      </c>
      <c r="H2562" s="171">
        <f t="shared" si="351"/>
        <v>2.3634054977909935E-2</v>
      </c>
      <c r="I2562" s="171">
        <f t="shared" si="352"/>
        <v>1.6985419094404923</v>
      </c>
      <c r="J2562" s="171">
        <f t="shared" si="353"/>
        <v>24.725104354559491</v>
      </c>
      <c r="K2562" s="172">
        <f t="shared" si="354"/>
        <v>28.827836451858893</v>
      </c>
      <c r="L2562" s="172">
        <f t="shared" si="358"/>
        <v>1.0026004140556648</v>
      </c>
      <c r="M2562" s="171">
        <f t="shared" si="359"/>
        <v>9.042211526476053E-2</v>
      </c>
      <c r="N2562" s="44"/>
    </row>
    <row r="2563" spans="1:14" x14ac:dyDescent="0.25">
      <c r="A2563" s="157">
        <v>45695.777777777781</v>
      </c>
      <c r="B2563" s="170">
        <v>0.35480845669484434</v>
      </c>
      <c r="C2563" s="170">
        <v>26.471996851666599</v>
      </c>
      <c r="D2563" s="170">
        <v>2.2103877666666601E-2</v>
      </c>
      <c r="E2563" s="171">
        <f t="shared" si="355"/>
        <v>0.34714440252391326</v>
      </c>
      <c r="F2563" s="171">
        <f t="shared" si="356"/>
        <v>7.6798367249966313E-4</v>
      </c>
      <c r="G2563" s="171">
        <f t="shared" si="357"/>
        <v>30655.450658434551</v>
      </c>
      <c r="H2563" s="171">
        <f t="shared" ref="H2563:H2626" si="360">KHprocess*EXP(delta*(1/(C2563+273.15)-1/(Tnul+273.15)))</f>
        <v>2.3634918484346599E-2</v>
      </c>
      <c r="I2563" s="171">
        <f t="shared" ref="I2563:I2626" si="361">1/(H2563*constR*(C2563+273.15)*10^3)</f>
        <v>1.6984868036219172</v>
      </c>
      <c r="J2563" s="171">
        <f t="shared" ref="J2563:J2626" si="362">(($R$2/0.815)^(-0.49))*34500*(F2563)^0.86</f>
        <v>24.293776170566264</v>
      </c>
      <c r="K2563" s="172">
        <f t="shared" ref="K2563:K2626" si="363">J2563*(1.024)^(C2563-20)</f>
        <v>28.324112635797007</v>
      </c>
      <c r="L2563" s="172">
        <f t="shared" si="358"/>
        <v>0.9783274583924787</v>
      </c>
      <c r="M2563" s="171">
        <f t="shared" si="359"/>
        <v>8.8232995886767557E-2</v>
      </c>
      <c r="N2563" s="44"/>
    </row>
    <row r="2564" spans="1:14" x14ac:dyDescent="0.25">
      <c r="A2564" s="157">
        <v>45695.77847222222</v>
      </c>
      <c r="B2564" s="170">
        <v>0.3385930598360391</v>
      </c>
      <c r="C2564" s="170">
        <v>26.470770699999999</v>
      </c>
      <c r="D2564" s="170">
        <v>2.21674568333333E-2</v>
      </c>
      <c r="E2564" s="171">
        <f t="shared" ref="E2564:E2627" si="364">B2564*((20+273.15)/(C2564+273.15))</f>
        <v>0.33128062269861475</v>
      </c>
      <c r="F2564" s="171">
        <f t="shared" ref="F2564:F2627" si="365">B2564/$R$1</f>
        <v>7.3288541090051756E-4</v>
      </c>
      <c r="G2564" s="171">
        <f t="shared" ref="G2564:G2627" si="366">B2564*(24*60*60)</f>
        <v>29254.440369833777</v>
      </c>
      <c r="H2564" s="171">
        <f t="shared" si="360"/>
        <v>2.3635782028226845E-2</v>
      </c>
      <c r="I2564" s="171">
        <f t="shared" si="361"/>
        <v>1.6984316991865991</v>
      </c>
      <c r="J2564" s="171">
        <f t="shared" si="362"/>
        <v>23.335834866505586</v>
      </c>
      <c r="K2564" s="172">
        <f t="shared" si="363"/>
        <v>27.206457731992174</v>
      </c>
      <c r="L2564" s="172">
        <f t="shared" ref="L2564:L2627" si="367">I2564*D2564*(1-EXP((-(K2564/I2564)*($R$3/G2564))))*G2564/1000</f>
        <v>0.93831850043585874</v>
      </c>
      <c r="M2564" s="171">
        <f t="shared" ref="M2564:M2627" si="368">L2564*1000/24/$R$1</f>
        <v>8.4624684382743398E-2</v>
      </c>
      <c r="N2564" s="44"/>
    </row>
    <row r="2565" spans="1:14" x14ac:dyDescent="0.25">
      <c r="A2565" s="157">
        <v>45695.779166666667</v>
      </c>
      <c r="B2565" s="170">
        <v>0.30423184991125057</v>
      </c>
      <c r="C2565" s="170">
        <v>26.4695445483333</v>
      </c>
      <c r="D2565" s="170">
        <v>2.21150039999999E-2</v>
      </c>
      <c r="E2565" s="171">
        <f t="shared" si="364"/>
        <v>0.29766271401262367</v>
      </c>
      <c r="F2565" s="171">
        <f t="shared" si="365"/>
        <v>6.5851049764339953E-4</v>
      </c>
      <c r="G2565" s="171">
        <f t="shared" si="366"/>
        <v>26285.631832332048</v>
      </c>
      <c r="H2565" s="171">
        <f t="shared" si="360"/>
        <v>2.363664561072654E-2</v>
      </c>
      <c r="I2565" s="171">
        <f t="shared" si="361"/>
        <v>1.6983765960596067</v>
      </c>
      <c r="J2565" s="171">
        <f t="shared" si="362"/>
        <v>21.284146588514531</v>
      </c>
      <c r="K2565" s="172">
        <f t="shared" si="363"/>
        <v>24.813742418011902</v>
      </c>
      <c r="L2565" s="172">
        <f t="shared" si="367"/>
        <v>0.84522917650655749</v>
      </c>
      <c r="M2565" s="171">
        <f t="shared" si="368"/>
        <v>7.6229182585367733E-2</v>
      </c>
      <c r="N2565" s="44"/>
    </row>
    <row r="2566" spans="1:14" x14ac:dyDescent="0.25">
      <c r="A2566" s="157">
        <v>45695.779861111114</v>
      </c>
      <c r="B2566" s="170">
        <v>0.29998495530304609</v>
      </c>
      <c r="C2566" s="170">
        <v>26.468318393333298</v>
      </c>
      <c r="D2566" s="170">
        <v>2.2103877666666601E-2</v>
      </c>
      <c r="E2566" s="171">
        <f t="shared" si="364"/>
        <v>0.29350872175859827</v>
      </c>
      <c r="F2566" s="171">
        <f t="shared" si="365"/>
        <v>6.4931808507152835E-4</v>
      </c>
      <c r="G2566" s="171">
        <f t="shared" si="366"/>
        <v>25918.700138183183</v>
      </c>
      <c r="H2566" s="171">
        <f t="shared" si="360"/>
        <v>2.3637509234195473E-2</v>
      </c>
      <c r="I2566" s="171">
        <f t="shared" si="361"/>
        <v>1.6983214940911326</v>
      </c>
      <c r="J2566" s="171">
        <f t="shared" si="362"/>
        <v>21.028377573491021</v>
      </c>
      <c r="K2566" s="172">
        <f t="shared" si="363"/>
        <v>24.514845771389048</v>
      </c>
      <c r="L2566" s="172">
        <f t="shared" si="367"/>
        <v>0.83351852637529078</v>
      </c>
      <c r="M2566" s="171">
        <f t="shared" si="368"/>
        <v>7.5173027270498807E-2</v>
      </c>
      <c r="N2566" s="44"/>
    </row>
    <row r="2567" spans="1:14" x14ac:dyDescent="0.25">
      <c r="A2567" s="157">
        <v>45695.780555555553</v>
      </c>
      <c r="B2567" s="170">
        <v>0.33782089484035144</v>
      </c>
      <c r="C2567" s="170">
        <v>26.46713694</v>
      </c>
      <c r="D2567" s="170">
        <v>2.21777885E-2</v>
      </c>
      <c r="E2567" s="171">
        <f t="shared" si="364"/>
        <v>0.33052914240443054</v>
      </c>
      <c r="F2567" s="171">
        <f t="shared" si="365"/>
        <v>7.3121405809599882E-4</v>
      </c>
      <c r="G2567" s="171">
        <f t="shared" si="366"/>
        <v>29187.725314206364</v>
      </c>
      <c r="H2567" s="171">
        <f t="shared" si="360"/>
        <v>2.3638341409268109E-2</v>
      </c>
      <c r="I2567" s="171">
        <f t="shared" si="361"/>
        <v>1.6982684022007957</v>
      </c>
      <c r="J2567" s="171">
        <f t="shared" si="362"/>
        <v>23.290060405882649</v>
      </c>
      <c r="K2567" s="172">
        <f t="shared" si="363"/>
        <v>27.1507508851344</v>
      </c>
      <c r="L2567" s="172">
        <f t="shared" si="367"/>
        <v>0.93662740207459294</v>
      </c>
      <c r="M2567" s="171">
        <f t="shared" si="368"/>
        <v>8.447216829677065E-2</v>
      </c>
      <c r="N2567" s="44"/>
    </row>
    <row r="2568" spans="1:14" x14ac:dyDescent="0.25">
      <c r="A2568" s="157">
        <v>45695.78125</v>
      </c>
      <c r="B2568" s="170">
        <v>0.34901724682039714</v>
      </c>
      <c r="C2568" s="170">
        <v>26.467475281666601</v>
      </c>
      <c r="D2568" s="170">
        <v>2.2248254999999901E-2</v>
      </c>
      <c r="E2568" s="171">
        <f t="shared" si="364"/>
        <v>0.34148343920599067</v>
      </c>
      <c r="F2568" s="171">
        <f t="shared" si="365"/>
        <v>7.5544858619133585E-4</v>
      </c>
      <c r="G2568" s="171">
        <f t="shared" si="366"/>
        <v>30155.090125282313</v>
      </c>
      <c r="H2568" s="171">
        <f t="shared" si="360"/>
        <v>2.3638103089376666E-2</v>
      </c>
      <c r="I2568" s="171">
        <f t="shared" si="361"/>
        <v>1.6982836064001641</v>
      </c>
      <c r="J2568" s="171">
        <f t="shared" si="362"/>
        <v>23.952372773825815</v>
      </c>
      <c r="K2568" s="172">
        <f t="shared" si="363"/>
        <v>27.923075911893292</v>
      </c>
      <c r="L2568" s="172">
        <f t="shared" si="367"/>
        <v>0.96927926905372508</v>
      </c>
      <c r="M2568" s="171">
        <f t="shared" si="368"/>
        <v>8.741696149474433E-2</v>
      </c>
      <c r="N2568" s="44"/>
    </row>
    <row r="2569" spans="1:14" x14ac:dyDescent="0.25">
      <c r="A2569" s="157">
        <v>45695.781944444447</v>
      </c>
      <c r="B2569" s="170">
        <v>0.34013739168060414</v>
      </c>
      <c r="C2569" s="170">
        <v>26.468547973333301</v>
      </c>
      <c r="D2569" s="170">
        <v>2.2412765166666598E-2</v>
      </c>
      <c r="E2569" s="171">
        <f t="shared" si="364"/>
        <v>0.33279407114690246</v>
      </c>
      <c r="F2569" s="171">
        <f t="shared" si="365"/>
        <v>7.3622812052078813E-4</v>
      </c>
      <c r="G2569" s="171">
        <f t="shared" si="366"/>
        <v>29387.870641204197</v>
      </c>
      <c r="H2569" s="171">
        <f t="shared" si="360"/>
        <v>2.3637347530104665E-2</v>
      </c>
      <c r="I2569" s="171">
        <f t="shared" si="361"/>
        <v>1.6983318110476882</v>
      </c>
      <c r="J2569" s="171">
        <f t="shared" si="362"/>
        <v>23.427340098939762</v>
      </c>
      <c r="K2569" s="172">
        <f t="shared" si="363"/>
        <v>27.311700792343103</v>
      </c>
      <c r="L2569" s="172">
        <f t="shared" si="367"/>
        <v>0.95277337646940974</v>
      </c>
      <c r="M2569" s="171">
        <f t="shared" si="368"/>
        <v>8.592833481866971E-2</v>
      </c>
      <c r="N2569" s="44"/>
    </row>
    <row r="2570" spans="1:14" x14ac:dyDescent="0.25">
      <c r="A2570" s="157">
        <v>45695.782638888886</v>
      </c>
      <c r="B2570" s="170">
        <v>0.33318793061010554</v>
      </c>
      <c r="C2570" s="170">
        <v>26.4696206666666</v>
      </c>
      <c r="D2570" s="170">
        <v>2.22429569999999E-2</v>
      </c>
      <c r="E2570" s="171">
        <f t="shared" si="364"/>
        <v>0.32599347679909435</v>
      </c>
      <c r="F2570" s="171">
        <f t="shared" si="365"/>
        <v>7.2118599699157041E-4</v>
      </c>
      <c r="G2570" s="171">
        <f t="shared" si="366"/>
        <v>28787.437204713118</v>
      </c>
      <c r="H2570" s="171">
        <f t="shared" si="360"/>
        <v>2.3636591999219109E-2</v>
      </c>
      <c r="I2570" s="171">
        <f t="shared" si="361"/>
        <v>1.6983800167714154</v>
      </c>
      <c r="J2570" s="171">
        <f t="shared" si="362"/>
        <v>23.01510617040104</v>
      </c>
      <c r="K2570" s="172">
        <f t="shared" si="363"/>
        <v>26.831799190559828</v>
      </c>
      <c r="L2570" s="172">
        <f t="shared" si="367"/>
        <v>0.92714950091244674</v>
      </c>
      <c r="M2570" s="171">
        <f t="shared" si="368"/>
        <v>8.3617379230920524E-2</v>
      </c>
      <c r="N2570" s="44"/>
    </row>
    <row r="2571" spans="1:14" x14ac:dyDescent="0.25">
      <c r="A2571" s="157">
        <v>45695.783333333333</v>
      </c>
      <c r="B2571" s="170">
        <v>0.31581427886431918</v>
      </c>
      <c r="C2571" s="170">
        <v>26.4706933583333</v>
      </c>
      <c r="D2571" s="170">
        <v>2.2157124666666601E-2</v>
      </c>
      <c r="E2571" s="171">
        <f t="shared" si="364"/>
        <v>0.30899386424672737</v>
      </c>
      <c r="F2571" s="171">
        <f t="shared" si="365"/>
        <v>6.8358069018250906E-4</v>
      </c>
      <c r="G2571" s="171">
        <f t="shared" si="366"/>
        <v>27286.353693877176</v>
      </c>
      <c r="H2571" s="171">
        <f t="shared" si="360"/>
        <v>2.3635836499066309E-2</v>
      </c>
      <c r="I2571" s="171">
        <f t="shared" si="361"/>
        <v>1.6984282234215686</v>
      </c>
      <c r="J2571" s="171">
        <f t="shared" si="362"/>
        <v>21.979182404846426</v>
      </c>
      <c r="K2571" s="172">
        <f t="shared" si="363"/>
        <v>25.624735675868333</v>
      </c>
      <c r="L2571" s="172">
        <f t="shared" si="367"/>
        <v>0.87760285519303505</v>
      </c>
      <c r="M2571" s="171">
        <f t="shared" si="368"/>
        <v>7.9148886651608491E-2</v>
      </c>
      <c r="N2571" s="44"/>
    </row>
    <row r="2572" spans="1:14" x14ac:dyDescent="0.25">
      <c r="A2572" s="157">
        <v>45695.78402777778</v>
      </c>
      <c r="B2572" s="170">
        <v>0.31426995254843471</v>
      </c>
      <c r="C2572" s="170">
        <v>26.47173922</v>
      </c>
      <c r="D2572" s="170">
        <v>2.2179907666666599E-2</v>
      </c>
      <c r="E2572" s="171">
        <f t="shared" si="364"/>
        <v>0.30748181633752425</v>
      </c>
      <c r="F2572" s="171">
        <f t="shared" si="365"/>
        <v>6.8023799252907942E-4</v>
      </c>
      <c r="G2572" s="171">
        <f t="shared" si="366"/>
        <v>27152.92390018476</v>
      </c>
      <c r="H2572" s="171">
        <f t="shared" si="360"/>
        <v>2.3635099923825634E-2</v>
      </c>
      <c r="I2572" s="171">
        <f t="shared" si="361"/>
        <v>1.6984752252984401</v>
      </c>
      <c r="J2572" s="171">
        <f t="shared" si="362"/>
        <v>21.8867197828732</v>
      </c>
      <c r="K2572" s="172">
        <f t="shared" si="363"/>
        <v>25.517569776511106</v>
      </c>
      <c r="L2572" s="172">
        <f t="shared" si="367"/>
        <v>0.87442946171993841</v>
      </c>
      <c r="M2572" s="171">
        <f t="shared" si="368"/>
        <v>7.8862685941552879E-2</v>
      </c>
      <c r="N2572" s="44"/>
    </row>
    <row r="2573" spans="1:14" x14ac:dyDescent="0.25">
      <c r="A2573" s="157">
        <v>45695.784722222219</v>
      </c>
      <c r="B2573" s="170">
        <v>0.31581427886431918</v>
      </c>
      <c r="C2573" s="170">
        <v>26.4718727716666</v>
      </c>
      <c r="D2573" s="170">
        <v>2.2157124666666601E-2</v>
      </c>
      <c r="E2573" s="171">
        <f t="shared" si="364"/>
        <v>0.30899264794205633</v>
      </c>
      <c r="F2573" s="171">
        <f t="shared" si="365"/>
        <v>6.8358069018250906E-4</v>
      </c>
      <c r="G2573" s="171">
        <f t="shared" si="366"/>
        <v>27286.353693877176</v>
      </c>
      <c r="H2573" s="171">
        <f t="shared" si="360"/>
        <v>2.3635005868618993E-2</v>
      </c>
      <c r="I2573" s="171">
        <f t="shared" si="361"/>
        <v>1.6984812272878671</v>
      </c>
      <c r="J2573" s="171">
        <f t="shared" si="362"/>
        <v>21.979182404846426</v>
      </c>
      <c r="K2573" s="172">
        <f t="shared" si="363"/>
        <v>25.625452450434505</v>
      </c>
      <c r="L2573" s="172">
        <f t="shared" si="367"/>
        <v>0.87762931171782188</v>
      </c>
      <c r="M2573" s="171">
        <f t="shared" si="368"/>
        <v>7.9151272701823774E-2</v>
      </c>
      <c r="N2573" s="44"/>
    </row>
    <row r="2574" spans="1:14" x14ac:dyDescent="0.25">
      <c r="A2574" s="157">
        <v>45695.785416666666</v>
      </c>
      <c r="B2574" s="170">
        <v>0.31620035585278655</v>
      </c>
      <c r="C2574" s="170">
        <v>26.4715655016666</v>
      </c>
      <c r="D2574" s="170">
        <v>2.2183351666666601E-2</v>
      </c>
      <c r="E2574" s="171">
        <f t="shared" si="364"/>
        <v>0.30937070288329693</v>
      </c>
      <c r="F2574" s="171">
        <f t="shared" si="365"/>
        <v>6.8441635465971119E-4</v>
      </c>
      <c r="G2574" s="171">
        <f t="shared" si="366"/>
        <v>27319.710745680757</v>
      </c>
      <c r="H2574" s="171">
        <f t="shared" si="360"/>
        <v>2.3635222267527716E-2</v>
      </c>
      <c r="I2574" s="171">
        <f t="shared" si="361"/>
        <v>1.698467418188834</v>
      </c>
      <c r="J2574" s="171">
        <f t="shared" si="362"/>
        <v>22.002287884632636</v>
      </c>
      <c r="K2574" s="172">
        <f t="shared" si="363"/>
        <v>25.652204111124366</v>
      </c>
      <c r="L2574" s="172">
        <f t="shared" si="367"/>
        <v>0.8796860348790233</v>
      </c>
      <c r="M2574" s="171">
        <f t="shared" si="368"/>
        <v>7.9336763607415525E-2</v>
      </c>
      <c r="N2574" s="44"/>
    </row>
    <row r="2575" spans="1:14" x14ac:dyDescent="0.25">
      <c r="A2575" s="157">
        <v>45695.786111111112</v>
      </c>
      <c r="B2575" s="170">
        <v>0.32237765927857909</v>
      </c>
      <c r="C2575" s="170">
        <v>26.471258231666599</v>
      </c>
      <c r="D2575" s="170">
        <v>2.2207194E-2</v>
      </c>
      <c r="E2575" s="171">
        <f t="shared" si="364"/>
        <v>0.31541490538847006</v>
      </c>
      <c r="F2575" s="171">
        <f t="shared" si="365"/>
        <v>6.9778714129562576E-4</v>
      </c>
      <c r="G2575" s="171">
        <f t="shared" si="366"/>
        <v>27853.429761669235</v>
      </c>
      <c r="H2575" s="171">
        <f t="shared" si="360"/>
        <v>2.3635438668861627E-2</v>
      </c>
      <c r="I2575" s="171">
        <f t="shared" si="361"/>
        <v>1.6984536091719618</v>
      </c>
      <c r="J2575" s="171">
        <f t="shared" si="362"/>
        <v>22.371446432679203</v>
      </c>
      <c r="K2575" s="172">
        <f t="shared" si="363"/>
        <v>26.082411570969189</v>
      </c>
      <c r="L2575" s="172">
        <f t="shared" si="367"/>
        <v>0.89702969516186271</v>
      </c>
      <c r="M2575" s="171">
        <f t="shared" si="368"/>
        <v>8.0900946533357027E-2</v>
      </c>
      <c r="N2575" s="44"/>
    </row>
    <row r="2576" spans="1:14" x14ac:dyDescent="0.25">
      <c r="A2576" s="157">
        <v>45695.786805555559</v>
      </c>
      <c r="B2576" s="170">
        <v>0.30616225320788026</v>
      </c>
      <c r="C2576" s="170">
        <v>26.470950961666599</v>
      </c>
      <c r="D2576" s="170">
        <v>2.23343518333333E-2</v>
      </c>
      <c r="E2576" s="171">
        <f t="shared" si="364"/>
        <v>0.29955002892762622</v>
      </c>
      <c r="F2576" s="171">
        <f t="shared" si="365"/>
        <v>6.6268885975731659E-4</v>
      </c>
      <c r="G2576" s="171">
        <f t="shared" si="366"/>
        <v>26452.418677160855</v>
      </c>
      <c r="H2576" s="171">
        <f t="shared" si="360"/>
        <v>2.363565507262072E-2</v>
      </c>
      <c r="I2576" s="171">
        <f t="shared" si="361"/>
        <v>1.6984398002372538</v>
      </c>
      <c r="J2576" s="171">
        <f t="shared" si="362"/>
        <v>21.400239469457663</v>
      </c>
      <c r="K2576" s="172">
        <f t="shared" si="363"/>
        <v>24.949919427871418</v>
      </c>
      <c r="L2576" s="172">
        <f t="shared" si="367"/>
        <v>0.85881182747359297</v>
      </c>
      <c r="M2576" s="171">
        <f t="shared" si="368"/>
        <v>7.7454169144443807E-2</v>
      </c>
      <c r="N2576" s="44"/>
    </row>
    <row r="2577" spans="1:14" x14ac:dyDescent="0.25">
      <c r="A2577" s="157">
        <v>45695.787499999999</v>
      </c>
      <c r="B2577" s="170">
        <v>0.28724427514620943</v>
      </c>
      <c r="C2577" s="170">
        <v>26.470643691666599</v>
      </c>
      <c r="D2577" s="170">
        <v>2.2200306E-2</v>
      </c>
      <c r="E2577" s="171">
        <f t="shared" si="364"/>
        <v>0.28104091300786865</v>
      </c>
      <c r="F2577" s="171">
        <f t="shared" si="365"/>
        <v>6.217408552948256E-4</v>
      </c>
      <c r="G2577" s="171">
        <f t="shared" si="366"/>
        <v>24817.905372632493</v>
      </c>
      <c r="H2577" s="171">
        <f t="shared" si="360"/>
        <v>2.3635871478805005E-2</v>
      </c>
      <c r="I2577" s="171">
        <f t="shared" si="361"/>
        <v>1.6984259913847102</v>
      </c>
      <c r="J2577" s="171">
        <f t="shared" si="362"/>
        <v>20.25799252116812</v>
      </c>
      <c r="K2577" s="172">
        <f t="shared" si="363"/>
        <v>23.618034677173892</v>
      </c>
      <c r="L2577" s="172">
        <f t="shared" si="367"/>
        <v>0.8032261116940701</v>
      </c>
      <c r="M2577" s="171">
        <f t="shared" si="368"/>
        <v>7.2441027389436349E-2</v>
      </c>
      <c r="N2577" s="44"/>
    </row>
    <row r="2578" spans="1:14" x14ac:dyDescent="0.25">
      <c r="A2578" s="157">
        <v>45695.788194444445</v>
      </c>
      <c r="B2578" s="170">
        <v>0.29303549424027248</v>
      </c>
      <c r="C2578" s="170">
        <v>26.470336421666602</v>
      </c>
      <c r="D2578" s="170">
        <v>2.1929032833333299E-2</v>
      </c>
      <c r="E2578" s="171">
        <f t="shared" si="364"/>
        <v>0.28670735826035837</v>
      </c>
      <c r="F2578" s="171">
        <f t="shared" si="365"/>
        <v>6.342759615590313E-4</v>
      </c>
      <c r="G2578" s="171">
        <f t="shared" si="366"/>
        <v>25318.266702359542</v>
      </c>
      <c r="H2578" s="171">
        <f t="shared" si="360"/>
        <v>2.3636087887414621E-2</v>
      </c>
      <c r="I2578" s="171">
        <f t="shared" si="361"/>
        <v>1.6984121826143237</v>
      </c>
      <c r="J2578" s="171">
        <f t="shared" si="362"/>
        <v>20.608748251381044</v>
      </c>
      <c r="K2578" s="172">
        <f t="shared" si="363"/>
        <v>24.026792551841538</v>
      </c>
      <c r="L2578" s="172">
        <f t="shared" si="367"/>
        <v>0.80867059274576603</v>
      </c>
      <c r="M2578" s="171">
        <f t="shared" si="368"/>
        <v>7.2932052015310792E-2</v>
      </c>
      <c r="N2578" s="44"/>
    </row>
    <row r="2579" spans="1:14" x14ac:dyDescent="0.25">
      <c r="A2579" s="157">
        <v>45695.788888888892</v>
      </c>
      <c r="B2579" s="170">
        <v>0.2934215785797214</v>
      </c>
      <c r="C2579" s="170">
        <v>26.470035981666602</v>
      </c>
      <c r="D2579" s="170">
        <v>2.19836045E-2</v>
      </c>
      <c r="E2579" s="171">
        <f t="shared" si="364"/>
        <v>0.28708539293383095</v>
      </c>
      <c r="F2579" s="171">
        <f t="shared" si="365"/>
        <v>6.3511164194744892E-4</v>
      </c>
      <c r="G2579" s="171">
        <f t="shared" si="366"/>
        <v>25351.624389287928</v>
      </c>
      <c r="H2579" s="171">
        <f t="shared" si="360"/>
        <v>2.3636299488036958E-2</v>
      </c>
      <c r="I2579" s="171">
        <f t="shared" si="361"/>
        <v>1.6983986808648386</v>
      </c>
      <c r="J2579" s="171">
        <f t="shared" si="362"/>
        <v>20.632097450439105</v>
      </c>
      <c r="K2579" s="172">
        <f t="shared" si="363"/>
        <v>24.053842916356121</v>
      </c>
      <c r="L2579" s="172">
        <f t="shared" si="367"/>
        <v>0.81169644719636058</v>
      </c>
      <c r="M2579" s="171">
        <f t="shared" si="368"/>
        <v>7.3204946536468307E-2</v>
      </c>
      <c r="N2579" s="44"/>
    </row>
    <row r="2580" spans="1:14" x14ac:dyDescent="0.25">
      <c r="A2580" s="157">
        <v>45695.789583333331</v>
      </c>
      <c r="B2580" s="173">
        <v>0.27682009737374635</v>
      </c>
      <c r="C2580" s="170">
        <v>26.46994209</v>
      </c>
      <c r="D2580" s="170">
        <v>2.2065199666666601E-2</v>
      </c>
      <c r="E2580" s="171">
        <f t="shared" si="364"/>
        <v>0.27084249125426346</v>
      </c>
      <c r="F2580" s="171">
        <f t="shared" si="365"/>
        <v>5.9917769994317395E-4</v>
      </c>
      <c r="G2580" s="171">
        <f t="shared" si="366"/>
        <v>23917.256413091683</v>
      </c>
      <c r="H2580" s="171">
        <f t="shared" si="360"/>
        <v>2.3636365616641539E-2</v>
      </c>
      <c r="I2580" s="171">
        <f t="shared" si="361"/>
        <v>1.6983944613969866</v>
      </c>
      <c r="J2580" s="171">
        <f t="shared" si="362"/>
        <v>19.624119000538837</v>
      </c>
      <c r="K2580" s="172">
        <f t="shared" si="363"/>
        <v>22.878644588838</v>
      </c>
      <c r="L2580" s="172">
        <f t="shared" si="367"/>
        <v>0.7706330548868916</v>
      </c>
      <c r="M2580" s="171">
        <f t="shared" si="368"/>
        <v>6.9501538139149679E-2</v>
      </c>
      <c r="N2580" s="44"/>
    </row>
    <row r="2581" spans="1:14" x14ac:dyDescent="0.25">
      <c r="A2581" s="157">
        <v>45695.790277777778</v>
      </c>
      <c r="B2581" s="173">
        <v>0.27643401671750906</v>
      </c>
      <c r="C2581" s="170">
        <v>26.46994209</v>
      </c>
      <c r="D2581" s="170">
        <v>2.1958703999999999E-2</v>
      </c>
      <c r="E2581" s="171">
        <f t="shared" si="364"/>
        <v>0.27046474755807792</v>
      </c>
      <c r="F2581" s="171">
        <f t="shared" si="365"/>
        <v>5.9834202752707586E-4</v>
      </c>
      <c r="G2581" s="171">
        <f t="shared" si="366"/>
        <v>23883.899044392783</v>
      </c>
      <c r="H2581" s="171">
        <f t="shared" si="360"/>
        <v>2.3636365616641539E-2</v>
      </c>
      <c r="I2581" s="171">
        <f t="shared" si="361"/>
        <v>1.6983944613969866</v>
      </c>
      <c r="J2581" s="171">
        <f t="shared" si="362"/>
        <v>19.600578729127669</v>
      </c>
      <c r="K2581" s="172">
        <f t="shared" si="363"/>
        <v>22.851200324811366</v>
      </c>
      <c r="L2581" s="172">
        <f t="shared" si="367"/>
        <v>0.7658919899697012</v>
      </c>
      <c r="M2581" s="171">
        <f t="shared" si="368"/>
        <v>6.9073952919345344E-2</v>
      </c>
      <c r="N2581" s="44"/>
    </row>
    <row r="2582" spans="1:14" x14ac:dyDescent="0.25">
      <c r="A2582" s="157">
        <v>45695.790972222225</v>
      </c>
      <c r="B2582" s="170">
        <v>0.28145306527948166</v>
      </c>
      <c r="C2582" s="170">
        <v>26.46994209</v>
      </c>
      <c r="D2582" s="170">
        <v>2.2098578833333299E-2</v>
      </c>
      <c r="E2582" s="171">
        <f t="shared" si="364"/>
        <v>0.27537541563871026</v>
      </c>
      <c r="F2582" s="171">
        <f t="shared" si="365"/>
        <v>6.0920576900320707E-4</v>
      </c>
      <c r="G2582" s="171">
        <f t="shared" si="366"/>
        <v>24317.544840147217</v>
      </c>
      <c r="H2582" s="171">
        <f t="shared" si="360"/>
        <v>2.3636365616641539E-2</v>
      </c>
      <c r="I2582" s="171">
        <f t="shared" si="361"/>
        <v>1.6983944613969866</v>
      </c>
      <c r="J2582" s="171">
        <f t="shared" si="362"/>
        <v>19.906245844683021</v>
      </c>
      <c r="K2582" s="172">
        <f t="shared" si="363"/>
        <v>23.207560235750254</v>
      </c>
      <c r="L2582" s="172">
        <f t="shared" si="367"/>
        <v>0.78413109260769231</v>
      </c>
      <c r="M2582" s="171">
        <f t="shared" si="368"/>
        <v>7.0718893633449881E-2</v>
      </c>
      <c r="N2582" s="44"/>
    </row>
    <row r="2583" spans="1:14" x14ac:dyDescent="0.25">
      <c r="A2583" s="157">
        <v>45695.791666666664</v>
      </c>
      <c r="B2583" s="170">
        <v>0.28106699381969485</v>
      </c>
      <c r="C2583" s="170">
        <v>26.46994209</v>
      </c>
      <c r="D2583" s="170">
        <v>2.2105466833333299E-2</v>
      </c>
      <c r="E2583" s="171">
        <f t="shared" si="364"/>
        <v>0.27499768094038868</v>
      </c>
      <c r="F2583" s="171">
        <f t="shared" si="365"/>
        <v>6.0837011649284597E-4</v>
      </c>
      <c r="G2583" s="171">
        <f t="shared" si="366"/>
        <v>24284.188266021636</v>
      </c>
      <c r="H2583" s="171">
        <f t="shared" si="360"/>
        <v>2.3636365616641539E-2</v>
      </c>
      <c r="I2583" s="171">
        <f t="shared" si="361"/>
        <v>1.6983944613969866</v>
      </c>
      <c r="J2583" s="171">
        <f t="shared" si="362"/>
        <v>19.882760807616808</v>
      </c>
      <c r="K2583" s="172">
        <f t="shared" si="363"/>
        <v>23.180180366305983</v>
      </c>
      <c r="L2583" s="172">
        <f t="shared" si="367"/>
        <v>0.7833479339929047</v>
      </c>
      <c r="M2583" s="171">
        <f t="shared" si="368"/>
        <v>7.0648262445247537E-2</v>
      </c>
      <c r="N2583" s="44"/>
    </row>
    <row r="2584" spans="1:14" x14ac:dyDescent="0.25">
      <c r="A2584" s="157">
        <v>45695.792361111111</v>
      </c>
      <c r="B2584" s="170">
        <v>0.28801644937695453</v>
      </c>
      <c r="C2584" s="170">
        <v>26.46994209</v>
      </c>
      <c r="D2584" s="170">
        <v>2.20932811666666E-2</v>
      </c>
      <c r="E2584" s="171">
        <f t="shared" si="364"/>
        <v>0.28179707113584745</v>
      </c>
      <c r="F2584" s="171">
        <f t="shared" si="365"/>
        <v>6.2341222808864622E-4</v>
      </c>
      <c r="G2584" s="171">
        <f t="shared" si="366"/>
        <v>24884.621226168871</v>
      </c>
      <c r="H2584" s="171">
        <f t="shared" si="360"/>
        <v>2.3636365616641539E-2</v>
      </c>
      <c r="I2584" s="171">
        <f t="shared" si="361"/>
        <v>1.6983944613969866</v>
      </c>
      <c r="J2584" s="171">
        <f t="shared" si="362"/>
        <v>20.304817450681181</v>
      </c>
      <c r="K2584" s="172">
        <f t="shared" si="363"/>
        <v>23.672232209895125</v>
      </c>
      <c r="L2584" s="172">
        <f t="shared" si="367"/>
        <v>0.80139114330032934</v>
      </c>
      <c r="M2584" s="171">
        <f t="shared" si="368"/>
        <v>7.2275536011934469E-2</v>
      </c>
      <c r="N2584" s="44"/>
    </row>
    <row r="2585" spans="1:14" x14ac:dyDescent="0.25">
      <c r="A2585" s="157">
        <v>45695.793055555558</v>
      </c>
      <c r="B2585" s="173">
        <v>0.27682009737374635</v>
      </c>
      <c r="C2585" s="170">
        <v>26.46994209</v>
      </c>
      <c r="D2585" s="170">
        <v>2.2054074166666601E-2</v>
      </c>
      <c r="E2585" s="171">
        <f t="shared" si="364"/>
        <v>0.27084249125426346</v>
      </c>
      <c r="F2585" s="171">
        <f t="shared" si="365"/>
        <v>5.9917769994317395E-4</v>
      </c>
      <c r="G2585" s="171">
        <f t="shared" si="366"/>
        <v>23917.256413091683</v>
      </c>
      <c r="H2585" s="171">
        <f t="shared" si="360"/>
        <v>2.3636365616641539E-2</v>
      </c>
      <c r="I2585" s="171">
        <f t="shared" si="361"/>
        <v>1.6983944613969866</v>
      </c>
      <c r="J2585" s="171">
        <f t="shared" si="362"/>
        <v>19.624119000538837</v>
      </c>
      <c r="K2585" s="172">
        <f t="shared" si="363"/>
        <v>22.878644588838</v>
      </c>
      <c r="L2585" s="172">
        <f t="shared" si="367"/>
        <v>0.77024449379604876</v>
      </c>
      <c r="M2585" s="171">
        <f t="shared" si="368"/>
        <v>6.9466494750725902E-2</v>
      </c>
      <c r="N2585" s="44"/>
    </row>
    <row r="2586" spans="1:14" x14ac:dyDescent="0.25">
      <c r="A2586" s="157">
        <v>45695.793749999997</v>
      </c>
      <c r="B2586" s="170">
        <v>0.29380766478008241</v>
      </c>
      <c r="C2586" s="170">
        <v>26.46992779</v>
      </c>
      <c r="D2586" s="170">
        <v>2.2010096333333298E-2</v>
      </c>
      <c r="E2586" s="171">
        <f t="shared" si="364"/>
        <v>0.28746324573794185</v>
      </c>
      <c r="F2586" s="171">
        <f t="shared" si="365"/>
        <v>6.3594732636381476E-4</v>
      </c>
      <c r="G2586" s="171">
        <f t="shared" si="366"/>
        <v>25384.98223699912</v>
      </c>
      <c r="H2586" s="171">
        <f t="shared" si="360"/>
        <v>2.3636375688258625E-2</v>
      </c>
      <c r="I2586" s="171">
        <f t="shared" si="361"/>
        <v>1.6983938187592595</v>
      </c>
      <c r="J2586" s="171">
        <f t="shared" si="362"/>
        <v>20.655442461197975</v>
      </c>
      <c r="K2586" s="172">
        <f t="shared" si="363"/>
        <v>24.080997807448647</v>
      </c>
      <c r="L2586" s="172">
        <f t="shared" si="367"/>
        <v>0.81369316961430582</v>
      </c>
      <c r="M2586" s="171">
        <f t="shared" si="368"/>
        <v>7.3385026119616323E-2</v>
      </c>
      <c r="N2586" s="44"/>
    </row>
    <row r="2587" spans="1:14" x14ac:dyDescent="0.25">
      <c r="A2587" s="157">
        <v>45695.794444444444</v>
      </c>
      <c r="B2587" s="170">
        <v>0.33473224956728626</v>
      </c>
      <c r="C2587" s="170">
        <v>26.469480888333301</v>
      </c>
      <c r="D2587" s="170">
        <v>2.20164543333333E-2</v>
      </c>
      <c r="E2587" s="171">
        <f t="shared" si="364"/>
        <v>0.32750460240341089</v>
      </c>
      <c r="F2587" s="171">
        <f t="shared" si="365"/>
        <v>7.2452867871706985E-4</v>
      </c>
      <c r="G2587" s="171">
        <f t="shared" si="366"/>
        <v>28920.866362613531</v>
      </c>
      <c r="H2587" s="171">
        <f t="shared" si="360"/>
        <v>2.3636690447720647E-2</v>
      </c>
      <c r="I2587" s="171">
        <f t="shared" si="361"/>
        <v>1.6983737352216257</v>
      </c>
      <c r="J2587" s="171">
        <f t="shared" si="362"/>
        <v>23.106816550619925</v>
      </c>
      <c r="K2587" s="172">
        <f t="shared" si="363"/>
        <v>26.93862899026929</v>
      </c>
      <c r="L2587" s="172">
        <f t="shared" si="367"/>
        <v>0.92176082326996034</v>
      </c>
      <c r="M2587" s="171">
        <f t="shared" si="368"/>
        <v>8.3131387380046939E-2</v>
      </c>
      <c r="N2587" s="44"/>
    </row>
    <row r="2588" spans="1:14" x14ac:dyDescent="0.25">
      <c r="A2588" s="157">
        <v>45695.795138888891</v>
      </c>
      <c r="B2588" s="170">
        <v>0.33897914047683331</v>
      </c>
      <c r="C2588" s="170">
        <v>26.4688373516666</v>
      </c>
      <c r="D2588" s="170">
        <v>2.2158449666666601E-2</v>
      </c>
      <c r="E2588" s="171">
        <f t="shared" si="364"/>
        <v>0.33166050542459641</v>
      </c>
      <c r="F2588" s="171">
        <f t="shared" si="365"/>
        <v>7.3372108328318894E-4</v>
      </c>
      <c r="G2588" s="171">
        <f t="shared" si="366"/>
        <v>29287.797737198398</v>
      </c>
      <c r="H2588" s="171">
        <f t="shared" si="360"/>
        <v>2.3637143709138528E-2</v>
      </c>
      <c r="I2588" s="171">
        <f t="shared" si="361"/>
        <v>1.6983448153106551</v>
      </c>
      <c r="J2588" s="171">
        <f t="shared" si="362"/>
        <v>23.358716504832405</v>
      </c>
      <c r="K2588" s="172">
        <f t="shared" si="363"/>
        <v>27.231885983967228</v>
      </c>
      <c r="L2588" s="172">
        <f t="shared" si="367"/>
        <v>0.93891060047202635</v>
      </c>
      <c r="M2588" s="171">
        <f t="shared" si="368"/>
        <v>8.4678084458155334E-2</v>
      </c>
      <c r="N2588" s="44"/>
    </row>
    <row r="2589" spans="1:14" x14ac:dyDescent="0.25">
      <c r="A2589" s="157">
        <v>45695.79583333333</v>
      </c>
      <c r="B2589" s="170">
        <v>0.31426994704291805</v>
      </c>
      <c r="C2589" s="170">
        <v>26.468193811666598</v>
      </c>
      <c r="D2589" s="170">
        <v>2.2181232666666599E-2</v>
      </c>
      <c r="E2589" s="171">
        <f t="shared" si="364"/>
        <v>0.30748544941012895</v>
      </c>
      <c r="F2589" s="171">
        <f t="shared" si="365"/>
        <v>6.8023798061237677E-4</v>
      </c>
      <c r="G2589" s="171">
        <f t="shared" si="366"/>
        <v>27152.923424508121</v>
      </c>
      <c r="H2589" s="171">
        <f t="shared" si="360"/>
        <v>2.3637596983543181E-2</v>
      </c>
      <c r="I2589" s="171">
        <f t="shared" si="361"/>
        <v>1.6983158956102773</v>
      </c>
      <c r="J2589" s="171">
        <f t="shared" si="362"/>
        <v>21.88671945313115</v>
      </c>
      <c r="K2589" s="172">
        <f t="shared" si="363"/>
        <v>25.515423843290893</v>
      </c>
      <c r="L2589" s="172">
        <f t="shared" si="367"/>
        <v>0.87440243875311807</v>
      </c>
      <c r="M2589" s="171">
        <f t="shared" si="368"/>
        <v>7.8860248805295644E-2</v>
      </c>
      <c r="N2589" s="44"/>
    </row>
    <row r="2590" spans="1:14" x14ac:dyDescent="0.25">
      <c r="A2590" s="157">
        <v>45695.796527777777</v>
      </c>
      <c r="B2590" s="170">
        <v>0.29303549424027248</v>
      </c>
      <c r="C2590" s="170">
        <v>26.4675502716666</v>
      </c>
      <c r="D2590" s="170">
        <v>2.2074737666666601E-2</v>
      </c>
      <c r="E2590" s="171">
        <f t="shared" si="364"/>
        <v>0.28671002435820708</v>
      </c>
      <c r="F2590" s="171">
        <f t="shared" si="365"/>
        <v>6.342759615590313E-4</v>
      </c>
      <c r="G2590" s="171">
        <f t="shared" si="366"/>
        <v>25318.266702359542</v>
      </c>
      <c r="H2590" s="171">
        <f t="shared" si="360"/>
        <v>2.3638050268587198E-2</v>
      </c>
      <c r="I2590" s="171">
        <f t="shared" si="361"/>
        <v>1.6982869762702857</v>
      </c>
      <c r="J2590" s="171">
        <f t="shared" si="362"/>
        <v>20.608748251381044</v>
      </c>
      <c r="K2590" s="172">
        <f t="shared" si="363"/>
        <v>24.025204966686047</v>
      </c>
      <c r="L2590" s="172">
        <f t="shared" si="367"/>
        <v>0.81398571070955605</v>
      </c>
      <c r="M2590" s="171">
        <f t="shared" si="368"/>
        <v>7.3411409696027788E-2</v>
      </c>
      <c r="N2590" s="44"/>
    </row>
    <row r="2591" spans="1:14" x14ac:dyDescent="0.25">
      <c r="A2591" s="157">
        <v>45695.797222222223</v>
      </c>
      <c r="B2591" s="170">
        <v>0.29535198187635103</v>
      </c>
      <c r="C2591" s="170">
        <v>26.466916243333301</v>
      </c>
      <c r="D2591" s="170">
        <v>2.2045534166666599E-2</v>
      </c>
      <c r="E2591" s="171">
        <f t="shared" si="364"/>
        <v>0.28897711975893431</v>
      </c>
      <c r="F2591" s="171">
        <f t="shared" si="365"/>
        <v>6.3929000406136587E-4</v>
      </c>
      <c r="G2591" s="171">
        <f t="shared" si="366"/>
        <v>25518.411234116727</v>
      </c>
      <c r="H2591" s="171">
        <f t="shared" si="360"/>
        <v>2.3638496864380697E-2</v>
      </c>
      <c r="I2591" s="171">
        <f t="shared" si="361"/>
        <v>1.6982584847171118</v>
      </c>
      <c r="J2591" s="171">
        <f t="shared" si="362"/>
        <v>20.748777950457839</v>
      </c>
      <c r="K2591" s="172">
        <f t="shared" si="363"/>
        <v>24.188084653178773</v>
      </c>
      <c r="L2591" s="172">
        <f t="shared" si="367"/>
        <v>0.81902925009629624</v>
      </c>
      <c r="M2591" s="171">
        <f t="shared" si="368"/>
        <v>7.3866274359334072E-2</v>
      </c>
      <c r="N2591" s="44"/>
    </row>
    <row r="2592" spans="1:14" x14ac:dyDescent="0.25">
      <c r="A2592" s="157">
        <v>45695.79791666667</v>
      </c>
      <c r="B2592" s="170">
        <v>0.2833834685761113</v>
      </c>
      <c r="C2592" s="170">
        <v>26.466569965000001</v>
      </c>
      <c r="D2592" s="170">
        <v>2.2005727499999999E-2</v>
      </c>
      <c r="E2592" s="171">
        <f t="shared" si="364"/>
        <v>0.27726725468752067</v>
      </c>
      <c r="F2592" s="171">
        <f t="shared" si="365"/>
        <v>6.1338413111712402E-4</v>
      </c>
      <c r="G2592" s="171">
        <f t="shared" si="366"/>
        <v>24484.331684976016</v>
      </c>
      <c r="H2592" s="171">
        <f t="shared" si="360"/>
        <v>2.3638740779681679E-2</v>
      </c>
      <c r="I2592" s="171">
        <f t="shared" si="361"/>
        <v>1.6982429240341201</v>
      </c>
      <c r="J2592" s="171">
        <f t="shared" si="362"/>
        <v>20.02360632144681</v>
      </c>
      <c r="K2592" s="172">
        <f t="shared" si="363"/>
        <v>23.342517248308663</v>
      </c>
      <c r="L2592" s="172">
        <f t="shared" si="367"/>
        <v>0.78588228841752716</v>
      </c>
      <c r="M2592" s="171">
        <f t="shared" si="368"/>
        <v>7.0876829763485499E-2</v>
      </c>
      <c r="N2592" s="44"/>
    </row>
    <row r="2593" spans="1:14" x14ac:dyDescent="0.25">
      <c r="A2593" s="157">
        <v>45695.798611111109</v>
      </c>
      <c r="B2593" s="170">
        <v>0.29535198740503166</v>
      </c>
      <c r="C2593" s="170">
        <v>26.466354478333301</v>
      </c>
      <c r="D2593" s="170">
        <v>2.19658556666666E-2</v>
      </c>
      <c r="E2593" s="171">
        <f t="shared" si="364"/>
        <v>0.28897766698528543</v>
      </c>
      <c r="F2593" s="171">
        <f t="shared" si="365"/>
        <v>6.3929001602820701E-4</v>
      </c>
      <c r="G2593" s="171">
        <f t="shared" si="366"/>
        <v>25518.411711794735</v>
      </c>
      <c r="H2593" s="171">
        <f t="shared" si="360"/>
        <v>2.3638892568080168E-2</v>
      </c>
      <c r="I2593" s="171">
        <f t="shared" si="361"/>
        <v>1.6982332407789205</v>
      </c>
      <c r="J2593" s="171">
        <f t="shared" si="362"/>
        <v>20.748778284477918</v>
      </c>
      <c r="K2593" s="172">
        <f t="shared" si="363"/>
        <v>24.187762784084221</v>
      </c>
      <c r="L2593" s="172">
        <f t="shared" si="367"/>
        <v>0.81605734951497422</v>
      </c>
      <c r="M2593" s="171">
        <f t="shared" si="368"/>
        <v>7.3598245807627541E-2</v>
      </c>
      <c r="N2593" s="44"/>
    </row>
    <row r="2594" spans="1:14" x14ac:dyDescent="0.25">
      <c r="A2594" s="157">
        <v>45695.799305555556</v>
      </c>
      <c r="B2594" s="170">
        <v>0.31388387558313124</v>
      </c>
      <c r="C2594" s="170">
        <v>26.466138993333299</v>
      </c>
      <c r="D2594" s="170">
        <v>2.2005592500000001E-2</v>
      </c>
      <c r="E2594" s="171">
        <f t="shared" si="364"/>
        <v>0.30710981870453358</v>
      </c>
      <c r="F2594" s="171">
        <f t="shared" si="365"/>
        <v>6.7940232810201567E-4</v>
      </c>
      <c r="G2594" s="171">
        <f t="shared" si="366"/>
        <v>27119.56685038254</v>
      </c>
      <c r="H2594" s="171">
        <f t="shared" si="360"/>
        <v>2.3639044356497628E-2</v>
      </c>
      <c r="I2594" s="171">
        <f t="shared" si="361"/>
        <v>1.6982235576390214</v>
      </c>
      <c r="J2594" s="171">
        <f t="shared" si="362"/>
        <v>21.86359447504708</v>
      </c>
      <c r="K2594" s="172">
        <f t="shared" si="363"/>
        <v>25.487222760958417</v>
      </c>
      <c r="L2594" s="172">
        <f t="shared" si="367"/>
        <v>0.86641623483919705</v>
      </c>
      <c r="M2594" s="171">
        <f t="shared" si="368"/>
        <v>7.8139992319552404E-2</v>
      </c>
      <c r="N2594" s="44"/>
    </row>
    <row r="2595" spans="1:14" x14ac:dyDescent="0.25">
      <c r="A2595" s="157">
        <v>45695.8</v>
      </c>
      <c r="B2595" s="170">
        <v>0.30770657215733871</v>
      </c>
      <c r="C2595" s="170">
        <v>26.465923506666599</v>
      </c>
      <c r="D2595" s="170">
        <v>2.2116857166666601E-2</v>
      </c>
      <c r="E2595" s="171">
        <f t="shared" si="364"/>
        <v>0.30106604673138054</v>
      </c>
      <c r="F2595" s="171">
        <f t="shared" si="365"/>
        <v>6.660315414661011E-4</v>
      </c>
      <c r="G2595" s="171">
        <f t="shared" si="366"/>
        <v>26585.847834394066</v>
      </c>
      <c r="H2595" s="171">
        <f t="shared" si="360"/>
        <v>2.3639196147282101E-2</v>
      </c>
      <c r="I2595" s="171">
        <f t="shared" si="361"/>
        <v>1.6982138744646342</v>
      </c>
      <c r="J2595" s="171">
        <f t="shared" si="362"/>
        <v>21.493039765412878</v>
      </c>
      <c r="K2595" s="172">
        <f t="shared" si="363"/>
        <v>25.055125010219719</v>
      </c>
      <c r="L2595" s="172">
        <f t="shared" si="367"/>
        <v>0.85443209261846276</v>
      </c>
      <c r="M2595" s="171">
        <f t="shared" si="368"/>
        <v>7.7059171412199021E-2</v>
      </c>
      <c r="N2595" s="44"/>
    </row>
    <row r="2596" spans="1:14" x14ac:dyDescent="0.25">
      <c r="A2596" s="157">
        <v>45695.800694444442</v>
      </c>
      <c r="B2596" s="170">
        <v>0.29303549792348549</v>
      </c>
      <c r="C2596" s="170">
        <v>26.46570268</v>
      </c>
      <c r="D2596" s="170">
        <v>2.2093015833333299E-2</v>
      </c>
      <c r="E2596" s="171">
        <f t="shared" si="364"/>
        <v>0.2867117959702451</v>
      </c>
      <c r="F2596" s="171">
        <f t="shared" si="365"/>
        <v>6.3427596953135386E-4</v>
      </c>
      <c r="G2596" s="171">
        <f t="shared" si="366"/>
        <v>25318.267020589145</v>
      </c>
      <c r="H2596" s="171">
        <f t="shared" si="360"/>
        <v>2.3639351700849229E-2</v>
      </c>
      <c r="I2596" s="171">
        <f t="shared" si="361"/>
        <v>1.698203951372308</v>
      </c>
      <c r="J2596" s="171">
        <f t="shared" si="362"/>
        <v>20.608748474151032</v>
      </c>
      <c r="K2596" s="172">
        <f t="shared" si="363"/>
        <v>24.024152502030066</v>
      </c>
      <c r="L2596" s="172">
        <f t="shared" si="367"/>
        <v>0.81462122131754588</v>
      </c>
      <c r="M2596" s="171">
        <f t="shared" si="368"/>
        <v>7.346872486630103E-2</v>
      </c>
      <c r="N2596" s="44"/>
    </row>
    <row r="2597" spans="1:14" x14ac:dyDescent="0.25">
      <c r="A2597" s="157">
        <v>45695.801388888889</v>
      </c>
      <c r="B2597" s="173">
        <v>0.27257321012424784</v>
      </c>
      <c r="C2597" s="170">
        <v>26.465335844999998</v>
      </c>
      <c r="D2597" s="170">
        <v>2.1969829833333301E-2</v>
      </c>
      <c r="E2597" s="171">
        <f t="shared" si="364"/>
        <v>0.26669141058006596</v>
      </c>
      <c r="F2597" s="171">
        <f t="shared" si="365"/>
        <v>5.8998530329923773E-4</v>
      </c>
      <c r="G2597" s="171">
        <f t="shared" si="366"/>
        <v>23550.325354735014</v>
      </c>
      <c r="H2597" s="171">
        <f t="shared" si="360"/>
        <v>2.3639610107613323E-2</v>
      </c>
      <c r="I2597" s="171">
        <f t="shared" si="361"/>
        <v>1.6981874673266195</v>
      </c>
      <c r="J2597" s="171">
        <f t="shared" si="362"/>
        <v>19.364921613539028</v>
      </c>
      <c r="K2597" s="172">
        <f t="shared" si="363"/>
        <v>22.573994881140326</v>
      </c>
      <c r="L2597" s="172">
        <f t="shared" si="367"/>
        <v>0.7559648256367687</v>
      </c>
      <c r="M2597" s="171">
        <f t="shared" si="368"/>
        <v>6.8178645890761974E-2</v>
      </c>
      <c r="N2597" s="44"/>
    </row>
    <row r="2598" spans="1:14" x14ac:dyDescent="0.25">
      <c r="A2598" s="157">
        <v>45695.802083333336</v>
      </c>
      <c r="B2598" s="170">
        <v>0.28183914594343978</v>
      </c>
      <c r="C2598" s="170">
        <v>26.464906693333301</v>
      </c>
      <c r="D2598" s="170">
        <v>2.18863815E-2</v>
      </c>
      <c r="E2598" s="171">
        <f t="shared" si="364"/>
        <v>0.27575779371313158</v>
      </c>
      <c r="F2598" s="171">
        <f t="shared" si="365"/>
        <v>6.1004144143601683E-4</v>
      </c>
      <c r="G2598" s="171">
        <f t="shared" si="366"/>
        <v>24350.902209513199</v>
      </c>
      <c r="H2598" s="171">
        <f t="shared" si="360"/>
        <v>2.3639912416017136E-2</v>
      </c>
      <c r="I2598" s="171">
        <f t="shared" si="361"/>
        <v>1.6981681831766324</v>
      </c>
      <c r="J2598" s="171">
        <f t="shared" si="362"/>
        <v>19.929726931870359</v>
      </c>
      <c r="K2598" s="172">
        <f t="shared" si="363"/>
        <v>23.232160900698894</v>
      </c>
      <c r="L2598" s="172">
        <f t="shared" si="367"/>
        <v>0.7775188090234999</v>
      </c>
      <c r="M2598" s="171">
        <f t="shared" si="368"/>
        <v>7.0122547711354608E-2</v>
      </c>
      <c r="N2598" s="44"/>
    </row>
    <row r="2599" spans="1:14" x14ac:dyDescent="0.25">
      <c r="A2599" s="157">
        <v>45695.802777777775</v>
      </c>
      <c r="B2599" s="170">
        <v>0.30268751991987536</v>
      </c>
      <c r="C2599" s="170">
        <v>26.464477540000001</v>
      </c>
      <c r="D2599" s="170">
        <v>2.1985724000000002E-2</v>
      </c>
      <c r="E2599" s="171">
        <f t="shared" si="364"/>
        <v>0.29615673846289747</v>
      </c>
      <c r="F2599" s="171">
        <f t="shared" si="365"/>
        <v>6.5516779203436226E-4</v>
      </c>
      <c r="G2599" s="171">
        <f t="shared" si="366"/>
        <v>26152.201721077232</v>
      </c>
      <c r="H2599" s="171">
        <f t="shared" si="360"/>
        <v>2.3640214730327017E-2</v>
      </c>
      <c r="I2599" s="171">
        <f t="shared" si="361"/>
        <v>1.6981488991120153</v>
      </c>
      <c r="J2599" s="171">
        <f t="shared" si="362"/>
        <v>21.191197591149599</v>
      </c>
      <c r="K2599" s="172">
        <f t="shared" si="363"/>
        <v>24.702410775919368</v>
      </c>
      <c r="L2599" s="172">
        <f t="shared" si="367"/>
        <v>0.83610838232927986</v>
      </c>
      <c r="M2599" s="171">
        <f t="shared" si="368"/>
        <v>7.5406600137922067E-2</v>
      </c>
      <c r="N2599" s="44"/>
    </row>
    <row r="2600" spans="1:14" x14ac:dyDescent="0.25">
      <c r="A2600" s="157">
        <v>45695.803472222222</v>
      </c>
      <c r="B2600" s="170">
        <v>0.31079523031006606</v>
      </c>
      <c r="C2600" s="170">
        <v>26.464048384999899</v>
      </c>
      <c r="D2600" s="170">
        <v>2.20651994999999E-2</v>
      </c>
      <c r="E2600" s="171">
        <f t="shared" si="364"/>
        <v>0.30408995257899679</v>
      </c>
      <c r="F2600" s="171">
        <f t="shared" si="365"/>
        <v>6.7271694872308671E-4</v>
      </c>
      <c r="G2600" s="171">
        <f t="shared" si="366"/>
        <v>26852.707898789708</v>
      </c>
      <c r="H2600" s="171">
        <f t="shared" si="360"/>
        <v>2.3640517050543236E-2</v>
      </c>
      <c r="I2600" s="171">
        <f t="shared" si="361"/>
        <v>1.6981296151327616</v>
      </c>
      <c r="J2600" s="171">
        <f t="shared" si="362"/>
        <v>21.678446397522908</v>
      </c>
      <c r="K2600" s="172">
        <f t="shared" si="363"/>
        <v>25.270135638382943</v>
      </c>
      <c r="L2600" s="172">
        <f t="shared" si="367"/>
        <v>0.86055834096539274</v>
      </c>
      <c r="M2600" s="171">
        <f t="shared" si="368"/>
        <v>7.7611682987499347E-2</v>
      </c>
      <c r="N2600" s="44"/>
    </row>
    <row r="2601" spans="1:14" x14ac:dyDescent="0.25">
      <c r="A2601" s="157">
        <v>45695.804166666669</v>
      </c>
      <c r="B2601" s="170">
        <v>0.28801644937695453</v>
      </c>
      <c r="C2601" s="170">
        <v>26.4636406883333</v>
      </c>
      <c r="D2601" s="170">
        <v>2.1942014499999999E-2</v>
      </c>
      <c r="E2601" s="171">
        <f t="shared" si="364"/>
        <v>0.28180299782373003</v>
      </c>
      <c r="F2601" s="171">
        <f t="shared" si="365"/>
        <v>6.2341222808864622E-4</v>
      </c>
      <c r="G2601" s="171">
        <f t="shared" si="366"/>
        <v>24884.621226168871</v>
      </c>
      <c r="H2601" s="171">
        <f t="shared" si="360"/>
        <v>2.3640804258720866E-2</v>
      </c>
      <c r="I2601" s="171">
        <f t="shared" si="361"/>
        <v>1.6981112955271287</v>
      </c>
      <c r="J2601" s="171">
        <f t="shared" si="362"/>
        <v>20.304817450681181</v>
      </c>
      <c r="K2601" s="172">
        <f t="shared" si="363"/>
        <v>23.668694721618376</v>
      </c>
      <c r="L2601" s="172">
        <f t="shared" si="367"/>
        <v>0.79577597935021016</v>
      </c>
      <c r="M2601" s="171">
        <f t="shared" si="368"/>
        <v>7.176911790676499E-2</v>
      </c>
      <c r="N2601" s="44"/>
    </row>
    <row r="2602" spans="1:14" x14ac:dyDescent="0.25">
      <c r="A2602" s="157">
        <v>45695.804861111108</v>
      </c>
      <c r="B2602" s="173">
        <v>0.27682009737374635</v>
      </c>
      <c r="C2602" s="170">
        <v>26.463819505</v>
      </c>
      <c r="D2602" s="170">
        <v>2.1922145333333299E-2</v>
      </c>
      <c r="E2602" s="171">
        <f t="shared" si="364"/>
        <v>0.27084802589941787</v>
      </c>
      <c r="F2602" s="171">
        <f t="shared" si="365"/>
        <v>5.9917769994317395E-4</v>
      </c>
      <c r="G2602" s="171">
        <f t="shared" si="366"/>
        <v>23917.256413091683</v>
      </c>
      <c r="H2602" s="171">
        <f t="shared" si="360"/>
        <v>2.364067828804816E-2</v>
      </c>
      <c r="I2602" s="171">
        <f t="shared" si="361"/>
        <v>1.6981193305291864</v>
      </c>
      <c r="J2602" s="171">
        <f t="shared" si="362"/>
        <v>19.624119000538837</v>
      </c>
      <c r="K2602" s="172">
        <f t="shared" si="363"/>
        <v>22.875322703259158</v>
      </c>
      <c r="L2602" s="172">
        <f t="shared" si="367"/>
        <v>0.76551693524599174</v>
      </c>
      <c r="M2602" s="171">
        <f t="shared" si="368"/>
        <v>6.9040127637625515E-2</v>
      </c>
      <c r="N2602" s="44"/>
    </row>
    <row r="2603" spans="1:14" x14ac:dyDescent="0.25">
      <c r="A2603" s="157">
        <v>45695.805555555555</v>
      </c>
      <c r="B2603" s="170">
        <v>0.28801645488246846</v>
      </c>
      <c r="C2603" s="170">
        <v>26.464248656666602</v>
      </c>
      <c r="D2603" s="170">
        <v>2.17234606666666E-2</v>
      </c>
      <c r="E2603" s="171">
        <f t="shared" si="364"/>
        <v>0.28180243138418903</v>
      </c>
      <c r="F2603" s="171">
        <f t="shared" si="365"/>
        <v>6.2341224000534302E-4</v>
      </c>
      <c r="G2603" s="171">
        <f t="shared" si="366"/>
        <v>24884.621701845277</v>
      </c>
      <c r="H2603" s="171">
        <f t="shared" si="360"/>
        <v>2.3640375967656412E-2</v>
      </c>
      <c r="I2603" s="171">
        <f t="shared" si="361"/>
        <v>1.6981386142731791</v>
      </c>
      <c r="J2603" s="171">
        <f t="shared" si="362"/>
        <v>20.304817784474864</v>
      </c>
      <c r="K2603" s="172">
        <f t="shared" si="363"/>
        <v>23.669036389652423</v>
      </c>
      <c r="L2603" s="172">
        <f t="shared" si="367"/>
        <v>0.78786190315522286</v>
      </c>
      <c r="M2603" s="171">
        <f t="shared" si="368"/>
        <v>7.1055366446178117E-2</v>
      </c>
      <c r="N2603" s="44"/>
    </row>
    <row r="2604" spans="1:14" x14ac:dyDescent="0.25">
      <c r="A2604" s="157">
        <v>45695.806250000001</v>
      </c>
      <c r="B2604" s="170">
        <v>0.30345968859877592</v>
      </c>
      <c r="C2604" s="170">
        <v>26.464677809999898</v>
      </c>
      <c r="D2604" s="170">
        <v>2.1767171500000002E-2</v>
      </c>
      <c r="E2604" s="171">
        <f t="shared" si="364"/>
        <v>0.29691204837816548</v>
      </c>
      <c r="F2604" s="171">
        <f t="shared" si="365"/>
        <v>6.5683915281120324E-4</v>
      </c>
      <c r="G2604" s="171">
        <f t="shared" si="366"/>
        <v>26218.917094934241</v>
      </c>
      <c r="H2604" s="171">
        <f t="shared" si="360"/>
        <v>2.3640073650822716E-2</v>
      </c>
      <c r="I2604" s="171">
        <f t="shared" si="361"/>
        <v>1.6981578982523238</v>
      </c>
      <c r="J2604" s="171">
        <f t="shared" si="362"/>
        <v>21.237680589456147</v>
      </c>
      <c r="K2604" s="172">
        <f t="shared" si="363"/>
        <v>24.756713224873742</v>
      </c>
      <c r="L2604" s="172">
        <f t="shared" si="367"/>
        <v>0.8298165309127693</v>
      </c>
      <c r="M2604" s="171">
        <f t="shared" si="368"/>
        <v>7.4839153220848595E-2</v>
      </c>
      <c r="N2604" s="44"/>
    </row>
    <row r="2605" spans="1:14" x14ac:dyDescent="0.25">
      <c r="A2605" s="157">
        <v>45695.806944444441</v>
      </c>
      <c r="B2605" s="170">
        <v>0.28917468765473264</v>
      </c>
      <c r="C2605" s="170">
        <v>26.465106965</v>
      </c>
      <c r="D2605" s="170">
        <v>2.1961881999999999E-2</v>
      </c>
      <c r="E2605" s="171">
        <f t="shared" si="364"/>
        <v>0.28293486448227589</v>
      </c>
      <c r="F2605" s="171">
        <f t="shared" si="365"/>
        <v>6.2591923734790615E-4</v>
      </c>
      <c r="G2605" s="171">
        <f t="shared" si="366"/>
        <v>24984.693013368902</v>
      </c>
      <c r="H2605" s="171">
        <f t="shared" si="360"/>
        <v>2.3639771337546984E-2</v>
      </c>
      <c r="I2605" s="171">
        <f t="shared" si="361"/>
        <v>1.6981771824666261</v>
      </c>
      <c r="J2605" s="171">
        <f t="shared" si="362"/>
        <v>20.375020516294853</v>
      </c>
      <c r="K2605" s="172">
        <f t="shared" si="363"/>
        <v>23.751354192348597</v>
      </c>
      <c r="L2605" s="172">
        <f t="shared" si="367"/>
        <v>0.7995845366977683</v>
      </c>
      <c r="M2605" s="171">
        <f t="shared" si="368"/>
        <v>7.2112602516032492E-2</v>
      </c>
      <c r="N2605" s="44"/>
    </row>
    <row r="2606" spans="1:14" x14ac:dyDescent="0.25">
      <c r="A2606" s="157">
        <v>45695.807638888888</v>
      </c>
      <c r="B2606" s="170">
        <v>0.28222523947934064</v>
      </c>
      <c r="C2606" s="170">
        <v>26.465514623333299</v>
      </c>
      <c r="D2606" s="170">
        <v>2.1985724166666599E-2</v>
      </c>
      <c r="E2606" s="171">
        <f t="shared" si="364"/>
        <v>0.27613499607114661</v>
      </c>
      <c r="F2606" s="171">
        <f t="shared" si="365"/>
        <v>6.1087714173017459E-4</v>
      </c>
      <c r="G2606" s="171">
        <f t="shared" si="366"/>
        <v>24384.260691015032</v>
      </c>
      <c r="H2606" s="171">
        <f t="shared" si="360"/>
        <v>2.3639484171731978E-2</v>
      </c>
      <c r="I2606" s="171">
        <f t="shared" si="361"/>
        <v>1.6981955008698966</v>
      </c>
      <c r="J2606" s="171">
        <f t="shared" si="362"/>
        <v>19.953204298905089</v>
      </c>
      <c r="K2606" s="172">
        <f t="shared" si="363"/>
        <v>23.259863917612428</v>
      </c>
      <c r="L2606" s="172">
        <f t="shared" si="367"/>
        <v>0.78208192123581477</v>
      </c>
      <c r="M2606" s="171">
        <f t="shared" si="368"/>
        <v>7.0534083805538855E-2</v>
      </c>
      <c r="N2606" s="44"/>
    </row>
    <row r="2607" spans="1:14" x14ac:dyDescent="0.25">
      <c r="A2607" s="157">
        <v>45695.808333333334</v>
      </c>
      <c r="B2607" s="173">
        <v>0.27643401671750906</v>
      </c>
      <c r="C2607" s="170">
        <v>26.465334795</v>
      </c>
      <c r="D2607" s="170">
        <v>2.18386303333333E-2</v>
      </c>
      <c r="E2607" s="171">
        <f t="shared" si="364"/>
        <v>0.27046890659379602</v>
      </c>
      <c r="F2607" s="171">
        <f t="shared" si="365"/>
        <v>5.9834202752707586E-4</v>
      </c>
      <c r="G2607" s="171">
        <f t="shared" si="366"/>
        <v>23883.899044392783</v>
      </c>
      <c r="H2607" s="171">
        <f t="shared" si="360"/>
        <v>2.3639610847261738E-2</v>
      </c>
      <c r="I2607" s="171">
        <f t="shared" si="361"/>
        <v>1.6981874201441356</v>
      </c>
      <c r="J2607" s="171">
        <f t="shared" si="362"/>
        <v>19.600578729127669</v>
      </c>
      <c r="K2607" s="172">
        <f t="shared" si="363"/>
        <v>22.848703532628193</v>
      </c>
      <c r="L2607" s="172">
        <f t="shared" si="367"/>
        <v>0.76161420068928576</v>
      </c>
      <c r="M2607" s="171">
        <f t="shared" si="368"/>
        <v>6.868814941281437E-2</v>
      </c>
      <c r="N2607" s="44"/>
    </row>
    <row r="2608" spans="1:14" x14ac:dyDescent="0.25">
      <c r="A2608" s="157">
        <v>45695.809027777781</v>
      </c>
      <c r="B2608" s="170">
        <v>0.28917468765473264</v>
      </c>
      <c r="C2608" s="170">
        <v>26.464904205</v>
      </c>
      <c r="D2608" s="170">
        <v>2.1779618166666601E-2</v>
      </c>
      <c r="E2608" s="171">
        <f t="shared" si="364"/>
        <v>0.28293505595430324</v>
      </c>
      <c r="F2608" s="171">
        <f t="shared" si="365"/>
        <v>6.2591923734790615E-4</v>
      </c>
      <c r="G2608" s="171">
        <f t="shared" si="366"/>
        <v>24984.693013368902</v>
      </c>
      <c r="H2608" s="171">
        <f t="shared" si="360"/>
        <v>2.3639914168893938E-2</v>
      </c>
      <c r="I2608" s="171">
        <f t="shared" si="361"/>
        <v>1.6981680713625666</v>
      </c>
      <c r="J2608" s="171">
        <f t="shared" si="362"/>
        <v>20.375020516294853</v>
      </c>
      <c r="K2608" s="172">
        <f t="shared" si="363"/>
        <v>23.751239977991467</v>
      </c>
      <c r="L2608" s="172">
        <f t="shared" si="367"/>
        <v>0.79294459358632918</v>
      </c>
      <c r="M2608" s="171">
        <f t="shared" si="368"/>
        <v>7.151376204782911E-2</v>
      </c>
      <c r="N2608" s="44"/>
    </row>
    <row r="2609" spans="1:14" x14ac:dyDescent="0.25">
      <c r="A2609" s="157">
        <v>45695.80972222222</v>
      </c>
      <c r="B2609" s="170">
        <v>0.2976684750333935</v>
      </c>
      <c r="C2609" s="170">
        <v>26.464473614999999</v>
      </c>
      <c r="D2609" s="170">
        <v>2.18522078333333E-2</v>
      </c>
      <c r="E2609" s="171">
        <f t="shared" si="364"/>
        <v>0.2912459882300914</v>
      </c>
      <c r="F2609" s="171">
        <f t="shared" si="365"/>
        <v>6.4430405851383869E-4</v>
      </c>
      <c r="G2609" s="171">
        <f t="shared" si="366"/>
        <v>25718.556242885199</v>
      </c>
      <c r="H2609" s="171">
        <f t="shared" si="360"/>
        <v>2.3640217495289922E-2</v>
      </c>
      <c r="I2609" s="171">
        <f t="shared" si="361"/>
        <v>1.6981487227423337</v>
      </c>
      <c r="J2609" s="171">
        <f t="shared" si="362"/>
        <v>20.888654307223611</v>
      </c>
      <c r="K2609" s="172">
        <f t="shared" si="363"/>
        <v>24.349736205358667</v>
      </c>
      <c r="L2609" s="172">
        <f t="shared" si="367"/>
        <v>0.81787299384797307</v>
      </c>
      <c r="M2609" s="171">
        <f t="shared" si="368"/>
        <v>7.376199439465847E-2</v>
      </c>
      <c r="N2609" s="44"/>
    </row>
    <row r="2610" spans="1:14" x14ac:dyDescent="0.25">
      <c r="A2610" s="157">
        <v>45695.810416666667</v>
      </c>
      <c r="B2610" s="170">
        <v>0.29998495898625904</v>
      </c>
      <c r="C2610" s="170">
        <v>26.464043026666602</v>
      </c>
      <c r="D2610" s="170">
        <v>2.19519481666666E-2</v>
      </c>
      <c r="E2610" s="171">
        <f t="shared" si="364"/>
        <v>0.29351291360864162</v>
      </c>
      <c r="F2610" s="171">
        <f t="shared" si="365"/>
        <v>6.4931809304385069E-4</v>
      </c>
      <c r="G2610" s="171">
        <f t="shared" si="366"/>
        <v>25918.700456412782</v>
      </c>
      <c r="H2610" s="171">
        <f t="shared" si="360"/>
        <v>2.364052082527569E-2</v>
      </c>
      <c r="I2610" s="171">
        <f t="shared" si="361"/>
        <v>1.6981293743583266</v>
      </c>
      <c r="J2610" s="171">
        <f t="shared" si="362"/>
        <v>21.028377795531192</v>
      </c>
      <c r="K2610" s="172">
        <f t="shared" si="363"/>
        <v>24.512360428160605</v>
      </c>
      <c r="L2610" s="172">
        <f t="shared" si="367"/>
        <v>0.82769891720842725</v>
      </c>
      <c r="M2610" s="171">
        <f t="shared" si="368"/>
        <v>7.4648170743905784E-2</v>
      </c>
      <c r="N2610" s="44"/>
    </row>
    <row r="2611" spans="1:14" x14ac:dyDescent="0.25">
      <c r="A2611" s="157">
        <v>45695.811111111114</v>
      </c>
      <c r="B2611" s="170">
        <v>0.29573807173676109</v>
      </c>
      <c r="C2611" s="170">
        <v>26.463606523333301</v>
      </c>
      <c r="D2611" s="170">
        <v>2.2056854833333299E-2</v>
      </c>
      <c r="E2611" s="171">
        <f t="shared" si="364"/>
        <v>0.2893580726711083</v>
      </c>
      <c r="F2611" s="171">
        <f t="shared" si="365"/>
        <v>6.4012569639991578E-4</v>
      </c>
      <c r="G2611" s="171">
        <f t="shared" si="366"/>
        <v>25551.769398056156</v>
      </c>
      <c r="H2611" s="171">
        <f t="shared" si="360"/>
        <v>2.3640828326973697E-2</v>
      </c>
      <c r="I2611" s="171">
        <f t="shared" si="361"/>
        <v>1.6981097603498776</v>
      </c>
      <c r="J2611" s="171">
        <f t="shared" si="362"/>
        <v>20.772101774622087</v>
      </c>
      <c r="K2611" s="172">
        <f t="shared" si="363"/>
        <v>24.213373917479039</v>
      </c>
      <c r="L2611" s="172">
        <f t="shared" si="367"/>
        <v>0.82040295282191766</v>
      </c>
      <c r="M2611" s="171">
        <f t="shared" si="368"/>
        <v>7.3990165297791996E-2</v>
      </c>
      <c r="N2611" s="44"/>
    </row>
    <row r="2612" spans="1:14" x14ac:dyDescent="0.25">
      <c r="A2612" s="157">
        <v>45695.811805555553</v>
      </c>
      <c r="B2612" s="170">
        <v>0.30307360425932428</v>
      </c>
      <c r="C2612" s="170">
        <v>26.463022136666599</v>
      </c>
      <c r="D2612" s="170">
        <v>2.19320801666666E-2</v>
      </c>
      <c r="E2612" s="171">
        <f t="shared" si="364"/>
        <v>0.29653593310138021</v>
      </c>
      <c r="F2612" s="171">
        <f t="shared" si="365"/>
        <v>6.5600347242277988E-4</v>
      </c>
      <c r="G2612" s="171">
        <f t="shared" si="366"/>
        <v>26185.559408005618</v>
      </c>
      <c r="H2612" s="171">
        <f t="shared" si="360"/>
        <v>2.3641240015096727E-2</v>
      </c>
      <c r="I2612" s="171">
        <f t="shared" si="361"/>
        <v>1.6980835015544877</v>
      </c>
      <c r="J2612" s="171">
        <f t="shared" si="362"/>
        <v>21.214441162811539</v>
      </c>
      <c r="K2612" s="172">
        <f t="shared" si="363"/>
        <v>24.728652046472828</v>
      </c>
      <c r="L2612" s="172">
        <f t="shared" si="367"/>
        <v>0.83505260628554967</v>
      </c>
      <c r="M2612" s="171">
        <f t="shared" si="368"/>
        <v>7.5311382240760255E-2</v>
      </c>
      <c r="N2612" s="44"/>
    </row>
    <row r="2613" spans="1:14" x14ac:dyDescent="0.25">
      <c r="A2613" s="157">
        <v>45695.8125</v>
      </c>
      <c r="B2613" s="170">
        <v>0.31156738795477218</v>
      </c>
      <c r="C2613" s="170">
        <v>26.462378598333299</v>
      </c>
      <c r="D2613" s="170">
        <v>2.1848631666666601E-2</v>
      </c>
      <c r="E2613" s="171">
        <f t="shared" si="364"/>
        <v>0.30484715019531422</v>
      </c>
      <c r="F2613" s="171">
        <f t="shared" si="365"/>
        <v>6.7438828561638996E-4</v>
      </c>
      <c r="G2613" s="171">
        <f t="shared" si="366"/>
        <v>26919.422319292316</v>
      </c>
      <c r="H2613" s="171">
        <f t="shared" si="360"/>
        <v>2.3641693384478118E-2</v>
      </c>
      <c r="I2613" s="171">
        <f t="shared" si="361"/>
        <v>1.6980545851854647</v>
      </c>
      <c r="J2613" s="171">
        <f t="shared" si="362"/>
        <v>21.724757249646554</v>
      </c>
      <c r="K2613" s="172">
        <f t="shared" si="363"/>
        <v>25.323116427284514</v>
      </c>
      <c r="L2613" s="172">
        <f t="shared" si="367"/>
        <v>0.85409555067818632</v>
      </c>
      <c r="M2613" s="171">
        <f t="shared" si="368"/>
        <v>7.7028819505608428E-2</v>
      </c>
      <c r="N2613" s="44"/>
    </row>
    <row r="2614" spans="1:14" x14ac:dyDescent="0.25">
      <c r="A2614" s="157">
        <v>45695.813194444447</v>
      </c>
      <c r="B2614" s="170">
        <v>0.31002306899759141</v>
      </c>
      <c r="C2614" s="170">
        <v>26.4617350583333</v>
      </c>
      <c r="D2614" s="170">
        <v>2.1715512999999999E-2</v>
      </c>
      <c r="E2614" s="171">
        <f t="shared" si="364"/>
        <v>0.30333679239549571</v>
      </c>
      <c r="F2614" s="171">
        <f t="shared" si="365"/>
        <v>6.7104560389089052E-4</v>
      </c>
      <c r="G2614" s="171">
        <f t="shared" si="366"/>
        <v>26785.993161391896</v>
      </c>
      <c r="H2614" s="171">
        <f t="shared" si="360"/>
        <v>2.3642146765675675E-2</v>
      </c>
      <c r="I2614" s="171">
        <f t="shared" si="361"/>
        <v>1.6980256691019142</v>
      </c>
      <c r="J2614" s="171">
        <f t="shared" si="362"/>
        <v>21.632119214456903</v>
      </c>
      <c r="K2614" s="172">
        <f t="shared" si="363"/>
        <v>25.214749536741277</v>
      </c>
      <c r="L2614" s="172">
        <f t="shared" si="367"/>
        <v>0.84486241689026176</v>
      </c>
      <c r="M2614" s="171">
        <f t="shared" si="368"/>
        <v>7.6196105419395907E-2</v>
      </c>
      <c r="N2614" s="44"/>
    </row>
    <row r="2615" spans="1:14" x14ac:dyDescent="0.25">
      <c r="A2615" s="157">
        <v>45695.813888888886</v>
      </c>
      <c r="B2615" s="170">
        <v>0.29844063634586815</v>
      </c>
      <c r="C2615" s="170">
        <v>26.461091518333301</v>
      </c>
      <c r="D2615" s="170">
        <v>2.18371078333333E-2</v>
      </c>
      <c r="E2615" s="171">
        <f t="shared" si="364"/>
        <v>0.29200478560867243</v>
      </c>
      <c r="F2615" s="171">
        <f t="shared" si="365"/>
        <v>6.4597540334603498E-4</v>
      </c>
      <c r="G2615" s="171">
        <f t="shared" si="366"/>
        <v>25785.270980283007</v>
      </c>
      <c r="H2615" s="171">
        <f t="shared" si="360"/>
        <v>2.36426001575155E-2</v>
      </c>
      <c r="I2615" s="171">
        <f t="shared" si="361"/>
        <v>1.6979967533787257</v>
      </c>
      <c r="J2615" s="171">
        <f t="shared" si="362"/>
        <v>20.935245659976776</v>
      </c>
      <c r="K2615" s="172">
        <f t="shared" si="363"/>
        <v>24.402089961445874</v>
      </c>
      <c r="L2615" s="172">
        <f t="shared" si="367"/>
        <v>0.81926062937403943</v>
      </c>
      <c r="M2615" s="171">
        <f t="shared" si="368"/>
        <v>7.3887141898813083E-2</v>
      </c>
      <c r="N2615" s="44"/>
    </row>
    <row r="2616" spans="1:14" x14ac:dyDescent="0.25">
      <c r="A2616" s="157">
        <v>45695.814583333333</v>
      </c>
      <c r="B2616" s="170">
        <v>0.29728239436943255</v>
      </c>
      <c r="C2616" s="170">
        <v>26.460444563333301</v>
      </c>
      <c r="D2616" s="170">
        <v>2.1912608333333299E-2</v>
      </c>
      <c r="E2616" s="171">
        <f t="shared" si="364"/>
        <v>0.29087214912154796</v>
      </c>
      <c r="F2616" s="171">
        <f t="shared" si="365"/>
        <v>6.4346838608102285E-4</v>
      </c>
      <c r="G2616" s="171">
        <f t="shared" si="366"/>
        <v>25685.198873518973</v>
      </c>
      <c r="H2616" s="171">
        <f t="shared" si="360"/>
        <v>2.364305596604533E-2</v>
      </c>
      <c r="I2616" s="171">
        <f t="shared" si="361"/>
        <v>1.697967684575012</v>
      </c>
      <c r="J2616" s="171">
        <f t="shared" si="362"/>
        <v>20.865352287231246</v>
      </c>
      <c r="K2616" s="172">
        <f t="shared" si="363"/>
        <v>24.320249193049442</v>
      </c>
      <c r="L2616" s="172">
        <f t="shared" si="367"/>
        <v>0.81903381934896891</v>
      </c>
      <c r="M2616" s="171">
        <f t="shared" si="368"/>
        <v>7.3866686449221577E-2</v>
      </c>
      <c r="N2616" s="44"/>
    </row>
    <row r="2617" spans="1:14" x14ac:dyDescent="0.25">
      <c r="A2617" s="157">
        <v>45695.81527777778</v>
      </c>
      <c r="B2617" s="170">
        <v>0.29380766845557316</v>
      </c>
      <c r="C2617" s="170">
        <v>26.459712233333299</v>
      </c>
      <c r="D2617" s="170">
        <v>2.17306131666666E-2</v>
      </c>
      <c r="E2617" s="171">
        <f t="shared" si="364"/>
        <v>0.28747305074234125</v>
      </c>
      <c r="F2617" s="171">
        <f t="shared" si="365"/>
        <v>6.3594733431942239E-4</v>
      </c>
      <c r="G2617" s="171">
        <f t="shared" si="366"/>
        <v>25384.98255456152</v>
      </c>
      <c r="H2617" s="171">
        <f t="shared" si="360"/>
        <v>2.3643571938033219E-2</v>
      </c>
      <c r="I2617" s="171">
        <f t="shared" si="361"/>
        <v>1.6979347801647862</v>
      </c>
      <c r="J2617" s="171">
        <f t="shared" si="362"/>
        <v>20.655442683419</v>
      </c>
      <c r="K2617" s="172">
        <f t="shared" si="363"/>
        <v>24.075164488695211</v>
      </c>
      <c r="L2617" s="172">
        <f t="shared" si="367"/>
        <v>0.8031511024404332</v>
      </c>
      <c r="M2617" s="171">
        <f t="shared" si="368"/>
        <v>7.2434262485609052E-2</v>
      </c>
      <c r="N2617" s="44"/>
    </row>
    <row r="2618" spans="1:14" x14ac:dyDescent="0.25">
      <c r="A2618" s="157">
        <v>45695.815972222219</v>
      </c>
      <c r="B2618" s="170">
        <v>0.29457982976805053</v>
      </c>
      <c r="C2618" s="170">
        <v>26.458945749999899</v>
      </c>
      <c r="D2618" s="170">
        <v>2.18065103333333E-2</v>
      </c>
      <c r="E2618" s="171">
        <f t="shared" si="364"/>
        <v>0.28822930129917207</v>
      </c>
      <c r="F2618" s="171">
        <f t="shared" si="365"/>
        <v>6.3761867915162454E-4</v>
      </c>
      <c r="G2618" s="171">
        <f t="shared" si="366"/>
        <v>25451.697291959565</v>
      </c>
      <c r="H2618" s="171">
        <f t="shared" si="360"/>
        <v>2.3644111987928471E-2</v>
      </c>
      <c r="I2618" s="171">
        <f t="shared" si="361"/>
        <v>1.6979003417066953</v>
      </c>
      <c r="J2618" s="171">
        <f t="shared" si="362"/>
        <v>20.702119157899165</v>
      </c>
      <c r="K2618" s="172">
        <f t="shared" si="363"/>
        <v>24.129130104371235</v>
      </c>
      <c r="L2618" s="172">
        <f t="shared" si="367"/>
        <v>0.80796236457641968</v>
      </c>
      <c r="M2618" s="171">
        <f t="shared" si="368"/>
        <v>7.2868178623414478E-2</v>
      </c>
      <c r="N2618" s="44"/>
    </row>
    <row r="2619" spans="1:14" x14ac:dyDescent="0.25">
      <c r="A2619" s="157">
        <v>45695.816666666666</v>
      </c>
      <c r="B2619" s="170">
        <v>0.29187726516666579</v>
      </c>
      <c r="C2619" s="170">
        <v>26.458179269999999</v>
      </c>
      <c r="D2619" s="170">
        <v>2.1671008166666599E-2</v>
      </c>
      <c r="E2619" s="171">
        <f t="shared" si="364"/>
        <v>0.28558572897470841</v>
      </c>
      <c r="F2619" s="171">
        <f t="shared" si="365"/>
        <v>6.3176897222222037E-4</v>
      </c>
      <c r="G2619" s="171">
        <f t="shared" si="366"/>
        <v>25218.195710399923</v>
      </c>
      <c r="H2619" s="171">
        <f t="shared" si="360"/>
        <v>2.3644652050573603E-2</v>
      </c>
      <c r="I2619" s="171">
        <f t="shared" si="361"/>
        <v>1.6978659039095645</v>
      </c>
      <c r="J2619" s="171">
        <f t="shared" si="362"/>
        <v>20.538676233690989</v>
      </c>
      <c r="K2619" s="172">
        <f t="shared" si="363"/>
        <v>23.938195821182145</v>
      </c>
      <c r="L2619" s="172">
        <f t="shared" si="367"/>
        <v>0.79589214125712804</v>
      </c>
      <c r="M2619" s="171">
        <f t="shared" si="368"/>
        <v>7.1779594269221494E-2</v>
      </c>
      <c r="N2619" s="44"/>
    </row>
    <row r="2620" spans="1:14" x14ac:dyDescent="0.25">
      <c r="A2620" s="157">
        <v>45695.817361111112</v>
      </c>
      <c r="B2620" s="170">
        <v>0.28608604607260268</v>
      </c>
      <c r="C2620" s="170">
        <v>26.457412788333301</v>
      </c>
      <c r="D2620" s="170">
        <v>2.1749290166666602E-2</v>
      </c>
      <c r="E2620" s="171">
        <f t="shared" si="364"/>
        <v>0.27992005813765775</v>
      </c>
      <c r="F2620" s="171">
        <f t="shared" si="365"/>
        <v>6.1923386595801445E-4</v>
      </c>
      <c r="G2620" s="171">
        <f t="shared" si="366"/>
        <v>24717.834380672874</v>
      </c>
      <c r="H2620" s="171">
        <f t="shared" si="360"/>
        <v>2.3645192129492371E-2</v>
      </c>
      <c r="I2620" s="171">
        <f t="shared" si="361"/>
        <v>1.6978314665487213</v>
      </c>
      <c r="J2620" s="171">
        <f t="shared" si="362"/>
        <v>20.187724019906344</v>
      </c>
      <c r="K2620" s="172">
        <f t="shared" si="363"/>
        <v>23.528727000654886</v>
      </c>
      <c r="L2620" s="172">
        <f t="shared" si="367"/>
        <v>0.7836127131074303</v>
      </c>
      <c r="M2620" s="171">
        <f t="shared" si="368"/>
        <v>7.0672142235518598E-2</v>
      </c>
      <c r="N2620" s="44"/>
    </row>
    <row r="2621" spans="1:14" x14ac:dyDescent="0.25">
      <c r="A2621" s="157">
        <v>45695.818055555559</v>
      </c>
      <c r="B2621" s="170">
        <v>0.28376955843652135</v>
      </c>
      <c r="C2621" s="170">
        <v>26.456646306666599</v>
      </c>
      <c r="D2621" s="170">
        <v>2.18347235E-2</v>
      </c>
      <c r="E2621" s="171">
        <f t="shared" si="364"/>
        <v>0.27765420787935047</v>
      </c>
      <c r="F2621" s="171">
        <f t="shared" si="365"/>
        <v>6.1421982345567392E-4</v>
      </c>
      <c r="G2621" s="171">
        <f t="shared" si="366"/>
        <v>24517.689848915445</v>
      </c>
      <c r="H2621" s="171">
        <f t="shared" si="360"/>
        <v>2.3645732223510751E-2</v>
      </c>
      <c r="I2621" s="171">
        <f t="shared" si="361"/>
        <v>1.6977970296990565</v>
      </c>
      <c r="J2621" s="171">
        <f t="shared" si="362"/>
        <v>20.047065523437709</v>
      </c>
      <c r="K2621" s="172">
        <f t="shared" si="363"/>
        <v>23.364365250409993</v>
      </c>
      <c r="L2621" s="172">
        <f t="shared" si="367"/>
        <v>0.7805916227172166</v>
      </c>
      <c r="M2621" s="171">
        <f t="shared" si="368"/>
        <v>7.0399677373486347E-2</v>
      </c>
      <c r="N2621" s="44"/>
    </row>
    <row r="2622" spans="1:14" x14ac:dyDescent="0.25">
      <c r="A2622" s="157">
        <v>45695.818749999999</v>
      </c>
      <c r="B2622" s="170">
        <v>0.2976684750333935</v>
      </c>
      <c r="C2622" s="170">
        <v>26.455879823333301</v>
      </c>
      <c r="D2622" s="170">
        <v>2.1773926833333301E-2</v>
      </c>
      <c r="E2622" s="171">
        <f t="shared" si="364"/>
        <v>0.29125434222951246</v>
      </c>
      <c r="F2622" s="171">
        <f t="shared" si="365"/>
        <v>6.4430405851383869E-4</v>
      </c>
      <c r="G2622" s="171">
        <f t="shared" si="366"/>
        <v>25718.556242885199</v>
      </c>
      <c r="H2622" s="171">
        <f t="shared" si="360"/>
        <v>2.3646272333803679E-2</v>
      </c>
      <c r="I2622" s="171">
        <f t="shared" si="361"/>
        <v>1.6977625932856877</v>
      </c>
      <c r="J2622" s="171">
        <f t="shared" si="362"/>
        <v>20.888654307223611</v>
      </c>
      <c r="K2622" s="172">
        <f t="shared" si="363"/>
        <v>24.344773872297353</v>
      </c>
      <c r="L2622" s="172">
        <f t="shared" si="367"/>
        <v>0.8147640687730634</v>
      </c>
      <c r="M2622" s="171">
        <f t="shared" si="368"/>
        <v>7.3481607934078583E-2</v>
      </c>
      <c r="N2622" s="44"/>
    </row>
    <row r="2623" spans="1:14" x14ac:dyDescent="0.25">
      <c r="A2623" s="157">
        <v>45695.819444444445</v>
      </c>
      <c r="B2623" s="170">
        <v>0.29805454649318031</v>
      </c>
      <c r="C2623" s="170">
        <v>26.455143168333301</v>
      </c>
      <c r="D2623" s="170">
        <v>2.1727509499999999E-2</v>
      </c>
      <c r="E2623" s="171">
        <f t="shared" si="364"/>
        <v>0.29163281170839012</v>
      </c>
      <c r="F2623" s="171">
        <f t="shared" si="365"/>
        <v>6.4513971102419978E-4</v>
      </c>
      <c r="G2623" s="171">
        <f t="shared" si="366"/>
        <v>25751.91281701078</v>
      </c>
      <c r="H2623" s="171">
        <f t="shared" si="360"/>
        <v>2.3646791439488241E-2</v>
      </c>
      <c r="I2623" s="171">
        <f t="shared" si="361"/>
        <v>1.6977294974755599</v>
      </c>
      <c r="J2623" s="171">
        <f t="shared" si="362"/>
        <v>20.911951540997489</v>
      </c>
      <c r="K2623" s="172">
        <f t="shared" si="363"/>
        <v>24.371499939976736</v>
      </c>
      <c r="L2623" s="172">
        <f t="shared" si="367"/>
        <v>0.81401836787447635</v>
      </c>
      <c r="M2623" s="171">
        <f t="shared" si="368"/>
        <v>7.3414354967034301E-2</v>
      </c>
      <c r="N2623" s="44"/>
    </row>
    <row r="2624" spans="1:14" x14ac:dyDescent="0.25">
      <c r="A2624" s="157">
        <v>45695.820138888892</v>
      </c>
      <c r="B2624" s="170">
        <v>0.30654832650541519</v>
      </c>
      <c r="C2624" s="170">
        <v>26.455152174999998</v>
      </c>
      <c r="D2624" s="170">
        <v>2.1751156000000001E-2</v>
      </c>
      <c r="E2624" s="171">
        <f t="shared" si="364"/>
        <v>0.29994357995076243</v>
      </c>
      <c r="F2624" s="171">
        <f t="shared" si="365"/>
        <v>6.6352451624548741E-4</v>
      </c>
      <c r="G2624" s="171">
        <f t="shared" si="366"/>
        <v>26485.775410067872</v>
      </c>
      <c r="H2624" s="171">
        <f t="shared" si="360"/>
        <v>2.3646785092590487E-2</v>
      </c>
      <c r="I2624" s="171">
        <f t="shared" si="361"/>
        <v>1.6977299021165833</v>
      </c>
      <c r="J2624" s="171">
        <f t="shared" si="362"/>
        <v>21.423445287639023</v>
      </c>
      <c r="K2624" s="172">
        <f t="shared" si="363"/>
        <v>24.967617491218828</v>
      </c>
      <c r="L2624" s="172">
        <f t="shared" si="367"/>
        <v>0.8370548139008217</v>
      </c>
      <c r="M2624" s="171">
        <f t="shared" si="368"/>
        <v>7.549195652063688E-2</v>
      </c>
      <c r="N2624" s="44"/>
    </row>
    <row r="2625" spans="1:14" x14ac:dyDescent="0.25">
      <c r="A2625" s="157">
        <v>45695.820833333331</v>
      </c>
      <c r="B2625" s="170">
        <v>0.31426994704291805</v>
      </c>
      <c r="C2625" s="170">
        <v>26.455459444999999</v>
      </c>
      <c r="D2625" s="170">
        <v>2.1732203499999998E-2</v>
      </c>
      <c r="E2625" s="171">
        <f t="shared" si="364"/>
        <v>0.30749851870621153</v>
      </c>
      <c r="F2625" s="171">
        <f t="shared" si="365"/>
        <v>6.8023798061237677E-4</v>
      </c>
      <c r="G2625" s="171">
        <f t="shared" si="366"/>
        <v>27152.923424508121</v>
      </c>
      <c r="H2625" s="171">
        <f t="shared" si="360"/>
        <v>2.3646568564092942E-2</v>
      </c>
      <c r="I2625" s="171">
        <f t="shared" si="361"/>
        <v>1.6977437068271553</v>
      </c>
      <c r="J2625" s="171">
        <f t="shared" si="362"/>
        <v>21.88671945313115</v>
      </c>
      <c r="K2625" s="172">
        <f t="shared" si="363"/>
        <v>25.507718967489005</v>
      </c>
      <c r="L2625" s="172">
        <f t="shared" si="367"/>
        <v>0.85642251425841642</v>
      </c>
      <c r="M2625" s="171">
        <f t="shared" si="368"/>
        <v>7.7238682743363679E-2</v>
      </c>
      <c r="N2625" s="44"/>
    </row>
    <row r="2626" spans="1:14" x14ac:dyDescent="0.25">
      <c r="A2626" s="157">
        <v>45695.821527777778</v>
      </c>
      <c r="B2626" s="170">
        <v>0.29110509093592057</v>
      </c>
      <c r="C2626" s="170">
        <v>26.455766714999999</v>
      </c>
      <c r="D2626" s="170">
        <v>2.1772734666666599E-2</v>
      </c>
      <c r="E2626" s="171">
        <f t="shared" si="364"/>
        <v>0.28483249285733003</v>
      </c>
      <c r="F2626" s="171">
        <f t="shared" si="365"/>
        <v>6.3009759942839953E-4</v>
      </c>
      <c r="G2626" s="171">
        <f t="shared" si="366"/>
        <v>25151.479856863538</v>
      </c>
      <c r="H2626" s="171">
        <f t="shared" si="360"/>
        <v>2.3646352038022168E-2</v>
      </c>
      <c r="I2626" s="171">
        <f t="shared" si="361"/>
        <v>1.6977575116198798</v>
      </c>
      <c r="J2626" s="171">
        <f t="shared" si="362"/>
        <v>20.491938630660549</v>
      </c>
      <c r="K2626" s="172">
        <f t="shared" si="363"/>
        <v>23.882355779914796</v>
      </c>
      <c r="L2626" s="172">
        <f t="shared" si="367"/>
        <v>0.79755914156565444</v>
      </c>
      <c r="M2626" s="171">
        <f t="shared" si="368"/>
        <v>7.1929937009889464E-2</v>
      </c>
      <c r="N2626" s="44"/>
    </row>
    <row r="2627" spans="1:14" x14ac:dyDescent="0.25">
      <c r="A2627" s="157">
        <v>45695.822222222225</v>
      </c>
      <c r="B2627" s="170">
        <v>0.29457982976805053</v>
      </c>
      <c r="C2627" s="170">
        <v>26.456073983333301</v>
      </c>
      <c r="D2627" s="170">
        <v>2.1612992666666601E-2</v>
      </c>
      <c r="E2627" s="171">
        <f t="shared" si="364"/>
        <v>0.28823206401786067</v>
      </c>
      <c r="F2627" s="171">
        <f t="shared" si="365"/>
        <v>6.3761867915162454E-4</v>
      </c>
      <c r="G2627" s="171">
        <f t="shared" si="366"/>
        <v>25451.697291959565</v>
      </c>
      <c r="H2627" s="171">
        <f t="shared" ref="H2627:H2690" si="369">KHprocess*EXP(delta*(1/(C2627+273.15)-1/(Tnul+273.15)))</f>
        <v>2.3646135515552689E-2</v>
      </c>
      <c r="I2627" s="171">
        <f t="shared" ref="I2627:I2690" si="370">1/(H2627*constR*(C2627+273.15)*10^3)</f>
        <v>1.69777131641987</v>
      </c>
      <c r="J2627" s="171">
        <f t="shared" ref="J2627:J2690" si="371">(($R$2/0.815)^(-0.49))*34500*(F2627)^0.86</f>
        <v>20.702119157899165</v>
      </c>
      <c r="K2627" s="172">
        <f t="shared" ref="K2627:K2690" si="372">J2627*(1.024)^(C2627-20)</f>
        <v>24.127486765564477</v>
      </c>
      <c r="L2627" s="172">
        <f t="shared" si="367"/>
        <v>0.80073345102071414</v>
      </c>
      <c r="M2627" s="171">
        <f t="shared" si="368"/>
        <v>7.2216220330150988E-2</v>
      </c>
      <c r="N2627" s="44"/>
    </row>
    <row r="2628" spans="1:14" x14ac:dyDescent="0.25">
      <c r="A2628" s="157">
        <v>45695.822916666664</v>
      </c>
      <c r="B2628" s="170">
        <v>0.2976684750333935</v>
      </c>
      <c r="C2628" s="170">
        <v>26.456381253333301</v>
      </c>
      <c r="D2628" s="170">
        <v>2.1627298E-2</v>
      </c>
      <c r="E2628" s="171">
        <f t="shared" ref="E2628:E2691" si="373">B2628*((20+273.15)/(C2628+273.15))</f>
        <v>0.29125385477772919</v>
      </c>
      <c r="F2628" s="171">
        <f t="shared" ref="F2628:F2691" si="374">B2628/$R$1</f>
        <v>6.4430405851383869E-4</v>
      </c>
      <c r="G2628" s="171">
        <f t="shared" ref="G2628:G2691" si="375">B2628*(24*60*60)</f>
        <v>25718.556242885199</v>
      </c>
      <c r="H2628" s="171">
        <f t="shared" si="369"/>
        <v>2.3645918994335501E-2</v>
      </c>
      <c r="I2628" s="171">
        <f t="shared" si="370"/>
        <v>1.6977851213768891</v>
      </c>
      <c r="J2628" s="171">
        <f t="shared" si="371"/>
        <v>20.888654307223611</v>
      </c>
      <c r="K2628" s="172">
        <f t="shared" si="372"/>
        <v>24.345063386401669</v>
      </c>
      <c r="L2628" s="172">
        <f t="shared" ref="L2628:L2691" si="376">I2628*D2628*(1-EXP((-(K2628/I2628)*($R$3/G2628))))*G2628/1000</f>
        <v>0.80928770425850172</v>
      </c>
      <c r="M2628" s="171">
        <f t="shared" ref="M2628:M2691" si="377">L2628*1000/24/$R$1</f>
        <v>7.2987707815521441E-2</v>
      </c>
      <c r="N2628" s="44"/>
    </row>
    <row r="2629" spans="1:14" x14ac:dyDescent="0.25">
      <c r="A2629" s="157">
        <v>45695.823611111111</v>
      </c>
      <c r="B2629" s="170">
        <v>0.29805454649318031</v>
      </c>
      <c r="C2629" s="170">
        <v>26.456688523333298</v>
      </c>
      <c r="D2629" s="170">
        <v>2.17083611666666E-2</v>
      </c>
      <c r="E2629" s="171">
        <f t="shared" si="373"/>
        <v>0.29163130748221294</v>
      </c>
      <c r="F2629" s="171">
        <f t="shared" si="374"/>
        <v>6.4513971102419978E-4</v>
      </c>
      <c r="G2629" s="171">
        <f t="shared" si="375"/>
        <v>25751.91281701078</v>
      </c>
      <c r="H2629" s="171">
        <f t="shared" si="369"/>
        <v>2.3645702475545021E-2</v>
      </c>
      <c r="I2629" s="171">
        <f t="shared" si="370"/>
        <v>1.6977989264160593</v>
      </c>
      <c r="J2629" s="171">
        <f t="shared" si="371"/>
        <v>20.911951540997489</v>
      </c>
      <c r="K2629" s="172">
        <f t="shared" si="372"/>
        <v>24.372393182858374</v>
      </c>
      <c r="L2629" s="172">
        <f t="shared" si="376"/>
        <v>0.81333311756630688</v>
      </c>
      <c r="M2629" s="171">
        <f t="shared" si="377"/>
        <v>7.3352553893065206E-2</v>
      </c>
      <c r="N2629" s="44"/>
    </row>
    <row r="2630" spans="1:14" x14ac:dyDescent="0.25">
      <c r="A2630" s="157">
        <v>45695.824305555558</v>
      </c>
      <c r="B2630" s="170">
        <v>0.29303549424027248</v>
      </c>
      <c r="C2630" s="170">
        <v>26.4569753333333</v>
      </c>
      <c r="D2630" s="170">
        <v>2.1503318833333299E-2</v>
      </c>
      <c r="E2630" s="171">
        <f t="shared" si="373"/>
        <v>0.28672014408530544</v>
      </c>
      <c r="F2630" s="171">
        <f t="shared" si="374"/>
        <v>6.342759615590313E-4</v>
      </c>
      <c r="G2630" s="171">
        <f t="shared" si="375"/>
        <v>25318.266702359542</v>
      </c>
      <c r="H2630" s="171">
        <f t="shared" si="369"/>
        <v>2.3645500376148886E-2</v>
      </c>
      <c r="I2630" s="171">
        <f t="shared" si="370"/>
        <v>1.6978118123016332</v>
      </c>
      <c r="J2630" s="171">
        <f t="shared" si="371"/>
        <v>20.608748251381044</v>
      </c>
      <c r="K2630" s="172">
        <f t="shared" si="372"/>
        <v>24.019180181447158</v>
      </c>
      <c r="L2630" s="172">
        <f t="shared" si="376"/>
        <v>0.79270076298846526</v>
      </c>
      <c r="M2630" s="171">
        <f t="shared" si="377"/>
        <v>7.149177155379377E-2</v>
      </c>
      <c r="N2630" s="44"/>
    </row>
    <row r="2631" spans="1:14" x14ac:dyDescent="0.25">
      <c r="A2631" s="157">
        <v>45695.824999999997</v>
      </c>
      <c r="B2631" s="170">
        <v>0.31079522663457526</v>
      </c>
      <c r="C2631" s="170">
        <v>26.456832474999999</v>
      </c>
      <c r="D2631" s="170">
        <v>2.1636834166666601E-2</v>
      </c>
      <c r="E2631" s="171">
        <f t="shared" si="373"/>
        <v>0.30409727286686017</v>
      </c>
      <c r="F2631" s="171">
        <f t="shared" si="374"/>
        <v>6.7271694076747896E-4</v>
      </c>
      <c r="G2631" s="171">
        <f t="shared" si="375"/>
        <v>26852.707581227303</v>
      </c>
      <c r="H2631" s="171">
        <f t="shared" si="369"/>
        <v>2.3645601040376406E-2</v>
      </c>
      <c r="I2631" s="171">
        <f t="shared" si="370"/>
        <v>1.6978053939107045</v>
      </c>
      <c r="J2631" s="171">
        <f t="shared" si="371"/>
        <v>21.678446177043714</v>
      </c>
      <c r="K2631" s="172">
        <f t="shared" si="372"/>
        <v>25.265811113389908</v>
      </c>
      <c r="L2631" s="172">
        <f t="shared" si="376"/>
        <v>0.84369613235425012</v>
      </c>
      <c r="M2631" s="171">
        <f t="shared" si="377"/>
        <v>7.6090921027619954E-2</v>
      </c>
      <c r="N2631" s="44"/>
    </row>
    <row r="2632" spans="1:14" x14ac:dyDescent="0.25">
      <c r="A2632" s="157">
        <v>45695.825694444444</v>
      </c>
      <c r="B2632" s="170">
        <v>0.31465603690332811</v>
      </c>
      <c r="C2632" s="170">
        <v>26.456525934999998</v>
      </c>
      <c r="D2632" s="170">
        <v>2.1713129833333299E-2</v>
      </c>
      <c r="E2632" s="171">
        <f t="shared" si="373"/>
        <v>0.30787519374068145</v>
      </c>
      <c r="F2632" s="171">
        <f t="shared" si="374"/>
        <v>6.8107367295092668E-4</v>
      </c>
      <c r="G2632" s="171">
        <f t="shared" si="375"/>
        <v>27186.281588447549</v>
      </c>
      <c r="H2632" s="171">
        <f t="shared" si="369"/>
        <v>2.3645817043632965E-2</v>
      </c>
      <c r="I2632" s="171">
        <f t="shared" si="370"/>
        <v>1.6977916216305142</v>
      </c>
      <c r="J2632" s="171">
        <f t="shared" si="371"/>
        <v>21.90984155626526</v>
      </c>
      <c r="K2632" s="172">
        <f t="shared" si="372"/>
        <v>25.535312323119872</v>
      </c>
      <c r="L2632" s="172">
        <f t="shared" si="376"/>
        <v>0.85669717199028705</v>
      </c>
      <c r="M2632" s="171">
        <f t="shared" si="377"/>
        <v>7.7263453462327478E-2</v>
      </c>
      <c r="N2632" s="44"/>
    </row>
    <row r="2633" spans="1:14" x14ac:dyDescent="0.25">
      <c r="A2633" s="157">
        <v>45695.826388888891</v>
      </c>
      <c r="B2633" s="170">
        <v>0.29535198187635103</v>
      </c>
      <c r="C2633" s="170">
        <v>26.4562194033333</v>
      </c>
      <c r="D2633" s="170">
        <v>2.1732203499999998E-2</v>
      </c>
      <c r="E2633" s="171">
        <f t="shared" si="373"/>
        <v>0.28898743710821984</v>
      </c>
      <c r="F2633" s="171">
        <f t="shared" si="374"/>
        <v>6.3929000406136587E-4</v>
      </c>
      <c r="G2633" s="171">
        <f t="shared" si="375"/>
        <v>25518.411234116727</v>
      </c>
      <c r="H2633" s="171">
        <f t="shared" si="369"/>
        <v>2.3646033043432563E-2</v>
      </c>
      <c r="I2633" s="171">
        <f t="shared" si="370"/>
        <v>1.6977778498064808</v>
      </c>
      <c r="J2633" s="171">
        <f t="shared" si="371"/>
        <v>20.748777950457839</v>
      </c>
      <c r="K2633" s="172">
        <f t="shared" si="372"/>
        <v>24.18194911055518</v>
      </c>
      <c r="L2633" s="172">
        <f t="shared" si="376"/>
        <v>0.8071676586098312</v>
      </c>
      <c r="M2633" s="171">
        <f t="shared" si="377"/>
        <v>7.2796506007380149E-2</v>
      </c>
      <c r="N2633" s="44"/>
    </row>
    <row r="2634" spans="1:14" x14ac:dyDescent="0.25">
      <c r="A2634" s="157">
        <v>45695.82708333333</v>
      </c>
      <c r="B2634" s="170">
        <v>0.28531387185729923</v>
      </c>
      <c r="C2634" s="170">
        <v>26.455912864999998</v>
      </c>
      <c r="D2634" s="170">
        <v>2.1565307499999999E-2</v>
      </c>
      <c r="E2634" s="171">
        <f t="shared" si="373"/>
        <v>0.2791659241139699</v>
      </c>
      <c r="F2634" s="171">
        <f t="shared" si="374"/>
        <v>6.175624931976174E-4</v>
      </c>
      <c r="G2634" s="171">
        <f t="shared" si="375"/>
        <v>24651.118528470652</v>
      </c>
      <c r="H2634" s="171">
        <f t="shared" si="369"/>
        <v>2.3646249050345035E-2</v>
      </c>
      <c r="I2634" s="171">
        <f t="shared" si="370"/>
        <v>1.6977640777646867</v>
      </c>
      <c r="J2634" s="171">
        <f t="shared" si="371"/>
        <v>20.140854925644724</v>
      </c>
      <c r="K2634" s="172">
        <f t="shared" si="372"/>
        <v>23.473266194315794</v>
      </c>
      <c r="L2634" s="172">
        <f t="shared" si="376"/>
        <v>0.77495152474151774</v>
      </c>
      <c r="M2634" s="171">
        <f t="shared" si="377"/>
        <v>6.9891010528636152E-2</v>
      </c>
      <c r="N2634" s="44"/>
    </row>
    <row r="2635" spans="1:14" x14ac:dyDescent="0.25">
      <c r="A2635" s="157">
        <v>45695.827777777777</v>
      </c>
      <c r="B2635" s="170">
        <v>0.29033292963116542</v>
      </c>
      <c r="C2635" s="170">
        <v>26.455606325000002</v>
      </c>
      <c r="D2635" s="170">
        <v>2.1574845166666599E-2</v>
      </c>
      <c r="E2635" s="171">
        <f t="shared" si="373"/>
        <v>0.28407712180476047</v>
      </c>
      <c r="F2635" s="171">
        <f t="shared" si="374"/>
        <v>6.2842625461291221E-4</v>
      </c>
      <c r="G2635" s="171">
        <f t="shared" si="375"/>
        <v>25084.765120132692</v>
      </c>
      <c r="H2635" s="171">
        <f t="shared" si="369"/>
        <v>2.3646465060847225E-2</v>
      </c>
      <c r="I2635" s="171">
        <f t="shared" si="370"/>
        <v>1.6977503057297705</v>
      </c>
      <c r="J2635" s="171">
        <f t="shared" si="371"/>
        <v>20.445184450783387</v>
      </c>
      <c r="K2635" s="172">
        <f t="shared" si="372"/>
        <v>23.827775423380082</v>
      </c>
      <c r="L2635" s="172">
        <f t="shared" si="376"/>
        <v>0.78830541903892104</v>
      </c>
      <c r="M2635" s="171">
        <f t="shared" si="377"/>
        <v>7.1095366074938771E-2</v>
      </c>
      <c r="N2635" s="44"/>
    </row>
    <row r="2636" spans="1:14" x14ac:dyDescent="0.25">
      <c r="A2636" s="157">
        <v>45695.828472222223</v>
      </c>
      <c r="B2636" s="170">
        <v>0.28763036869755193</v>
      </c>
      <c r="C2636" s="170">
        <v>26.455299784999902</v>
      </c>
      <c r="D2636" s="170">
        <v>2.16630608333333E-2</v>
      </c>
      <c r="E2636" s="171">
        <f t="shared" si="373"/>
        <v>0.28143308093747171</v>
      </c>
      <c r="F2636" s="171">
        <f t="shared" si="374"/>
        <v>6.2257655562240682E-4</v>
      </c>
      <c r="G2636" s="171">
        <f t="shared" si="375"/>
        <v>24851.263855468485</v>
      </c>
      <c r="H2636" s="171">
        <f t="shared" si="369"/>
        <v>2.3646681073764792E-2</v>
      </c>
      <c r="I2636" s="171">
        <f t="shared" si="370"/>
        <v>1.6977365337766082</v>
      </c>
      <c r="J2636" s="171">
        <f t="shared" si="371"/>
        <v>20.281407576068524</v>
      </c>
      <c r="K2636" s="172">
        <f t="shared" si="372"/>
        <v>23.636730342615888</v>
      </c>
      <c r="L2636" s="172">
        <f t="shared" si="376"/>
        <v>0.78448610838733157</v>
      </c>
      <c r="M2636" s="171">
        <f t="shared" si="377"/>
        <v>7.0750911651094123E-2</v>
      </c>
      <c r="N2636" s="44"/>
    </row>
    <row r="2637" spans="1:14" x14ac:dyDescent="0.25">
      <c r="A2637" s="157">
        <v>45695.82916666667</v>
      </c>
      <c r="B2637" s="173">
        <v>0.262921184460088</v>
      </c>
      <c r="C2637" s="170">
        <v>26.4549881416666</v>
      </c>
      <c r="D2637" s="170">
        <v>2.17345871666666E-2</v>
      </c>
      <c r="E2637" s="171">
        <f t="shared" si="373"/>
        <v>0.25725654870615883</v>
      </c>
      <c r="F2637" s="171">
        <f t="shared" si="374"/>
        <v>5.6909347285733337E-4</v>
      </c>
      <c r="G2637" s="171">
        <f t="shared" si="375"/>
        <v>22716.390337351604</v>
      </c>
      <c r="H2637" s="171">
        <f t="shared" si="369"/>
        <v>2.3646900685380352E-2</v>
      </c>
      <c r="I2637" s="171">
        <f t="shared" si="370"/>
        <v>1.6977225326292973</v>
      </c>
      <c r="J2637" s="171">
        <f t="shared" si="371"/>
        <v>18.7737148413993</v>
      </c>
      <c r="K2637" s="172">
        <f t="shared" si="372"/>
        <v>21.879445683899483</v>
      </c>
      <c r="L2637" s="172">
        <f t="shared" si="376"/>
        <v>0.72235679956757926</v>
      </c>
      <c r="M2637" s="171">
        <f t="shared" si="377"/>
        <v>6.5147619008620067E-2</v>
      </c>
      <c r="N2637" s="44"/>
    </row>
    <row r="2638" spans="1:14" x14ac:dyDescent="0.25">
      <c r="A2638" s="157">
        <v>45695.829861111109</v>
      </c>
      <c r="B2638" s="170">
        <v>0.2837695547533084</v>
      </c>
      <c r="C2638" s="170">
        <v>26.454569308333301</v>
      </c>
      <c r="D2638" s="170">
        <v>2.1641602999999999E-2</v>
      </c>
      <c r="E2638" s="171">
        <f t="shared" si="373"/>
        <v>0.27765612910369775</v>
      </c>
      <c r="F2638" s="171">
        <f t="shared" si="374"/>
        <v>6.1421981548335147E-4</v>
      </c>
      <c r="G2638" s="171">
        <f t="shared" si="375"/>
        <v>24517.689530685846</v>
      </c>
      <c r="H2638" s="171">
        <f t="shared" si="369"/>
        <v>2.3647195836537346E-2</v>
      </c>
      <c r="I2638" s="171">
        <f t="shared" si="370"/>
        <v>1.697703715908089</v>
      </c>
      <c r="J2638" s="171">
        <f t="shared" si="371"/>
        <v>20.04706529966337</v>
      </c>
      <c r="K2638" s="172">
        <f t="shared" si="372"/>
        <v>23.363214108345666</v>
      </c>
      <c r="L2638" s="172">
        <f t="shared" si="376"/>
        <v>0.77364644986388698</v>
      </c>
      <c r="M2638" s="171">
        <f t="shared" si="377"/>
        <v>6.9773308970408288E-2</v>
      </c>
      <c r="N2638" s="44"/>
    </row>
    <row r="2639" spans="1:14" x14ac:dyDescent="0.25">
      <c r="A2639" s="157">
        <v>45695.830555555556</v>
      </c>
      <c r="B2639" s="170">
        <v>0.32237765927857909</v>
      </c>
      <c r="C2639" s="170">
        <v>26.454109636666601</v>
      </c>
      <c r="D2639" s="170">
        <v>2.16201449999999E-2</v>
      </c>
      <c r="E2639" s="171">
        <f t="shared" si="373"/>
        <v>0.31543295895414381</v>
      </c>
      <c r="F2639" s="171">
        <f t="shared" si="374"/>
        <v>6.9778714129562576E-4</v>
      </c>
      <c r="G2639" s="171">
        <f t="shared" si="375"/>
        <v>27853.429761669235</v>
      </c>
      <c r="H2639" s="171">
        <f t="shared" si="369"/>
        <v>2.3647519771590457E-2</v>
      </c>
      <c r="I2639" s="171">
        <f t="shared" si="370"/>
        <v>1.69768306463864</v>
      </c>
      <c r="J2639" s="171">
        <f t="shared" si="371"/>
        <v>22.371446432679203</v>
      </c>
      <c r="K2639" s="172">
        <f t="shared" si="372"/>
        <v>26.071805877749231</v>
      </c>
      <c r="L2639" s="172">
        <f t="shared" si="376"/>
        <v>0.87293396573673454</v>
      </c>
      <c r="M2639" s="171">
        <f t="shared" si="377"/>
        <v>7.8727810762692502E-2</v>
      </c>
      <c r="N2639" s="44"/>
    </row>
    <row r="2640" spans="1:14" x14ac:dyDescent="0.25">
      <c r="A2640" s="157">
        <v>45695.831250000003</v>
      </c>
      <c r="B2640" s="170">
        <v>0.31002306899759141</v>
      </c>
      <c r="C2640" s="170">
        <v>26.4536499666666</v>
      </c>
      <c r="D2640" s="170">
        <v>2.1615376666666599E-2</v>
      </c>
      <c r="E2640" s="171">
        <f t="shared" si="373"/>
        <v>0.30334497822958917</v>
      </c>
      <c r="F2640" s="171">
        <f t="shared" si="374"/>
        <v>6.7104560389089052E-4</v>
      </c>
      <c r="G2640" s="171">
        <f t="shared" si="375"/>
        <v>26785.993161391896</v>
      </c>
      <c r="H2640" s="171">
        <f t="shared" si="369"/>
        <v>2.3647843710900507E-2</v>
      </c>
      <c r="I2640" s="171">
        <f t="shared" si="370"/>
        <v>1.6976624136279104</v>
      </c>
      <c r="J2640" s="171">
        <f t="shared" si="371"/>
        <v>21.632119214456903</v>
      </c>
      <c r="K2640" s="172">
        <f t="shared" si="372"/>
        <v>25.209915064682569</v>
      </c>
      <c r="L2640" s="172">
        <f t="shared" si="376"/>
        <v>0.84079271450093107</v>
      </c>
      <c r="M2640" s="171">
        <f t="shared" si="377"/>
        <v>7.5829068768121483E-2</v>
      </c>
      <c r="N2640" s="44"/>
    </row>
    <row r="2641" spans="1:14" x14ac:dyDescent="0.25">
      <c r="A2641" s="157">
        <v>45695.831944444442</v>
      </c>
      <c r="B2641" s="170">
        <v>0.30616225872883862</v>
      </c>
      <c r="C2641" s="170">
        <v>26.453190294999999</v>
      </c>
      <c r="D2641" s="170">
        <v>2.1570076833333299E-2</v>
      </c>
      <c r="E2641" s="171">
        <f t="shared" si="373"/>
        <v>0.29956779184489501</v>
      </c>
      <c r="F2641" s="171">
        <f t="shared" si="374"/>
        <v>6.6268887170744292E-4</v>
      </c>
      <c r="G2641" s="171">
        <f t="shared" si="375"/>
        <v>26452.419154171657</v>
      </c>
      <c r="H2641" s="171">
        <f t="shared" si="369"/>
        <v>2.3648167656816623E-2</v>
      </c>
      <c r="I2641" s="171">
        <f t="shared" si="370"/>
        <v>1.6976417627261506</v>
      </c>
      <c r="J2641" s="171">
        <f t="shared" si="371"/>
        <v>21.400239801336767</v>
      </c>
      <c r="K2641" s="172">
        <f t="shared" si="372"/>
        <v>24.939412589637065</v>
      </c>
      <c r="L2641" s="172">
        <f t="shared" si="376"/>
        <v>0.82904701877328446</v>
      </c>
      <c r="M2641" s="171">
        <f t="shared" si="377"/>
        <v>7.4769752775368362E-2</v>
      </c>
      <c r="N2641" s="44"/>
    </row>
    <row r="2642" spans="1:14" x14ac:dyDescent="0.25">
      <c r="A2642" s="157">
        <v>45695.832638888889</v>
      </c>
      <c r="B2642" s="170">
        <v>0.31967509465403038</v>
      </c>
      <c r="C2642" s="170">
        <v>26.452730623333299</v>
      </c>
      <c r="D2642" s="170">
        <v>2.15057028333333E-2</v>
      </c>
      <c r="E2642" s="171">
        <f t="shared" si="373"/>
        <v>0.31279005302407142</v>
      </c>
      <c r="F2642" s="171">
        <f t="shared" si="374"/>
        <v>6.919374343160831E-4</v>
      </c>
      <c r="G2642" s="171">
        <f t="shared" si="375"/>
        <v>27619.928178108225</v>
      </c>
      <c r="H2642" s="171">
        <f t="shared" si="369"/>
        <v>2.364849160816454E-2</v>
      </c>
      <c r="I2642" s="171">
        <f t="shared" si="370"/>
        <v>1.697621112008227</v>
      </c>
      <c r="J2642" s="171">
        <f t="shared" si="371"/>
        <v>22.210062883884088</v>
      </c>
      <c r="K2642" s="172">
        <f t="shared" si="372"/>
        <v>25.882882084397089</v>
      </c>
      <c r="L2642" s="172">
        <f t="shared" si="376"/>
        <v>0.86133747714747944</v>
      </c>
      <c r="M2642" s="171">
        <f t="shared" si="377"/>
        <v>7.7681951402189697E-2</v>
      </c>
      <c r="N2642" s="44"/>
    </row>
    <row r="2643" spans="1:14" x14ac:dyDescent="0.25">
      <c r="A2643" s="157">
        <v>45695.833333333336</v>
      </c>
      <c r="B2643" s="170">
        <v>0.31967509465403038</v>
      </c>
      <c r="C2643" s="170">
        <v>26.452270953333301</v>
      </c>
      <c r="D2643" s="170">
        <v>2.1593838000000001E-2</v>
      </c>
      <c r="E2643" s="171">
        <f t="shared" si="373"/>
        <v>0.31279053292765563</v>
      </c>
      <c r="F2643" s="171">
        <f t="shared" si="374"/>
        <v>6.919374343160831E-4</v>
      </c>
      <c r="G2643" s="171">
        <f t="shared" si="375"/>
        <v>27619.928178108225</v>
      </c>
      <c r="H2643" s="171">
        <f t="shared" si="369"/>
        <v>2.3648815563769653E-2</v>
      </c>
      <c r="I2643" s="171">
        <f t="shared" si="370"/>
        <v>1.6976004615490179</v>
      </c>
      <c r="J2643" s="171">
        <f t="shared" si="371"/>
        <v>22.210062883884088</v>
      </c>
      <c r="K2643" s="172">
        <f t="shared" si="372"/>
        <v>25.882599916557869</v>
      </c>
      <c r="L2643" s="172">
        <f t="shared" si="376"/>
        <v>0.86485726859273526</v>
      </c>
      <c r="M2643" s="171">
        <f t="shared" si="377"/>
        <v>7.7999392910600235E-2</v>
      </c>
      <c r="N2643" s="44"/>
    </row>
    <row r="2644" spans="1:14" x14ac:dyDescent="0.25">
      <c r="A2644" s="157">
        <v>45695.834027777775</v>
      </c>
      <c r="B2644" s="170">
        <v>0.32160549795838228</v>
      </c>
      <c r="C2644" s="170">
        <v>26.4518481283333</v>
      </c>
      <c r="D2644" s="170">
        <v>2.1589662666666599E-2</v>
      </c>
      <c r="E2644" s="171">
        <f t="shared" si="373"/>
        <v>0.31467980693535597</v>
      </c>
      <c r="F2644" s="171">
        <f t="shared" si="374"/>
        <v>6.9611579644671487E-4</v>
      </c>
      <c r="G2644" s="171">
        <f t="shared" si="375"/>
        <v>27786.715023604229</v>
      </c>
      <c r="H2644" s="171">
        <f t="shared" si="369"/>
        <v>2.3649113557402939E-2</v>
      </c>
      <c r="I2644" s="171">
        <f t="shared" si="370"/>
        <v>1.6975814664964832</v>
      </c>
      <c r="J2644" s="171">
        <f t="shared" si="371"/>
        <v>22.325356242850166</v>
      </c>
      <c r="K2644" s="172">
        <f t="shared" si="372"/>
        <v>26.016696672615247</v>
      </c>
      <c r="L2644" s="172">
        <f t="shared" si="376"/>
        <v>0.86966111641821686</v>
      </c>
      <c r="M2644" s="171">
        <f t="shared" si="377"/>
        <v>7.84326403696083E-2</v>
      </c>
      <c r="N2644" s="44"/>
    </row>
    <row r="2645" spans="1:14" x14ac:dyDescent="0.25">
      <c r="A2645" s="157">
        <v>45695.834722222222</v>
      </c>
      <c r="B2645" s="170">
        <v>0.32237765927857909</v>
      </c>
      <c r="C2645" s="170">
        <v>26.452199054999902</v>
      </c>
      <c r="D2645" s="170">
        <v>2.1654318499999999E-2</v>
      </c>
      <c r="E2645" s="171">
        <f t="shared" si="373"/>
        <v>0.31543497048954094</v>
      </c>
      <c r="F2645" s="171">
        <f t="shared" si="374"/>
        <v>6.9778714129562576E-4</v>
      </c>
      <c r="G2645" s="171">
        <f t="shared" si="375"/>
        <v>27853.429761669235</v>
      </c>
      <c r="H2645" s="171">
        <f t="shared" si="369"/>
        <v>2.3648866235107618E-2</v>
      </c>
      <c r="I2645" s="171">
        <f t="shared" si="370"/>
        <v>1.6975972315667289</v>
      </c>
      <c r="J2645" s="171">
        <f t="shared" si="371"/>
        <v>22.371446432679203</v>
      </c>
      <c r="K2645" s="172">
        <f t="shared" si="372"/>
        <v>26.070624529435651</v>
      </c>
      <c r="L2645" s="172">
        <f t="shared" si="376"/>
        <v>0.87427105917317871</v>
      </c>
      <c r="M2645" s="171">
        <f t="shared" si="377"/>
        <v>7.8848399997581045E-2</v>
      </c>
      <c r="N2645" s="44"/>
    </row>
    <row r="2646" spans="1:14" x14ac:dyDescent="0.25">
      <c r="A2646" s="157">
        <v>45695.835416666669</v>
      </c>
      <c r="B2646" s="170">
        <v>0.30616225320788026</v>
      </c>
      <c r="C2646" s="170">
        <v>26.452844746666599</v>
      </c>
      <c r="D2646" s="170">
        <v>2.16471656666666E-2</v>
      </c>
      <c r="E2646" s="171">
        <f t="shared" si="373"/>
        <v>0.29956813195075205</v>
      </c>
      <c r="F2646" s="171">
        <f t="shared" si="374"/>
        <v>6.6268885975731659E-4</v>
      </c>
      <c r="G2646" s="171">
        <f t="shared" si="375"/>
        <v>26452.418677160855</v>
      </c>
      <c r="H2646" s="171">
        <f t="shared" si="369"/>
        <v>2.3648411179799426E-2</v>
      </c>
      <c r="I2646" s="171">
        <f t="shared" si="370"/>
        <v>1.6976262389739483</v>
      </c>
      <c r="J2646" s="171">
        <f t="shared" si="371"/>
        <v>21.400239469457663</v>
      </c>
      <c r="K2646" s="172">
        <f t="shared" si="372"/>
        <v>24.939207820082586</v>
      </c>
      <c r="L2646" s="172">
        <f t="shared" si="376"/>
        <v>0.83200256717722132</v>
      </c>
      <c r="M2646" s="171">
        <f t="shared" si="377"/>
        <v>7.5036306563602204E-2</v>
      </c>
      <c r="N2646" s="44"/>
    </row>
    <row r="2647" spans="1:14" x14ac:dyDescent="0.25">
      <c r="A2647" s="157">
        <v>45695.836111111108</v>
      </c>
      <c r="B2647" s="170">
        <v>0.27952266198284925</v>
      </c>
      <c r="C2647" s="170">
        <v>26.453490439999999</v>
      </c>
      <c r="D2647" s="170">
        <v>2.1519610666666598E-2</v>
      </c>
      <c r="E2647" s="171">
        <f t="shared" si="373"/>
        <v>0.27350171468273454</v>
      </c>
      <c r="F2647" s="171">
        <f t="shared" si="374"/>
        <v>6.0502740688928405E-4</v>
      </c>
      <c r="G2647" s="171">
        <f t="shared" si="375"/>
        <v>24150.757995318174</v>
      </c>
      <c r="H2647" s="171">
        <f t="shared" si="369"/>
        <v>2.3647956134034288E-2</v>
      </c>
      <c r="I2647" s="171">
        <f t="shared" si="370"/>
        <v>1.6976552468187847</v>
      </c>
      <c r="J2647" s="171">
        <f t="shared" si="371"/>
        <v>19.788772621141209</v>
      </c>
      <c r="K2647" s="172">
        <f t="shared" si="372"/>
        <v>23.06160504316674</v>
      </c>
      <c r="L2647" s="172">
        <f t="shared" si="376"/>
        <v>0.75826567129963751</v>
      </c>
      <c r="M2647" s="171">
        <f t="shared" si="377"/>
        <v>6.838615361648967E-2</v>
      </c>
      <c r="N2647" s="44"/>
    </row>
    <row r="2648" spans="1:14" x14ac:dyDescent="0.25">
      <c r="A2648" s="157">
        <v>45695.836805555555</v>
      </c>
      <c r="B2648" s="170">
        <v>0.28222523579612763</v>
      </c>
      <c r="C2648" s="170">
        <v>26.454136129999998</v>
      </c>
      <c r="D2648" s="170">
        <v>2.1594713500000001E-2</v>
      </c>
      <c r="E2648" s="171">
        <f t="shared" si="373"/>
        <v>0.27614547963962655</v>
      </c>
      <c r="F2648" s="171">
        <f t="shared" si="374"/>
        <v>6.1087713375785203E-4</v>
      </c>
      <c r="G2648" s="171">
        <f t="shared" si="375"/>
        <v>24384.260372785426</v>
      </c>
      <c r="H2648" s="171">
        <f t="shared" si="369"/>
        <v>2.3647501101335611E-2</v>
      </c>
      <c r="I2648" s="171">
        <f t="shared" si="370"/>
        <v>1.6976842548766098</v>
      </c>
      <c r="J2648" s="171">
        <f t="shared" si="371"/>
        <v>19.953204074959707</v>
      </c>
      <c r="K2648" s="172">
        <f t="shared" si="372"/>
        <v>23.253587635216007</v>
      </c>
      <c r="L2648" s="172">
        <f t="shared" si="376"/>
        <v>0.76794923039427576</v>
      </c>
      <c r="M2648" s="171">
        <f t="shared" si="377"/>
        <v>6.9259490475674229E-2</v>
      </c>
      <c r="N2648" s="44"/>
    </row>
    <row r="2649" spans="1:14" x14ac:dyDescent="0.25">
      <c r="A2649" s="157">
        <v>45695.837500000001</v>
      </c>
      <c r="B2649" s="170">
        <v>0.29921279766606224</v>
      </c>
      <c r="C2649" s="170">
        <v>26.4547316833333</v>
      </c>
      <c r="D2649" s="170">
        <v>2.1610211333333299E-2</v>
      </c>
      <c r="E2649" s="171">
        <f t="shared" si="373"/>
        <v>0.29276650987113095</v>
      </c>
      <c r="F2649" s="171">
        <f t="shared" si="374"/>
        <v>6.4764674819493991E-4</v>
      </c>
      <c r="G2649" s="171">
        <f t="shared" si="375"/>
        <v>25851.985718347776</v>
      </c>
      <c r="H2649" s="171">
        <f t="shared" si="369"/>
        <v>2.3647081410608291E-2</v>
      </c>
      <c r="I2649" s="171">
        <f t="shared" si="370"/>
        <v>1.6977110108325277</v>
      </c>
      <c r="J2649" s="171">
        <f t="shared" si="371"/>
        <v>20.981820139690601</v>
      </c>
      <c r="K2649" s="172">
        <f t="shared" si="372"/>
        <v>24.452688547627982</v>
      </c>
      <c r="L2649" s="172">
        <f t="shared" si="376"/>
        <v>0.81261818013165799</v>
      </c>
      <c r="M2649" s="171">
        <f t="shared" si="377"/>
        <v>7.3288075408699305E-2</v>
      </c>
      <c r="N2649" s="44"/>
    </row>
    <row r="2650" spans="1:14" x14ac:dyDescent="0.25">
      <c r="A2650" s="157">
        <v>45695.838194444441</v>
      </c>
      <c r="B2650" s="170">
        <v>0.2926494172518051</v>
      </c>
      <c r="C2650" s="170">
        <v>26.4544176166666</v>
      </c>
      <c r="D2650" s="170">
        <v>2.1771542166666599E-2</v>
      </c>
      <c r="E2650" s="171">
        <f t="shared" si="373"/>
        <v>0.28634483212838407</v>
      </c>
      <c r="F2650" s="171">
        <f t="shared" si="374"/>
        <v>6.3344029708182917E-4</v>
      </c>
      <c r="G2650" s="171">
        <f t="shared" si="375"/>
        <v>25284.909650555961</v>
      </c>
      <c r="H2650" s="171">
        <f t="shared" si="369"/>
        <v>2.36473027345162E-2</v>
      </c>
      <c r="I2650" s="171">
        <f t="shared" si="370"/>
        <v>1.6976969009680964</v>
      </c>
      <c r="J2650" s="171">
        <f t="shared" si="371"/>
        <v>20.585395189740158</v>
      </c>
      <c r="K2650" s="172">
        <f t="shared" si="372"/>
        <v>23.990507234040674</v>
      </c>
      <c r="L2650" s="172">
        <f t="shared" si="376"/>
        <v>0.80152660687725885</v>
      </c>
      <c r="M2650" s="171">
        <f t="shared" si="377"/>
        <v>7.2287753145495931E-2</v>
      </c>
      <c r="N2650" s="44"/>
    </row>
    <row r="2651" spans="1:14" x14ac:dyDescent="0.25">
      <c r="A2651" s="157">
        <v>45695.838888888888</v>
      </c>
      <c r="B2651" s="173">
        <v>0.27180103960760127</v>
      </c>
      <c r="C2651" s="170">
        <v>26.4537740783333</v>
      </c>
      <c r="D2651" s="170">
        <v>2.1505703000000001E-2</v>
      </c>
      <c r="E2651" s="171">
        <f t="shared" si="373"/>
        <v>0.26594616508447544</v>
      </c>
      <c r="F2651" s="171">
        <f t="shared" si="374"/>
        <v>5.8831393854459147E-4</v>
      </c>
      <c r="G2651" s="171">
        <f t="shared" si="375"/>
        <v>23483.609822096751</v>
      </c>
      <c r="H2651" s="171">
        <f t="shared" si="369"/>
        <v>2.3647756246211196E-2</v>
      </c>
      <c r="I2651" s="171">
        <f t="shared" si="370"/>
        <v>1.6976679894171347</v>
      </c>
      <c r="J2651" s="171">
        <f t="shared" si="371"/>
        <v>19.31773373565937</v>
      </c>
      <c r="K2651" s="172">
        <f t="shared" si="372"/>
        <v>22.512813255646865</v>
      </c>
      <c r="L2651" s="172">
        <f t="shared" si="376"/>
        <v>0.73777359622155247</v>
      </c>
      <c r="M2651" s="171">
        <f t="shared" si="377"/>
        <v>6.6538022747254011E-2</v>
      </c>
      <c r="N2651" s="44"/>
    </row>
    <row r="2652" spans="1:14" x14ac:dyDescent="0.25">
      <c r="A2652" s="157">
        <v>45695.839583333334</v>
      </c>
      <c r="B2652" s="173">
        <v>0.25018050981648604</v>
      </c>
      <c r="C2652" s="170">
        <v>26.453130538333301</v>
      </c>
      <c r="D2652" s="170">
        <v>2.1552195333333302E-2</v>
      </c>
      <c r="E2652" s="171">
        <f t="shared" si="373"/>
        <v>0.2447918895938212</v>
      </c>
      <c r="F2652" s="171">
        <f t="shared" si="374"/>
        <v>5.415162550140391E-4</v>
      </c>
      <c r="G2652" s="171">
        <f t="shared" si="375"/>
        <v>21615.596048144394</v>
      </c>
      <c r="H2652" s="171">
        <f t="shared" si="369"/>
        <v>2.3648209769726633E-2</v>
      </c>
      <c r="I2652" s="171">
        <f t="shared" si="370"/>
        <v>1.6976390781516237</v>
      </c>
      <c r="J2652" s="171">
        <f t="shared" si="371"/>
        <v>17.988634802442686</v>
      </c>
      <c r="K2652" s="172">
        <f t="shared" si="372"/>
        <v>20.963566465870738</v>
      </c>
      <c r="L2652" s="172">
        <f t="shared" si="376"/>
        <v>0.68305140296572753</v>
      </c>
      <c r="M2652" s="171">
        <f t="shared" si="377"/>
        <v>6.1602760007731565E-2</v>
      </c>
      <c r="N2652" s="44"/>
    </row>
    <row r="2653" spans="1:14" x14ac:dyDescent="0.25">
      <c r="A2653" s="157">
        <v>45695.840277777781</v>
      </c>
      <c r="B2653" s="173">
        <v>0.25597171971409943</v>
      </c>
      <c r="C2653" s="170">
        <v>26.452486998333299</v>
      </c>
      <c r="D2653" s="170">
        <v>2.1572461000000001E-2</v>
      </c>
      <c r="E2653" s="171">
        <f t="shared" si="373"/>
        <v>0.2504589010124128</v>
      </c>
      <c r="F2653" s="171">
        <f t="shared" si="374"/>
        <v>5.5405134137250964E-4</v>
      </c>
      <c r="G2653" s="171">
        <f t="shared" si="375"/>
        <v>22115.95658329819</v>
      </c>
      <c r="H2653" s="171">
        <f t="shared" si="369"/>
        <v>2.3648663303888234E-2</v>
      </c>
      <c r="I2653" s="171">
        <f t="shared" si="370"/>
        <v>1.6976101672464419</v>
      </c>
      <c r="J2653" s="171">
        <f t="shared" si="371"/>
        <v>18.346166314307407</v>
      </c>
      <c r="K2653" s="172">
        <f t="shared" si="372"/>
        <v>21.379899653621138</v>
      </c>
      <c r="L2653" s="172">
        <f t="shared" si="376"/>
        <v>0.6988023577388115</v>
      </c>
      <c r="M2653" s="171">
        <f t="shared" si="377"/>
        <v>6.3023300661869716E-2</v>
      </c>
      <c r="N2653" s="44"/>
    </row>
    <row r="2654" spans="1:14" x14ac:dyDescent="0.25">
      <c r="A2654" s="157">
        <v>45695.84097222222</v>
      </c>
      <c r="B2654" s="173">
        <v>0.25828820366696725</v>
      </c>
      <c r="C2654" s="170">
        <v>26.451851795</v>
      </c>
      <c r="D2654" s="170">
        <v>2.1567295166666601E-2</v>
      </c>
      <c r="E2654" s="171">
        <f t="shared" si="373"/>
        <v>0.25272603106866071</v>
      </c>
      <c r="F2654" s="171">
        <f t="shared" si="374"/>
        <v>5.5906537590252653E-4</v>
      </c>
      <c r="G2654" s="171">
        <f t="shared" si="375"/>
        <v>22316.100796825969</v>
      </c>
      <c r="H2654" s="171">
        <f t="shared" si="369"/>
        <v>2.3649110973232957E-2</v>
      </c>
      <c r="I2654" s="171">
        <f t="shared" si="370"/>
        <v>1.6975816312176877</v>
      </c>
      <c r="J2654" s="171">
        <f t="shared" si="371"/>
        <v>18.488860679529513</v>
      </c>
      <c r="K2654" s="172">
        <f t="shared" si="372"/>
        <v>21.545865459832047</v>
      </c>
      <c r="L2654" s="172">
        <f t="shared" si="376"/>
        <v>0.70466503130670322</v>
      </c>
      <c r="M2654" s="171">
        <f t="shared" si="377"/>
        <v>6.3552041063014361E-2</v>
      </c>
      <c r="N2654" s="44"/>
    </row>
    <row r="2655" spans="1:14" x14ac:dyDescent="0.25">
      <c r="A2655" s="157">
        <v>45695.841666666667</v>
      </c>
      <c r="B2655" s="173">
        <v>0.24631969402677489</v>
      </c>
      <c r="C2655" s="170">
        <v>26.451367855000001</v>
      </c>
      <c r="D2655" s="170">
        <v>2.1521199666666602E-2</v>
      </c>
      <c r="E2655" s="171">
        <f t="shared" si="373"/>
        <v>0.24101564963113362</v>
      </c>
      <c r="F2655" s="171">
        <f t="shared" si="374"/>
        <v>5.3315951088046517E-4</v>
      </c>
      <c r="G2655" s="171">
        <f t="shared" si="375"/>
        <v>21282.021563913349</v>
      </c>
      <c r="H2655" s="171">
        <f t="shared" si="369"/>
        <v>2.3649452044372521E-2</v>
      </c>
      <c r="I2655" s="171">
        <f t="shared" si="370"/>
        <v>1.6975598908152485</v>
      </c>
      <c r="J2655" s="171">
        <f t="shared" si="371"/>
        <v>17.749636989027021</v>
      </c>
      <c r="K2655" s="172">
        <f t="shared" si="372"/>
        <v>20.684178861673434</v>
      </c>
      <c r="L2655" s="172">
        <f t="shared" si="376"/>
        <v>0.67197237792704279</v>
      </c>
      <c r="M2655" s="171">
        <f t="shared" si="377"/>
        <v>6.0603569437864609E-2</v>
      </c>
      <c r="N2655" s="44"/>
    </row>
    <row r="2656" spans="1:14" x14ac:dyDescent="0.25">
      <c r="A2656" s="157">
        <v>45695.842361111114</v>
      </c>
      <c r="B2656" s="173">
        <v>0.25249699010158422</v>
      </c>
      <c r="C2656" s="170">
        <v>26.450938701666601</v>
      </c>
      <c r="D2656" s="170">
        <v>2.1437752666666601E-2</v>
      </c>
      <c r="E2656" s="171">
        <f t="shared" si="373"/>
        <v>0.24706028281835843</v>
      </c>
      <c r="F2656" s="171">
        <f t="shared" si="374"/>
        <v>5.4653028160516067E-4</v>
      </c>
      <c r="G2656" s="171">
        <f t="shared" si="375"/>
        <v>21815.739944776877</v>
      </c>
      <c r="H2656" s="171">
        <f t="shared" si="369"/>
        <v>2.3649754508012794E-2</v>
      </c>
      <c r="I2656" s="171">
        <f t="shared" si="370"/>
        <v>1.697540611806114</v>
      </c>
      <c r="J2656" s="171">
        <f t="shared" si="371"/>
        <v>18.131784752203981</v>
      </c>
      <c r="K2656" s="172">
        <f t="shared" si="372"/>
        <v>21.129291938150882</v>
      </c>
      <c r="L2656" s="172">
        <f t="shared" si="376"/>
        <v>0.68539839626285848</v>
      </c>
      <c r="M2656" s="171">
        <f t="shared" si="377"/>
        <v>6.1814429677386228E-2</v>
      </c>
      <c r="N2656" s="44"/>
    </row>
    <row r="2657" spans="1:14" x14ac:dyDescent="0.25">
      <c r="A2657" s="157">
        <v>45695.843055555553</v>
      </c>
      <c r="B2657" s="170">
        <v>0.2802948325072202</v>
      </c>
      <c r="C2657" s="170">
        <v>26.450509548333301</v>
      </c>
      <c r="D2657" s="170">
        <v>2.1393642500000001E-2</v>
      </c>
      <c r="E2657" s="171">
        <f t="shared" si="373"/>
        <v>0.27425998131099877</v>
      </c>
      <c r="F2657" s="171">
        <f t="shared" si="374"/>
        <v>6.0669877166064979E-4</v>
      </c>
      <c r="G2657" s="171">
        <f t="shared" si="375"/>
        <v>24217.473528623825</v>
      </c>
      <c r="H2657" s="171">
        <f t="shared" si="369"/>
        <v>2.3650056976387907E-2</v>
      </c>
      <c r="I2657" s="171">
        <f t="shared" si="370"/>
        <v>1.6975213329572172</v>
      </c>
      <c r="J2657" s="171">
        <f t="shared" si="371"/>
        <v>19.83577605697668</v>
      </c>
      <c r="K2657" s="172">
        <f t="shared" si="372"/>
        <v>23.114748112463623</v>
      </c>
      <c r="L2657" s="172">
        <f t="shared" si="376"/>
        <v>0.75575812877364923</v>
      </c>
      <c r="M2657" s="171">
        <f t="shared" si="377"/>
        <v>6.8160004398777882E-2</v>
      </c>
      <c r="N2657" s="44"/>
    </row>
    <row r="2658" spans="1:14" x14ac:dyDescent="0.25">
      <c r="A2658" s="157">
        <v>45695.84375</v>
      </c>
      <c r="B2658" s="170">
        <v>0.30230144293912742</v>
      </c>
      <c r="C2658" s="170">
        <v>26.450080395000001</v>
      </c>
      <c r="D2658" s="170">
        <v>2.1443315833333299E-2</v>
      </c>
      <c r="E2658" s="171">
        <f t="shared" si="373"/>
        <v>0.29579320499769857</v>
      </c>
      <c r="F2658" s="171">
        <f t="shared" si="374"/>
        <v>6.5433212757386888E-4</v>
      </c>
      <c r="G2658" s="171">
        <f t="shared" si="375"/>
        <v>26118.844669940609</v>
      </c>
      <c r="H2658" s="171">
        <f t="shared" si="369"/>
        <v>2.3650359449497942E-2</v>
      </c>
      <c r="I2658" s="171">
        <f t="shared" si="370"/>
        <v>1.697502054268559</v>
      </c>
      <c r="J2658" s="171">
        <f t="shared" si="371"/>
        <v>21.167950311579538</v>
      </c>
      <c r="K2658" s="172">
        <f t="shared" si="372"/>
        <v>24.666887653093458</v>
      </c>
      <c r="L2658" s="172">
        <f t="shared" si="376"/>
        <v>0.81418826835264124</v>
      </c>
      <c r="M2658" s="171">
        <f t="shared" si="377"/>
        <v>7.3429677881731714E-2</v>
      </c>
      <c r="N2658" s="44"/>
    </row>
    <row r="2659" spans="1:14" x14ac:dyDescent="0.25">
      <c r="A2659" s="157">
        <v>45695.844444444447</v>
      </c>
      <c r="B2659" s="170">
        <v>0.31040913675872356</v>
      </c>
      <c r="C2659" s="170">
        <v>26.449626200000001</v>
      </c>
      <c r="D2659" s="170">
        <v>2.15827925E-2</v>
      </c>
      <c r="E2659" s="171">
        <f t="shared" si="373"/>
        <v>0.30372680899165894</v>
      </c>
      <c r="F2659" s="171">
        <f t="shared" si="374"/>
        <v>6.7188124839550549E-4</v>
      </c>
      <c r="G2659" s="171">
        <f t="shared" si="375"/>
        <v>26819.349415953715</v>
      </c>
      <c r="H2659" s="171">
        <f t="shared" si="369"/>
        <v>2.3650679577473032E-2</v>
      </c>
      <c r="I2659" s="171">
        <f t="shared" si="370"/>
        <v>1.6974816508173571</v>
      </c>
      <c r="J2659" s="171">
        <f t="shared" si="371"/>
        <v>21.655284049054483</v>
      </c>
      <c r="K2659" s="172">
        <f t="shared" si="372"/>
        <v>25.234502957452918</v>
      </c>
      <c r="L2659" s="172">
        <f t="shared" si="376"/>
        <v>0.84043636985699322</v>
      </c>
      <c r="M2659" s="171">
        <f t="shared" si="377"/>
        <v>7.5796930903408485E-2</v>
      </c>
      <c r="N2659" s="44"/>
    </row>
    <row r="2660" spans="1:14" x14ac:dyDescent="0.25">
      <c r="A2660" s="157">
        <v>45695.845138888886</v>
      </c>
      <c r="B2660" s="170">
        <v>0.29303549792348549</v>
      </c>
      <c r="C2660" s="170">
        <v>26.4487176833333</v>
      </c>
      <c r="D2660" s="170">
        <v>2.15434523333333E-2</v>
      </c>
      <c r="E2660" s="171">
        <f t="shared" si="373"/>
        <v>0.28672805037525895</v>
      </c>
      <c r="F2660" s="171">
        <f t="shared" si="374"/>
        <v>6.3427596953135386E-4</v>
      </c>
      <c r="G2660" s="171">
        <f t="shared" si="375"/>
        <v>25318.267020589145</v>
      </c>
      <c r="H2660" s="171">
        <f t="shared" si="369"/>
        <v>2.3651319938616456E-2</v>
      </c>
      <c r="I2660" s="171">
        <f t="shared" si="370"/>
        <v>1.6974408387633655</v>
      </c>
      <c r="J2660" s="171">
        <f t="shared" si="371"/>
        <v>20.608748474151032</v>
      </c>
      <c r="K2660" s="172">
        <f t="shared" si="372"/>
        <v>24.014476918697294</v>
      </c>
      <c r="L2660" s="172">
        <f t="shared" si="376"/>
        <v>0.79401255806129256</v>
      </c>
      <c r="M2660" s="171">
        <f t="shared" si="377"/>
        <v>7.1610079190232018E-2</v>
      </c>
      <c r="N2660" s="44"/>
    </row>
    <row r="2661" spans="1:14" x14ac:dyDescent="0.25">
      <c r="A2661" s="157">
        <v>45695.845833333333</v>
      </c>
      <c r="B2661" s="173">
        <v>0.262921184460088</v>
      </c>
      <c r="C2661" s="170">
        <v>26.447644608333299</v>
      </c>
      <c r="D2661" s="170">
        <v>2.1550208500000001E-2</v>
      </c>
      <c r="E2661" s="171">
        <f t="shared" si="373"/>
        <v>0.25726285440339858</v>
      </c>
      <c r="F2661" s="171">
        <f t="shared" si="374"/>
        <v>5.6909347285733337E-4</v>
      </c>
      <c r="G2661" s="171">
        <f t="shared" si="375"/>
        <v>22716.390337351604</v>
      </c>
      <c r="H2661" s="171">
        <f t="shared" si="369"/>
        <v>2.3652076314800471E-2</v>
      </c>
      <c r="I2661" s="171">
        <f t="shared" si="370"/>
        <v>1.697392635405002</v>
      </c>
      <c r="J2661" s="171">
        <f t="shared" si="371"/>
        <v>18.7737148413993</v>
      </c>
      <c r="K2661" s="172">
        <f t="shared" si="372"/>
        <v>21.875635423543546</v>
      </c>
      <c r="L2661" s="172">
        <f t="shared" si="376"/>
        <v>0.71609431773039489</v>
      </c>
      <c r="M2661" s="171">
        <f t="shared" si="377"/>
        <v>6.4582820863130858E-2</v>
      </c>
      <c r="N2661" s="44"/>
    </row>
    <row r="2662" spans="1:14" x14ac:dyDescent="0.25">
      <c r="A2662" s="157">
        <v>45695.84652777778</v>
      </c>
      <c r="B2662" s="173">
        <v>0.26060469682400722</v>
      </c>
      <c r="C2662" s="170">
        <v>26.446571535</v>
      </c>
      <c r="D2662" s="170">
        <v>2.1460005666666601E-2</v>
      </c>
      <c r="E2662" s="171">
        <f t="shared" si="373"/>
        <v>0.25499713325335172</v>
      </c>
      <c r="F2662" s="171">
        <f t="shared" si="374"/>
        <v>5.6407943035499404E-4</v>
      </c>
      <c r="G2662" s="171">
        <f t="shared" si="375"/>
        <v>22516.245805594222</v>
      </c>
      <c r="H2662" s="171">
        <f t="shared" si="369"/>
        <v>2.3652832719417288E-2</v>
      </c>
      <c r="I2662" s="171">
        <f t="shared" si="370"/>
        <v>1.6973444331233047</v>
      </c>
      <c r="J2662" s="171">
        <f t="shared" si="371"/>
        <v>18.6313765528832</v>
      </c>
      <c r="K2662" s="172">
        <f t="shared" si="372"/>
        <v>21.709226539397449</v>
      </c>
      <c r="L2662" s="172">
        <f t="shared" si="376"/>
        <v>0.70707251599884047</v>
      </c>
      <c r="M2662" s="171">
        <f t="shared" si="377"/>
        <v>6.3769166305811725E-2</v>
      </c>
      <c r="N2662" s="44"/>
    </row>
    <row r="2663" spans="1:14" x14ac:dyDescent="0.25">
      <c r="A2663" s="157">
        <v>45695.847222222219</v>
      </c>
      <c r="B2663" s="170">
        <v>0.28415563909275726</v>
      </c>
      <c r="C2663" s="170">
        <v>26.44549846</v>
      </c>
      <c r="D2663" s="170">
        <v>2.1506012000000001E-2</v>
      </c>
      <c r="E2663" s="171">
        <f t="shared" si="373"/>
        <v>0.27804231381388222</v>
      </c>
      <c r="F2663" s="171">
        <f t="shared" si="374"/>
        <v>6.1505549587176898E-4</v>
      </c>
      <c r="G2663" s="171">
        <f t="shared" si="375"/>
        <v>24551.047217614228</v>
      </c>
      <c r="H2663" s="171">
        <f t="shared" si="369"/>
        <v>2.3653589154817918E-2</v>
      </c>
      <c r="I2663" s="171">
        <f t="shared" si="370"/>
        <v>1.6972962317685285</v>
      </c>
      <c r="J2663" s="171">
        <f t="shared" si="371"/>
        <v>20.07051969823609</v>
      </c>
      <c r="K2663" s="172">
        <f t="shared" si="372"/>
        <v>23.385516846141922</v>
      </c>
      <c r="L2663" s="172">
        <f t="shared" si="376"/>
        <v>0.76961956754519967</v>
      </c>
      <c r="M2663" s="171">
        <f t="shared" si="377"/>
        <v>6.9410134158116851E-2</v>
      </c>
      <c r="N2663" s="44"/>
    </row>
    <row r="2664" spans="1:14" x14ac:dyDescent="0.25">
      <c r="A2664" s="157">
        <v>45695.847916666666</v>
      </c>
      <c r="B2664" s="170">
        <v>0.2961241431965479</v>
      </c>
      <c r="C2664" s="170">
        <v>26.444442004999999</v>
      </c>
      <c r="D2664" s="170">
        <v>2.14835575E-2</v>
      </c>
      <c r="E2664" s="171">
        <f t="shared" si="373"/>
        <v>0.28975434923662319</v>
      </c>
      <c r="F2664" s="171">
        <f t="shared" si="374"/>
        <v>6.4096134891027687E-4</v>
      </c>
      <c r="G2664" s="171">
        <f t="shared" si="375"/>
        <v>25585.125972181737</v>
      </c>
      <c r="H2664" s="171">
        <f t="shared" si="369"/>
        <v>2.3654333903321962E-2</v>
      </c>
      <c r="I2664" s="171">
        <f t="shared" si="370"/>
        <v>1.6972487779445871</v>
      </c>
      <c r="J2664" s="171">
        <f t="shared" si="371"/>
        <v>20.795420224953702</v>
      </c>
      <c r="K2664" s="172">
        <f t="shared" si="372"/>
        <v>24.229540276166901</v>
      </c>
      <c r="L2664" s="172">
        <f t="shared" si="376"/>
        <v>0.79968297375290442</v>
      </c>
      <c r="M2664" s="171">
        <f t="shared" si="377"/>
        <v>7.2121480316820377E-2</v>
      </c>
      <c r="N2664" s="44"/>
    </row>
    <row r="2665" spans="1:14" x14ac:dyDescent="0.25">
      <c r="A2665" s="157">
        <v>45695.848611111112</v>
      </c>
      <c r="B2665" s="173">
        <v>0.27682009737374635</v>
      </c>
      <c r="C2665" s="170">
        <v>26.443687095000001</v>
      </c>
      <c r="D2665" s="170">
        <v>2.14882185E-2</v>
      </c>
      <c r="E2665" s="171">
        <f t="shared" si="373"/>
        <v>0.27086622662840509</v>
      </c>
      <c r="F2665" s="171">
        <f t="shared" si="374"/>
        <v>5.9917769994317395E-4</v>
      </c>
      <c r="G2665" s="171">
        <f t="shared" si="375"/>
        <v>23917.256413091683</v>
      </c>
      <c r="H2665" s="171">
        <f t="shared" si="369"/>
        <v>2.3654866095102929E-2</v>
      </c>
      <c r="I2665" s="171">
        <f t="shared" si="370"/>
        <v>1.6972148695075562</v>
      </c>
      <c r="J2665" s="171">
        <f t="shared" si="371"/>
        <v>19.624119000538837</v>
      </c>
      <c r="K2665" s="172">
        <f t="shared" si="372"/>
        <v>22.864403010891632</v>
      </c>
      <c r="L2665" s="172">
        <f t="shared" si="376"/>
        <v>0.74997791988139462</v>
      </c>
      <c r="M2665" s="171">
        <f t="shared" si="377"/>
        <v>6.7638701288004574E-2</v>
      </c>
      <c r="N2665" s="44"/>
    </row>
    <row r="2666" spans="1:14" x14ac:dyDescent="0.25">
      <c r="A2666" s="157">
        <v>45695.849305555559</v>
      </c>
      <c r="B2666" s="170">
        <v>0.2802948325072202</v>
      </c>
      <c r="C2666" s="170">
        <v>26.4430414033333</v>
      </c>
      <c r="D2666" s="170">
        <v>2.15430558333333E-2</v>
      </c>
      <c r="E2666" s="171">
        <f t="shared" si="373"/>
        <v>0.27426681796280661</v>
      </c>
      <c r="F2666" s="171">
        <f t="shared" si="374"/>
        <v>6.0669877166064979E-4</v>
      </c>
      <c r="G2666" s="171">
        <f t="shared" si="375"/>
        <v>24217.473528623825</v>
      </c>
      <c r="H2666" s="171">
        <f t="shared" si="369"/>
        <v>2.3655321302447584E-2</v>
      </c>
      <c r="I2666" s="171">
        <f t="shared" si="370"/>
        <v>1.6971858672446991</v>
      </c>
      <c r="J2666" s="171">
        <f t="shared" si="371"/>
        <v>19.83577605697668</v>
      </c>
      <c r="K2666" s="172">
        <f t="shared" si="372"/>
        <v>23.11065442642656</v>
      </c>
      <c r="L2666" s="172">
        <f t="shared" si="376"/>
        <v>0.76089096521789079</v>
      </c>
      <c r="M2666" s="171">
        <f t="shared" si="377"/>
        <v>6.8622922548511073E-2</v>
      </c>
      <c r="N2666" s="44"/>
    </row>
    <row r="2667" spans="1:14" x14ac:dyDescent="0.25">
      <c r="A2667" s="157">
        <v>45695.85</v>
      </c>
      <c r="B2667" s="170">
        <v>0.30230144293912742</v>
      </c>
      <c r="C2667" s="170">
        <v>26.44239571</v>
      </c>
      <c r="D2667" s="170">
        <v>2.1437355500000001E-2</v>
      </c>
      <c r="E2667" s="171">
        <f t="shared" si="373"/>
        <v>0.29580079223168076</v>
      </c>
      <c r="F2667" s="171">
        <f t="shared" si="374"/>
        <v>6.5433212757386888E-4</v>
      </c>
      <c r="G2667" s="171">
        <f t="shared" si="375"/>
        <v>26118.844669940609</v>
      </c>
      <c r="H2667" s="171">
        <f t="shared" si="369"/>
        <v>2.3655776521689344E-2</v>
      </c>
      <c r="I2667" s="171">
        <f t="shared" si="370"/>
        <v>1.6971568652696851</v>
      </c>
      <c r="J2667" s="171">
        <f t="shared" si="371"/>
        <v>21.167950311579538</v>
      </c>
      <c r="K2667" s="172">
        <f t="shared" si="372"/>
        <v>24.662392422903896</v>
      </c>
      <c r="L2667" s="172">
        <f t="shared" si="376"/>
        <v>0.81380203125036532</v>
      </c>
      <c r="M2667" s="171">
        <f t="shared" si="377"/>
        <v>7.3394844088236405E-2</v>
      </c>
      <c r="N2667" s="44"/>
    </row>
    <row r="2668" spans="1:14" x14ac:dyDescent="0.25">
      <c r="A2668" s="157">
        <v>45695.850694444445</v>
      </c>
      <c r="B2668" s="170">
        <v>0.31426995254843471</v>
      </c>
      <c r="C2668" s="170">
        <v>26.441750020000001</v>
      </c>
      <c r="D2668" s="170">
        <v>2.1357879833333301E-2</v>
      </c>
      <c r="E2668" s="171">
        <f t="shared" si="373"/>
        <v>0.30751259533489617</v>
      </c>
      <c r="F2668" s="171">
        <f t="shared" si="374"/>
        <v>6.8023799252907942E-4</v>
      </c>
      <c r="G2668" s="171">
        <f t="shared" si="375"/>
        <v>27152.92390018476</v>
      </c>
      <c r="H2668" s="171">
        <f t="shared" si="369"/>
        <v>2.3656231749303466E-2</v>
      </c>
      <c r="I2668" s="171">
        <f t="shared" si="370"/>
        <v>1.6971278638070868</v>
      </c>
      <c r="J2668" s="171">
        <f t="shared" si="371"/>
        <v>21.8867197828732</v>
      </c>
      <c r="K2668" s="172">
        <f t="shared" si="372"/>
        <v>25.499427121511115</v>
      </c>
      <c r="L2668" s="172">
        <f t="shared" si="376"/>
        <v>0.84137625957512585</v>
      </c>
      <c r="M2668" s="171">
        <f t="shared" si="377"/>
        <v>7.5881697292128944E-2</v>
      </c>
      <c r="N2668" s="44"/>
    </row>
    <row r="2669" spans="1:14" x14ac:dyDescent="0.25">
      <c r="A2669" s="157">
        <v>45695.851388888892</v>
      </c>
      <c r="B2669" s="170">
        <v>0.31388387558313124</v>
      </c>
      <c r="C2669" s="170">
        <v>26.4411139533333</v>
      </c>
      <c r="D2669" s="170">
        <v>2.1388876000000001E-2</v>
      </c>
      <c r="E2669" s="171">
        <f t="shared" si="373"/>
        <v>0.30713547178681649</v>
      </c>
      <c r="F2669" s="171">
        <f t="shared" si="374"/>
        <v>6.7940232810201567E-4</v>
      </c>
      <c r="G2669" s="171">
        <f t="shared" si="375"/>
        <v>27119.56685038254</v>
      </c>
      <c r="H2669" s="171">
        <f t="shared" si="369"/>
        <v>2.3656680202710795E-2</v>
      </c>
      <c r="I2669" s="171">
        <f t="shared" si="370"/>
        <v>1.6970992949355463</v>
      </c>
      <c r="J2669" s="171">
        <f t="shared" si="371"/>
        <v>21.86359447504708</v>
      </c>
      <c r="K2669" s="172">
        <f t="shared" si="372"/>
        <v>25.472100403201164</v>
      </c>
      <c r="L2669" s="172">
        <f t="shared" si="376"/>
        <v>0.84159597425762955</v>
      </c>
      <c r="M2669" s="171">
        <f t="shared" si="377"/>
        <v>7.59015128298728E-2</v>
      </c>
      <c r="N2669" s="44"/>
    </row>
    <row r="2670" spans="1:14" x14ac:dyDescent="0.25">
      <c r="A2670" s="157">
        <v>45695.852083333331</v>
      </c>
      <c r="B2670" s="170">
        <v>0.28840252082129963</v>
      </c>
      <c r="C2670" s="170">
        <v>26.440631865</v>
      </c>
      <c r="D2670" s="170">
        <v>2.1267279833333302E-2</v>
      </c>
      <c r="E2670" s="171">
        <f t="shared" si="373"/>
        <v>0.28220241217976838</v>
      </c>
      <c r="F2670" s="171">
        <f t="shared" si="374"/>
        <v>6.2424788056558364E-4</v>
      </c>
      <c r="G2670" s="171">
        <f t="shared" si="375"/>
        <v>24917.977798960288</v>
      </c>
      <c r="H2670" s="171">
        <f t="shared" si="369"/>
        <v>2.3657020101932463E-2</v>
      </c>
      <c r="I2670" s="171">
        <f t="shared" si="370"/>
        <v>1.6970776422201217</v>
      </c>
      <c r="J2670" s="171">
        <f t="shared" si="371"/>
        <v>20.328222372627479</v>
      </c>
      <c r="K2670" s="172">
        <f t="shared" si="372"/>
        <v>23.683049996383243</v>
      </c>
      <c r="L2670" s="172">
        <f t="shared" si="376"/>
        <v>0.77183802436320015</v>
      </c>
      <c r="M2670" s="171">
        <f t="shared" si="377"/>
        <v>6.9610211432467539E-2</v>
      </c>
      <c r="N2670" s="44"/>
    </row>
    <row r="2671" spans="1:14" x14ac:dyDescent="0.25">
      <c r="A2671" s="157">
        <v>45695.852777777778</v>
      </c>
      <c r="B2671" s="173">
        <v>0.27759225501072993</v>
      </c>
      <c r="C2671" s="170">
        <v>26.440202713333299</v>
      </c>
      <c r="D2671" s="170">
        <v>2.14770921666666E-2</v>
      </c>
      <c r="E2671" s="171">
        <f t="shared" si="373"/>
        <v>0.2716249357268245</v>
      </c>
      <c r="F2671" s="171">
        <f t="shared" si="374"/>
        <v>6.0084903681976174E-4</v>
      </c>
      <c r="G2671" s="171">
        <f t="shared" si="375"/>
        <v>23983.970832927065</v>
      </c>
      <c r="H2671" s="171">
        <f t="shared" si="369"/>
        <v>2.3657322682874328E-2</v>
      </c>
      <c r="I2671" s="171">
        <f t="shared" si="370"/>
        <v>1.6970583672942021</v>
      </c>
      <c r="J2671" s="171">
        <f t="shared" si="371"/>
        <v>19.671185538737717</v>
      </c>
      <c r="K2671" s="172">
        <f t="shared" si="372"/>
        <v>22.917347145777168</v>
      </c>
      <c r="L2671" s="172">
        <f t="shared" si="376"/>
        <v>0.75151956167475098</v>
      </c>
      <c r="M2671" s="171">
        <f t="shared" si="377"/>
        <v>6.7777738246279862E-2</v>
      </c>
      <c r="N2671" s="44"/>
    </row>
    <row r="2672" spans="1:14" x14ac:dyDescent="0.25">
      <c r="A2672" s="157">
        <v>45695.853472222225</v>
      </c>
      <c r="B2672" s="170">
        <v>0.2926494172518051</v>
      </c>
      <c r="C2672" s="170">
        <v>26.439773559999999</v>
      </c>
      <c r="D2672" s="170">
        <v>2.1241847666666602E-2</v>
      </c>
      <c r="E2672" s="171">
        <f t="shared" si="373"/>
        <v>0.28635882876751512</v>
      </c>
      <c r="F2672" s="171">
        <f t="shared" si="374"/>
        <v>6.3344029708182917E-4</v>
      </c>
      <c r="G2672" s="171">
        <f t="shared" si="375"/>
        <v>25284.909650555961</v>
      </c>
      <c r="H2672" s="171">
        <f t="shared" si="369"/>
        <v>2.3657625269728273E-2</v>
      </c>
      <c r="I2672" s="171">
        <f t="shared" si="370"/>
        <v>1.6970390924536467</v>
      </c>
      <c r="J2672" s="171">
        <f t="shared" si="371"/>
        <v>20.585395189740158</v>
      </c>
      <c r="K2672" s="172">
        <f t="shared" si="372"/>
        <v>23.98217662982233</v>
      </c>
      <c r="L2672" s="172">
        <f t="shared" si="376"/>
        <v>0.78173289266059409</v>
      </c>
      <c r="M2672" s="171">
        <f t="shared" si="377"/>
        <v>7.0502605759433096E-2</v>
      </c>
      <c r="N2672" s="44"/>
    </row>
    <row r="2673" spans="1:14" x14ac:dyDescent="0.25">
      <c r="A2673" s="157">
        <v>45695.854166666664</v>
      </c>
      <c r="B2673" s="170">
        <v>0.28531387185729923</v>
      </c>
      <c r="C2673" s="170">
        <v>26.439344405</v>
      </c>
      <c r="D2673" s="170">
        <v>2.1190984E-2</v>
      </c>
      <c r="E2673" s="171">
        <f t="shared" si="373"/>
        <v>0.27918136307911812</v>
      </c>
      <c r="F2673" s="171">
        <f t="shared" si="374"/>
        <v>6.175624931976174E-4</v>
      </c>
      <c r="G2673" s="171">
        <f t="shared" si="375"/>
        <v>24651.118528470652</v>
      </c>
      <c r="H2673" s="171">
        <f t="shared" si="369"/>
        <v>2.3657927862494533E-2</v>
      </c>
      <c r="I2673" s="171">
        <f t="shared" si="370"/>
        <v>1.6970198176984508</v>
      </c>
      <c r="J2673" s="171">
        <f t="shared" si="371"/>
        <v>20.140854925644724</v>
      </c>
      <c r="K2673" s="172">
        <f t="shared" si="372"/>
        <v>23.46404427266414</v>
      </c>
      <c r="L2673" s="172">
        <f t="shared" si="376"/>
        <v>0.76117750970176101</v>
      </c>
      <c r="M2673" s="171">
        <f t="shared" si="377"/>
        <v>6.8648765304992865E-2</v>
      </c>
      <c r="N2673" s="44"/>
    </row>
    <row r="2674" spans="1:14" x14ac:dyDescent="0.25">
      <c r="A2674" s="157">
        <v>45695.854861111111</v>
      </c>
      <c r="B2674" s="173">
        <v>0.27488968488066562</v>
      </c>
      <c r="C2674" s="170">
        <v>26.438867561666601</v>
      </c>
      <c r="D2674" s="170">
        <v>2.12188001666666E-2</v>
      </c>
      <c r="E2674" s="171">
        <f t="shared" si="373"/>
        <v>0.26898166069598678</v>
      </c>
      <c r="F2674" s="171">
        <f t="shared" si="374"/>
        <v>5.949993179235187E-4</v>
      </c>
      <c r="G2674" s="171">
        <f t="shared" si="375"/>
        <v>23750.46877368951</v>
      </c>
      <c r="H2674" s="171">
        <f t="shared" si="369"/>
        <v>2.3658264085369141E-2</v>
      </c>
      <c r="I2674" s="171">
        <f t="shared" si="370"/>
        <v>1.696998401292084</v>
      </c>
      <c r="J2674" s="171">
        <f t="shared" si="371"/>
        <v>19.506370974867878</v>
      </c>
      <c r="K2674" s="172">
        <f t="shared" si="372"/>
        <v>22.724615103512996</v>
      </c>
      <c r="L2674" s="172">
        <f t="shared" si="376"/>
        <v>0.73555030896807583</v>
      </c>
      <c r="M2674" s="171">
        <f t="shared" si="377"/>
        <v>6.633750982756817E-2</v>
      </c>
      <c r="N2674" s="44"/>
    </row>
    <row r="2675" spans="1:14" x14ac:dyDescent="0.25">
      <c r="A2675" s="157">
        <v>45695.855555555558</v>
      </c>
      <c r="B2675" s="173">
        <v>0.25635780037033679</v>
      </c>
      <c r="C2675" s="170">
        <v>26.437627639999999</v>
      </c>
      <c r="D2675" s="170">
        <v>2.1358676333333299E-2</v>
      </c>
      <c r="E2675" s="171">
        <f t="shared" si="373"/>
        <v>0.25084910805752603</v>
      </c>
      <c r="F2675" s="171">
        <f t="shared" si="374"/>
        <v>5.5488701378860774E-4</v>
      </c>
      <c r="G2675" s="171">
        <f t="shared" si="375"/>
        <v>22149.313951997097</v>
      </c>
      <c r="H2675" s="171">
        <f t="shared" si="369"/>
        <v>2.3659138383178006E-2</v>
      </c>
      <c r="I2675" s="171">
        <f t="shared" si="370"/>
        <v>1.6969427137676603</v>
      </c>
      <c r="J2675" s="171">
        <f t="shared" si="371"/>
        <v>18.369961220925962</v>
      </c>
      <c r="K2675" s="172">
        <f t="shared" si="372"/>
        <v>21.400086316500772</v>
      </c>
      <c r="L2675" s="172">
        <f t="shared" si="376"/>
        <v>0.69261106101345826</v>
      </c>
      <c r="M2675" s="171">
        <f t="shared" si="377"/>
        <v>6.2464922530073803E-2</v>
      </c>
      <c r="N2675" s="44"/>
    </row>
    <row r="2676" spans="1:14" x14ac:dyDescent="0.25">
      <c r="A2676" s="157">
        <v>45695.856249999997</v>
      </c>
      <c r="B2676" s="173">
        <v>0.26292118077687532</v>
      </c>
      <c r="C2676" s="170">
        <v>26.436125413333301</v>
      </c>
      <c r="D2676" s="170">
        <v>2.1162375000000001E-2</v>
      </c>
      <c r="E2676" s="171">
        <f t="shared" si="373"/>
        <v>0.25727274264921851</v>
      </c>
      <c r="F2676" s="171">
        <f t="shared" si="374"/>
        <v>5.6909346488501146E-4</v>
      </c>
      <c r="G2676" s="171">
        <f t="shared" si="375"/>
        <v>22716.390019122027</v>
      </c>
      <c r="H2676" s="171">
        <f t="shared" si="369"/>
        <v>2.3660197691368141E-2</v>
      </c>
      <c r="I2676" s="171">
        <f t="shared" si="370"/>
        <v>1.6968752473584015</v>
      </c>
      <c r="J2676" s="171">
        <f t="shared" si="371"/>
        <v>18.77371461522154</v>
      </c>
      <c r="K2676" s="172">
        <f t="shared" si="372"/>
        <v>21.869659655675086</v>
      </c>
      <c r="L2676" s="172">
        <f t="shared" si="376"/>
        <v>0.70299966318111673</v>
      </c>
      <c r="M2676" s="171">
        <f t="shared" si="377"/>
        <v>6.3401845524992492E-2</v>
      </c>
      <c r="N2676" s="44"/>
    </row>
    <row r="2677" spans="1:14" x14ac:dyDescent="0.25">
      <c r="A2677" s="157">
        <v>45695.856944444444</v>
      </c>
      <c r="B2677" s="170">
        <v>0.29496589753690211</v>
      </c>
      <c r="C2677" s="170">
        <v>26.434623185</v>
      </c>
      <c r="D2677" s="170">
        <v>2.12386693333333E-2</v>
      </c>
      <c r="E2677" s="171">
        <f t="shared" si="373"/>
        <v>0.28863047757142796</v>
      </c>
      <c r="F2677" s="171">
        <f t="shared" si="374"/>
        <v>6.3845432367294825E-4</v>
      </c>
      <c r="G2677" s="171">
        <f t="shared" si="375"/>
        <v>25485.053547188341</v>
      </c>
      <c r="H2677" s="171">
        <f t="shared" si="369"/>
        <v>2.366125705878697E-2</v>
      </c>
      <c r="I2677" s="171">
        <f t="shared" si="370"/>
        <v>1.6968077828373778</v>
      </c>
      <c r="J2677" s="171">
        <f t="shared" si="371"/>
        <v>20.725450191006473</v>
      </c>
      <c r="K2677" s="172">
        <f t="shared" si="372"/>
        <v>24.142392857978781</v>
      </c>
      <c r="L2677" s="172">
        <f t="shared" si="376"/>
        <v>0.78741760588785747</v>
      </c>
      <c r="M2677" s="171">
        <f t="shared" si="377"/>
        <v>7.1015296346307488E-2</v>
      </c>
      <c r="N2677" s="44"/>
    </row>
    <row r="2678" spans="1:14" x14ac:dyDescent="0.25">
      <c r="A2678" s="157">
        <v>45695.857638888891</v>
      </c>
      <c r="B2678" s="170">
        <v>0.31156738795477218</v>
      </c>
      <c r="C2678" s="170">
        <v>26.433120955</v>
      </c>
      <c r="D2678" s="170">
        <v>2.1137737833333298E-2</v>
      </c>
      <c r="E2678" s="171">
        <f t="shared" si="373"/>
        <v>0.30487692192999394</v>
      </c>
      <c r="F2678" s="171">
        <f t="shared" si="374"/>
        <v>6.7438828561638996E-4</v>
      </c>
      <c r="G2678" s="171">
        <f t="shared" si="375"/>
        <v>26919.422319292316</v>
      </c>
      <c r="H2678" s="171">
        <f t="shared" si="369"/>
        <v>2.3662316485438546E-2</v>
      </c>
      <c r="I2678" s="171">
        <f t="shared" si="370"/>
        <v>1.6967403202045548</v>
      </c>
      <c r="J2678" s="171">
        <f t="shared" si="371"/>
        <v>21.724757249646554</v>
      </c>
      <c r="K2678" s="172">
        <f t="shared" si="372"/>
        <v>25.305551073123087</v>
      </c>
      <c r="L2678" s="172">
        <f t="shared" si="376"/>
        <v>0.82568782340925884</v>
      </c>
      <c r="M2678" s="171">
        <f t="shared" si="377"/>
        <v>7.4466795040517578E-2</v>
      </c>
      <c r="N2678" s="44"/>
    </row>
    <row r="2679" spans="1:14" x14ac:dyDescent="0.25">
      <c r="A2679" s="157">
        <v>45695.85833333333</v>
      </c>
      <c r="B2679" s="170">
        <v>0.31388387558313124</v>
      </c>
      <c r="C2679" s="170">
        <v>26.431781180000002</v>
      </c>
      <c r="D2679" s="170">
        <v>2.12362849999999E-2</v>
      </c>
      <c r="E2679" s="171">
        <f t="shared" si="373"/>
        <v>0.30714503987780484</v>
      </c>
      <c r="F2679" s="171">
        <f t="shared" si="374"/>
        <v>6.7940232810201567E-4</v>
      </c>
      <c r="G2679" s="171">
        <f t="shared" si="375"/>
        <v>27119.56685038254</v>
      </c>
      <c r="H2679" s="171">
        <f t="shared" si="369"/>
        <v>2.3663261391960545E-2</v>
      </c>
      <c r="I2679" s="171">
        <f t="shared" si="370"/>
        <v>1.6966801548097197</v>
      </c>
      <c r="J2679" s="171">
        <f t="shared" si="371"/>
        <v>21.86359447504708</v>
      </c>
      <c r="K2679" s="172">
        <f t="shared" si="372"/>
        <v>25.466463007778302</v>
      </c>
      <c r="L2679" s="172">
        <f t="shared" si="376"/>
        <v>0.83539257363637831</v>
      </c>
      <c r="M2679" s="171">
        <f t="shared" si="377"/>
        <v>7.5342043076873935E-2</v>
      </c>
      <c r="N2679" s="44"/>
    </row>
    <row r="2680" spans="1:14" x14ac:dyDescent="0.25">
      <c r="A2680" s="157">
        <v>45695.859027777777</v>
      </c>
      <c r="B2680" s="170">
        <v>0.31156738795477218</v>
      </c>
      <c r="C2680" s="170">
        <v>26.433040638333299</v>
      </c>
      <c r="D2680" s="170">
        <v>2.13570843333333E-2</v>
      </c>
      <c r="E2680" s="171">
        <f t="shared" si="373"/>
        <v>0.30487700366592285</v>
      </c>
      <c r="F2680" s="171">
        <f t="shared" si="374"/>
        <v>6.7438828561638996E-4</v>
      </c>
      <c r="G2680" s="171">
        <f t="shared" si="375"/>
        <v>26919.422319292316</v>
      </c>
      <c r="H2680" s="171">
        <f t="shared" si="369"/>
        <v>2.3662373129277051E-2</v>
      </c>
      <c r="I2680" s="171">
        <f t="shared" si="370"/>
        <v>1.6967367133728788</v>
      </c>
      <c r="J2680" s="171">
        <f t="shared" si="371"/>
        <v>21.724757249646554</v>
      </c>
      <c r="K2680" s="172">
        <f t="shared" si="372"/>
        <v>25.305502870336333</v>
      </c>
      <c r="L2680" s="172">
        <f t="shared" si="376"/>
        <v>0.83425428043288774</v>
      </c>
      <c r="M2680" s="171">
        <f t="shared" si="377"/>
        <v>7.5239383155924211E-2</v>
      </c>
      <c r="N2680" s="44"/>
    </row>
    <row r="2681" spans="1:14" x14ac:dyDescent="0.25">
      <c r="A2681" s="157">
        <v>45695.859722222223</v>
      </c>
      <c r="B2681" s="170">
        <v>0.32739671704472312</v>
      </c>
      <c r="C2681" s="170">
        <v>26.435193581666599</v>
      </c>
      <c r="D2681" s="170">
        <v>2.1323705499999901E-2</v>
      </c>
      <c r="E2681" s="171">
        <f t="shared" si="373"/>
        <v>0.32036412231934125</v>
      </c>
      <c r="F2681" s="171">
        <f t="shared" si="374"/>
        <v>7.0865090269420586E-4</v>
      </c>
      <c r="G2681" s="171">
        <f t="shared" si="375"/>
        <v>28287.076352664077</v>
      </c>
      <c r="H2681" s="171">
        <f t="shared" si="369"/>
        <v>2.3660854809740308E-2</v>
      </c>
      <c r="I2681" s="171">
        <f t="shared" si="370"/>
        <v>1.6968333989103612</v>
      </c>
      <c r="J2681" s="171">
        <f t="shared" si="371"/>
        <v>22.67065842147343</v>
      </c>
      <c r="K2681" s="172">
        <f t="shared" si="372"/>
        <v>26.4086589709806</v>
      </c>
      <c r="L2681" s="172">
        <f t="shared" si="376"/>
        <v>0.87332378453734316</v>
      </c>
      <c r="M2681" s="171">
        <f t="shared" si="377"/>
        <v>7.8762967580929211E-2</v>
      </c>
      <c r="N2681" s="44"/>
    </row>
    <row r="2682" spans="1:14" x14ac:dyDescent="0.25">
      <c r="A2682" s="157">
        <v>45695.86041666667</v>
      </c>
      <c r="B2682" s="170">
        <v>0.32662455021129005</v>
      </c>
      <c r="C2682" s="170">
        <v>26.437346526666602</v>
      </c>
      <c r="D2682" s="170">
        <v>2.12044003333333E-2</v>
      </c>
      <c r="E2682" s="171">
        <f t="shared" si="373"/>
        <v>0.31960624507189211</v>
      </c>
      <c r="F2682" s="171">
        <f t="shared" si="374"/>
        <v>7.0697954591188324E-4</v>
      </c>
      <c r="G2682" s="171">
        <f t="shared" si="375"/>
        <v>28220.361138255459</v>
      </c>
      <c r="H2682" s="171">
        <f t="shared" si="369"/>
        <v>2.3659336608273095E-2</v>
      </c>
      <c r="I2682" s="171">
        <f t="shared" si="370"/>
        <v>1.6969300885547596</v>
      </c>
      <c r="J2682" s="171">
        <f t="shared" si="371"/>
        <v>22.624667600037291</v>
      </c>
      <c r="K2682" s="172">
        <f t="shared" si="372"/>
        <v>26.356430791286616</v>
      </c>
      <c r="L2682" s="172">
        <f t="shared" si="376"/>
        <v>0.86653155387250136</v>
      </c>
      <c r="M2682" s="171">
        <f t="shared" si="377"/>
        <v>7.8150392665268895E-2</v>
      </c>
      <c r="N2682" s="44"/>
    </row>
    <row r="2683" spans="1:14" x14ac:dyDescent="0.25">
      <c r="A2683" s="157">
        <v>45695.861111111109</v>
      </c>
      <c r="B2683" s="170">
        <v>0.31426995254843471</v>
      </c>
      <c r="C2683" s="170">
        <v>26.439499470000001</v>
      </c>
      <c r="D2683" s="170">
        <v>2.1167243499999999E-2</v>
      </c>
      <c r="E2683" s="171">
        <f t="shared" si="373"/>
        <v>0.30751490540408305</v>
      </c>
      <c r="F2683" s="171">
        <f t="shared" si="374"/>
        <v>6.8023799252907942E-4</v>
      </c>
      <c r="G2683" s="171">
        <f t="shared" si="375"/>
        <v>27152.92390018476</v>
      </c>
      <c r="H2683" s="171">
        <f t="shared" si="369"/>
        <v>2.3657818527215029E-2</v>
      </c>
      <c r="I2683" s="171">
        <f t="shared" si="370"/>
        <v>1.6970267821564686</v>
      </c>
      <c r="J2683" s="171">
        <f t="shared" si="371"/>
        <v>21.8867197828732</v>
      </c>
      <c r="K2683" s="172">
        <f t="shared" si="372"/>
        <v>25.498066120071883</v>
      </c>
      <c r="L2683" s="172">
        <f t="shared" si="376"/>
        <v>0.83381832163921732</v>
      </c>
      <c r="M2683" s="171">
        <f t="shared" si="377"/>
        <v>7.5200065082901987E-2</v>
      </c>
      <c r="N2683" s="44"/>
    </row>
    <row r="2684" spans="1:14" x14ac:dyDescent="0.25">
      <c r="A2684" s="157">
        <v>45695.861805555556</v>
      </c>
      <c r="B2684" s="170">
        <v>0.30423184991125057</v>
      </c>
      <c r="C2684" s="170">
        <v>26.4415125883333</v>
      </c>
      <c r="D2684" s="170">
        <v>2.125059E-2</v>
      </c>
      <c r="E2684" s="171">
        <f t="shared" si="373"/>
        <v>0.29769056550020628</v>
      </c>
      <c r="F2684" s="171">
        <f t="shared" si="374"/>
        <v>6.5851049764339953E-4</v>
      </c>
      <c r="G2684" s="171">
        <f t="shared" si="375"/>
        <v>26285.631832332048</v>
      </c>
      <c r="H2684" s="171">
        <f t="shared" si="369"/>
        <v>2.3656399147268688E-2</v>
      </c>
      <c r="I2684" s="171">
        <f t="shared" si="370"/>
        <v>1.6971171995460477</v>
      </c>
      <c r="J2684" s="171">
        <f t="shared" si="371"/>
        <v>21.284146588514531</v>
      </c>
      <c r="K2684" s="172">
        <f t="shared" si="372"/>
        <v>24.797251210231565</v>
      </c>
      <c r="L2684" s="172">
        <f t="shared" si="376"/>
        <v>0.81160961164443668</v>
      </c>
      <c r="M2684" s="171">
        <f t="shared" si="377"/>
        <v>7.3197115047297673E-2</v>
      </c>
      <c r="N2684" s="44"/>
    </row>
    <row r="2685" spans="1:14" x14ac:dyDescent="0.25">
      <c r="A2685" s="157">
        <v>45695.862500000003</v>
      </c>
      <c r="B2685" s="170">
        <v>0.28647212306107006</v>
      </c>
      <c r="C2685" s="170">
        <v>26.441521561666601</v>
      </c>
      <c r="D2685" s="170">
        <v>2.11671426666666E-2</v>
      </c>
      <c r="E2685" s="171">
        <f t="shared" si="373"/>
        <v>0.28031268187296399</v>
      </c>
      <c r="F2685" s="171">
        <f t="shared" si="374"/>
        <v>6.2006953043521659E-4</v>
      </c>
      <c r="G2685" s="171">
        <f t="shared" si="375"/>
        <v>24751.191432476455</v>
      </c>
      <c r="H2685" s="171">
        <f t="shared" si="369"/>
        <v>2.3656392820715792E-2</v>
      </c>
      <c r="I2685" s="171">
        <f t="shared" si="370"/>
        <v>1.6971176025830923</v>
      </c>
      <c r="J2685" s="171">
        <f t="shared" si="371"/>
        <v>20.211151309428494</v>
      </c>
      <c r="K2685" s="172">
        <f t="shared" si="372"/>
        <v>23.547155195681878</v>
      </c>
      <c r="L2685" s="172">
        <f t="shared" si="376"/>
        <v>0.7633107124006423</v>
      </c>
      <c r="M2685" s="171">
        <f t="shared" si="377"/>
        <v>6.884115371578664E-2</v>
      </c>
      <c r="N2685" s="44"/>
    </row>
    <row r="2686" spans="1:14" x14ac:dyDescent="0.25">
      <c r="A2686" s="157">
        <v>45695.863194444442</v>
      </c>
      <c r="B2686" s="170">
        <v>0.30539009740864176</v>
      </c>
      <c r="C2686" s="170">
        <v>26.440878021666599</v>
      </c>
      <c r="D2686" s="170">
        <v>2.11790633333333E-2</v>
      </c>
      <c r="E2686" s="171">
        <f t="shared" si="373"/>
        <v>0.29882454247778806</v>
      </c>
      <c r="F2686" s="171">
        <f t="shared" si="374"/>
        <v>6.6101752685853192E-4</v>
      </c>
      <c r="G2686" s="171">
        <f t="shared" si="375"/>
        <v>26385.704416106648</v>
      </c>
      <c r="H2686" s="171">
        <f t="shared" si="369"/>
        <v>2.3656846546976522E-2</v>
      </c>
      <c r="I2686" s="171">
        <f t="shared" si="370"/>
        <v>1.6970886981775175</v>
      </c>
      <c r="J2686" s="171">
        <f t="shared" si="371"/>
        <v>21.353814982275367</v>
      </c>
      <c r="K2686" s="172">
        <f t="shared" si="372"/>
        <v>24.878044473401811</v>
      </c>
      <c r="L2686" s="172">
        <f t="shared" si="376"/>
        <v>0.81180340167061704</v>
      </c>
      <c r="M2686" s="171">
        <f t="shared" si="377"/>
        <v>7.3214592502761286E-2</v>
      </c>
      <c r="N2686" s="44"/>
    </row>
    <row r="2687" spans="1:14" x14ac:dyDescent="0.25">
      <c r="A2687" s="157">
        <v>45695.863888888889</v>
      </c>
      <c r="B2687" s="170">
        <v>0.31658644019223825</v>
      </c>
      <c r="C2687" s="170">
        <v>26.4402344816666</v>
      </c>
      <c r="D2687" s="170">
        <v>2.1173102999999999E-2</v>
      </c>
      <c r="E2687" s="171">
        <f t="shared" si="373"/>
        <v>0.30978084149813623</v>
      </c>
      <c r="F2687" s="171">
        <f t="shared" si="374"/>
        <v>6.8525203504813477E-4</v>
      </c>
      <c r="G2687" s="171">
        <f t="shared" si="375"/>
        <v>27353.068432609383</v>
      </c>
      <c r="H2687" s="171">
        <f t="shared" si="369"/>
        <v>2.3657300283889002E-2</v>
      </c>
      <c r="I2687" s="171">
        <f t="shared" si="370"/>
        <v>1.6970597941322216</v>
      </c>
      <c r="J2687" s="171">
        <f t="shared" si="371"/>
        <v>22.025389854962192</v>
      </c>
      <c r="K2687" s="172">
        <f t="shared" si="372"/>
        <v>25.660064292496692</v>
      </c>
      <c r="L2687" s="172">
        <f t="shared" si="376"/>
        <v>0.83992951280154082</v>
      </c>
      <c r="M2687" s="171">
        <f t="shared" si="377"/>
        <v>7.575121868700764E-2</v>
      </c>
      <c r="N2687" s="44"/>
    </row>
    <row r="2688" spans="1:14" x14ac:dyDescent="0.25">
      <c r="A2688" s="157">
        <v>45695.864583333336</v>
      </c>
      <c r="B2688" s="170">
        <v>0.30770657215733871</v>
      </c>
      <c r="C2688" s="170">
        <v>26.439590944999999</v>
      </c>
      <c r="D2688" s="170">
        <v>2.1310195000000001E-2</v>
      </c>
      <c r="E2688" s="171">
        <f t="shared" si="373"/>
        <v>0.30109250906679169</v>
      </c>
      <c r="F2688" s="171">
        <f t="shared" si="374"/>
        <v>6.660315414661011E-4</v>
      </c>
      <c r="G2688" s="171">
        <f t="shared" si="375"/>
        <v>26585.847834394066</v>
      </c>
      <c r="H2688" s="171">
        <f t="shared" si="369"/>
        <v>2.3657754029103129E-2</v>
      </c>
      <c r="I2688" s="171">
        <f t="shared" si="370"/>
        <v>1.6970308905969196</v>
      </c>
      <c r="J2688" s="171">
        <f t="shared" si="371"/>
        <v>21.493039765412878</v>
      </c>
      <c r="K2688" s="172">
        <f t="shared" si="372"/>
        <v>25.039482546227511</v>
      </c>
      <c r="L2688" s="172">
        <f t="shared" si="376"/>
        <v>0.82271455546736938</v>
      </c>
      <c r="M2688" s="171">
        <f t="shared" si="377"/>
        <v>7.419864316985654E-2</v>
      </c>
      <c r="N2688" s="44"/>
    </row>
    <row r="2689" spans="1:14" x14ac:dyDescent="0.25">
      <c r="A2689" s="157">
        <v>45695.865277777775</v>
      </c>
      <c r="B2689" s="170">
        <v>0.31233954926724677</v>
      </c>
      <c r="C2689" s="170">
        <v>26.4388508366666</v>
      </c>
      <c r="D2689" s="170">
        <v>2.1328076666666598E-2</v>
      </c>
      <c r="E2689" s="171">
        <f t="shared" si="373"/>
        <v>0.30562665670630196</v>
      </c>
      <c r="F2689" s="171">
        <f t="shared" si="374"/>
        <v>6.7605963044858614E-4</v>
      </c>
      <c r="G2689" s="171">
        <f t="shared" si="375"/>
        <v>26986.137056690121</v>
      </c>
      <c r="H2689" s="171">
        <f t="shared" si="369"/>
        <v>2.3658275878295276E-2</v>
      </c>
      <c r="I2689" s="171">
        <f t="shared" si="370"/>
        <v>1.6969976501277926</v>
      </c>
      <c r="J2689" s="171">
        <f t="shared" si="371"/>
        <v>21.771052256293363</v>
      </c>
      <c r="K2689" s="172">
        <f t="shared" si="372"/>
        <v>25.362923083830029</v>
      </c>
      <c r="L2689" s="172">
        <f t="shared" si="376"/>
        <v>0.83521526754288278</v>
      </c>
      <c r="M2689" s="171">
        <f t="shared" si="377"/>
        <v>7.5326052267576007E-2</v>
      </c>
      <c r="N2689" s="44"/>
    </row>
    <row r="2690" spans="1:14" x14ac:dyDescent="0.25">
      <c r="A2690" s="157">
        <v>45695.865972222222</v>
      </c>
      <c r="B2690" s="170">
        <v>0.30925090768511676</v>
      </c>
      <c r="C2690" s="170">
        <v>26.436726570000001</v>
      </c>
      <c r="D2690" s="170">
        <v>2.1268471833333299E-2</v>
      </c>
      <c r="E2690" s="171">
        <f t="shared" si="373"/>
        <v>0.30260654277254678</v>
      </c>
      <c r="F2690" s="171">
        <f t="shared" si="374"/>
        <v>6.6937425905869423E-4</v>
      </c>
      <c r="G2690" s="171">
        <f t="shared" si="375"/>
        <v>26719.278423994088</v>
      </c>
      <c r="H2690" s="171">
        <f t="shared" si="369"/>
        <v>2.3659773773552616E-2</v>
      </c>
      <c r="I2690" s="171">
        <f t="shared" si="370"/>
        <v>1.6969022456328107</v>
      </c>
      <c r="J2690" s="171">
        <f t="shared" si="371"/>
        <v>21.585775874635257</v>
      </c>
      <c r="K2690" s="172">
        <f t="shared" si="372"/>
        <v>25.145812217919449</v>
      </c>
      <c r="L2690" s="172">
        <f t="shared" si="376"/>
        <v>0.82497547147682537</v>
      </c>
      <c r="M2690" s="171">
        <f t="shared" si="377"/>
        <v>7.4402549736365939E-2</v>
      </c>
      <c r="N2690" s="44"/>
    </row>
    <row r="2691" spans="1:14" x14ac:dyDescent="0.25">
      <c r="A2691" s="157">
        <v>45695.866666666669</v>
      </c>
      <c r="B2691" s="170">
        <v>0.31658644571319666</v>
      </c>
      <c r="C2691" s="170">
        <v>26.43415165</v>
      </c>
      <c r="D2691" s="170">
        <v>2.1131379666666599E-2</v>
      </c>
      <c r="E2691" s="171">
        <f t="shared" si="373"/>
        <v>0.30978713676833314</v>
      </c>
      <c r="F2691" s="171">
        <f t="shared" si="374"/>
        <v>6.852520469982612E-4</v>
      </c>
      <c r="G2691" s="171">
        <f t="shared" si="375"/>
        <v>27353.068909620193</v>
      </c>
      <c r="H2691" s="171">
        <f t="shared" ref="H2691:H2754" si="378">KHprocess*EXP(delta*(1/(C2691+273.15)-1/(Tnul+273.15)))</f>
        <v>2.3661589595984613E-2</v>
      </c>
      <c r="I2691" s="171">
        <f t="shared" ref="I2691:I2754" si="379">1/(H2691*constR*(C2691+273.15)*10^3)</f>
        <v>1.6967866067790403</v>
      </c>
      <c r="J2691" s="171">
        <f t="shared" ref="J2691:J2754" si="380">(($R$2/0.815)^(-0.49))*34500*(F2691)^0.86</f>
        <v>22.025390185289293</v>
      </c>
      <c r="K2691" s="172">
        <f t="shared" ref="K2691:K2754" si="381">J2691*(1.024)^(C2691-20)</f>
        <v>25.656363130030147</v>
      </c>
      <c r="L2691" s="172">
        <f t="shared" si="376"/>
        <v>0.83814403355769485</v>
      </c>
      <c r="M2691" s="171">
        <f t="shared" si="377"/>
        <v>7.5590190616675226E-2</v>
      </c>
      <c r="N2691" s="44"/>
    </row>
    <row r="2692" spans="1:14" x14ac:dyDescent="0.25">
      <c r="A2692" s="157">
        <v>45695.867361111108</v>
      </c>
      <c r="B2692" s="170">
        <v>0.33048536600100131</v>
      </c>
      <c r="C2692" s="170">
        <v>26.43157673</v>
      </c>
      <c r="D2692" s="170">
        <v>2.1167142333333298E-2</v>
      </c>
      <c r="E2692" s="171">
        <f t="shared" ref="E2692:E2755" si="382">B2692*((20+273.15)/(C2692+273.15))</f>
        <v>0.3233903302755794</v>
      </c>
      <c r="F2692" s="171">
        <f t="shared" ref="F2692:F2755" si="383">B2692/$R$1</f>
        <v>7.1533629004545739E-4</v>
      </c>
      <c r="G2692" s="171">
        <f t="shared" ref="G2692:G2755" si="384">B2692*(24*60*60)</f>
        <v>28553.935622486515</v>
      </c>
      <c r="H2692" s="171">
        <f t="shared" si="378"/>
        <v>2.3663405588993703E-2</v>
      </c>
      <c r="I2692" s="171">
        <f t="shared" si="379"/>
        <v>1.6966709736927361</v>
      </c>
      <c r="J2692" s="171">
        <f t="shared" si="380"/>
        <v>22.854469187940019</v>
      </c>
      <c r="K2692" s="172">
        <f t="shared" si="381"/>
        <v>26.620493380993846</v>
      </c>
      <c r="L2692" s="172">
        <f t="shared" ref="L2692:L2755" si="385">I2692*D2692*(1-EXP((-(K2692/I2692)*($R$3/G2692))))*G2692/1000</f>
        <v>0.87462933793937936</v>
      </c>
      <c r="M2692" s="171">
        <f t="shared" ref="M2692:M2755" si="386">L2692*1000/24/$R$1</f>
        <v>7.8880712296120079E-2</v>
      </c>
      <c r="N2692" s="44"/>
    </row>
    <row r="2693" spans="1:14" x14ac:dyDescent="0.25">
      <c r="A2693" s="157">
        <v>45695.868055555555</v>
      </c>
      <c r="B2693" s="170">
        <v>0.31388387558313124</v>
      </c>
      <c r="C2693" s="170">
        <v>26.429001806666601</v>
      </c>
      <c r="D2693" s="170">
        <v>2.1125419333333301E-2</v>
      </c>
      <c r="E2693" s="171">
        <f t="shared" si="382"/>
        <v>0.30714788944579258</v>
      </c>
      <c r="F2693" s="171">
        <f t="shared" si="383"/>
        <v>6.7940232810201567E-4</v>
      </c>
      <c r="G2693" s="171">
        <f t="shared" si="384"/>
        <v>27119.56685038254</v>
      </c>
      <c r="H2693" s="171">
        <f t="shared" si="378"/>
        <v>2.3665221754949936E-2</v>
      </c>
      <c r="I2693" s="171">
        <f t="shared" si="379"/>
        <v>1.6965553462240477</v>
      </c>
      <c r="J2693" s="171">
        <f t="shared" si="380"/>
        <v>21.86359447504708</v>
      </c>
      <c r="K2693" s="172">
        <f t="shared" si="381"/>
        <v>25.464784388182565</v>
      </c>
      <c r="L2693" s="172">
        <f t="shared" si="385"/>
        <v>0.83097229249602</v>
      </c>
      <c r="M2693" s="171">
        <f t="shared" si="386"/>
        <v>7.4943388572873373E-2</v>
      </c>
      <c r="N2693" s="44"/>
    </row>
    <row r="2694" spans="1:14" x14ac:dyDescent="0.25">
      <c r="A2694" s="157">
        <v>45695.868750000001</v>
      </c>
      <c r="B2694" s="170">
        <v>0.31156738795477218</v>
      </c>
      <c r="C2694" s="170">
        <v>26.426673640000001</v>
      </c>
      <c r="D2694" s="170">
        <v>2.1208866999999999E-2</v>
      </c>
      <c r="E2694" s="171">
        <f t="shared" si="382"/>
        <v>0.30488348331385612</v>
      </c>
      <c r="F2694" s="171">
        <f t="shared" si="383"/>
        <v>6.7438828561638996E-4</v>
      </c>
      <c r="G2694" s="171">
        <f t="shared" si="384"/>
        <v>26919.422319292316</v>
      </c>
      <c r="H2694" s="171">
        <f t="shared" si="378"/>
        <v>2.3666864023351154E-2</v>
      </c>
      <c r="I2694" s="171">
        <f t="shared" si="379"/>
        <v>1.6964508043795259</v>
      </c>
      <c r="J2694" s="171">
        <f t="shared" si="380"/>
        <v>21.724757249646554</v>
      </c>
      <c r="K2694" s="172">
        <f t="shared" si="381"/>
        <v>25.301681949816853</v>
      </c>
      <c r="L2694" s="172">
        <f t="shared" si="385"/>
        <v>0.82832973446754155</v>
      </c>
      <c r="M2694" s="171">
        <f t="shared" si="386"/>
        <v>7.4705062632354047E-2</v>
      </c>
      <c r="N2694" s="44"/>
    </row>
    <row r="2695" spans="1:14" x14ac:dyDescent="0.25">
      <c r="A2695" s="157">
        <v>45695.869444444441</v>
      </c>
      <c r="B2695" s="170">
        <v>0.32546630455164433</v>
      </c>
      <c r="C2695" s="170">
        <v>26.4278822783333</v>
      </c>
      <c r="D2695" s="170">
        <v>2.1149261333333301E-2</v>
      </c>
      <c r="E2695" s="171">
        <f t="shared" si="382"/>
        <v>0.3184829482527356</v>
      </c>
      <c r="F2695" s="171">
        <f t="shared" si="383"/>
        <v>7.0447252067455484E-4</v>
      </c>
      <c r="G2695" s="171">
        <f t="shared" si="384"/>
        <v>28120.288713262071</v>
      </c>
      <c r="H2695" s="171">
        <f t="shared" si="378"/>
        <v>2.3666011443032774E-2</v>
      </c>
      <c r="I2695" s="171">
        <f t="shared" si="379"/>
        <v>1.6965050753698576</v>
      </c>
      <c r="J2695" s="171">
        <f t="shared" si="380"/>
        <v>22.555653083299916</v>
      </c>
      <c r="K2695" s="172">
        <f t="shared" si="381"/>
        <v>26.270135633305372</v>
      </c>
      <c r="L2695" s="172">
        <f t="shared" si="385"/>
        <v>0.86114636026675317</v>
      </c>
      <c r="M2695" s="171">
        <f t="shared" si="386"/>
        <v>7.7664715031272827E-2</v>
      </c>
      <c r="N2695" s="44"/>
    </row>
    <row r="2696" spans="1:14" x14ac:dyDescent="0.25">
      <c r="A2696" s="157">
        <v>45695.870138888888</v>
      </c>
      <c r="B2696" s="170">
        <v>0.32006116612926161</v>
      </c>
      <c r="C2696" s="170">
        <v>26.43024243</v>
      </c>
      <c r="D2696" s="170">
        <v>2.1101577333333298E-2</v>
      </c>
      <c r="E2696" s="171">
        <f t="shared" si="382"/>
        <v>0.31319131759070001</v>
      </c>
      <c r="F2696" s="171">
        <f t="shared" si="383"/>
        <v>6.9277308685987361E-4</v>
      </c>
      <c r="G2696" s="171">
        <f t="shared" si="384"/>
        <v>27653.284753568201</v>
      </c>
      <c r="H2696" s="171">
        <f t="shared" si="378"/>
        <v>2.3664346687070101E-2</v>
      </c>
      <c r="I2696" s="171">
        <f t="shared" si="379"/>
        <v>1.696611055953329</v>
      </c>
      <c r="J2696" s="171">
        <f t="shared" si="380"/>
        <v>22.233128786417808</v>
      </c>
      <c r="K2696" s="172">
        <f t="shared" si="381"/>
        <v>25.895947258263572</v>
      </c>
      <c r="L2696" s="172">
        <f t="shared" si="385"/>
        <v>0.84563905608606604</v>
      </c>
      <c r="M2696" s="171">
        <f t="shared" si="386"/>
        <v>7.6266148636910724E-2</v>
      </c>
      <c r="N2696" s="44"/>
    </row>
    <row r="2697" spans="1:14" x14ac:dyDescent="0.25">
      <c r="A2697" s="157">
        <v>45695.870833333334</v>
      </c>
      <c r="B2697" s="170">
        <v>0.30307360425932428</v>
      </c>
      <c r="C2697" s="170">
        <v>26.432602583333299</v>
      </c>
      <c r="D2697" s="170">
        <v>2.1089656166666599E-2</v>
      </c>
      <c r="E2697" s="171">
        <f t="shared" si="382"/>
        <v>0.29656604329654657</v>
      </c>
      <c r="F2697" s="171">
        <f t="shared" si="383"/>
        <v>6.5600347242277988E-4</v>
      </c>
      <c r="G2697" s="171">
        <f t="shared" si="384"/>
        <v>26185.559408005618</v>
      </c>
      <c r="H2697" s="171">
        <f t="shared" si="378"/>
        <v>2.3662682073264815E-2</v>
      </c>
      <c r="I2697" s="171">
        <f t="shared" si="379"/>
        <v>1.6967170414569195</v>
      </c>
      <c r="J2697" s="171">
        <f t="shared" si="380"/>
        <v>21.214441162811539</v>
      </c>
      <c r="K2697" s="172">
        <f t="shared" si="381"/>
        <v>24.710818089643546</v>
      </c>
      <c r="L2697" s="172">
        <f t="shared" si="385"/>
        <v>0.80235342132354026</v>
      </c>
      <c r="M2697" s="171">
        <f t="shared" si="386"/>
        <v>7.2362321547938341E-2</v>
      </c>
      <c r="N2697" s="44"/>
    </row>
    <row r="2698" spans="1:14" x14ac:dyDescent="0.25">
      <c r="A2698" s="157">
        <v>45695.871527777781</v>
      </c>
      <c r="B2698" s="170">
        <v>0.28261131093912739</v>
      </c>
      <c r="C2698" s="170">
        <v>26.434962738333301</v>
      </c>
      <c r="D2698" s="170">
        <v>2.1065812999999999E-2</v>
      </c>
      <c r="E2698" s="171">
        <f t="shared" si="382"/>
        <v>0.27654093531445617</v>
      </c>
      <c r="F2698" s="171">
        <f t="shared" si="383"/>
        <v>6.1171279424053547E-4</v>
      </c>
      <c r="G2698" s="171">
        <f t="shared" si="384"/>
        <v>24417.617265140605</v>
      </c>
      <c r="H2698" s="171">
        <f t="shared" si="378"/>
        <v>2.3661017601602684E-2</v>
      </c>
      <c r="I2698" s="171">
        <f t="shared" si="379"/>
        <v>1.6968230318807718</v>
      </c>
      <c r="J2698" s="171">
        <f t="shared" si="380"/>
        <v>19.976675827867034</v>
      </c>
      <c r="K2698" s="172">
        <f t="shared" si="381"/>
        <v>23.270357712629711</v>
      </c>
      <c r="L2698" s="172">
        <f t="shared" si="385"/>
        <v>0.74975133366086721</v>
      </c>
      <c r="M2698" s="171">
        <f t="shared" si="386"/>
        <v>6.7618266022805476E-2</v>
      </c>
      <c r="N2698" s="44"/>
    </row>
    <row r="2699" spans="1:14" x14ac:dyDescent="0.25">
      <c r="A2699" s="157">
        <v>45695.87222222222</v>
      </c>
      <c r="B2699" s="173">
        <v>0.26562374538598066</v>
      </c>
      <c r="C2699" s="170">
        <v>26.437215654999999</v>
      </c>
      <c r="D2699" s="170">
        <v>2.1107133E-2</v>
      </c>
      <c r="E2699" s="171">
        <f t="shared" si="382"/>
        <v>0.25991630113339464</v>
      </c>
      <c r="F2699" s="171">
        <f t="shared" si="383"/>
        <v>5.7494317183112698E-4</v>
      </c>
      <c r="G2699" s="171">
        <f t="shared" si="384"/>
        <v>22949.891601348729</v>
      </c>
      <c r="H2699" s="171">
        <f t="shared" si="378"/>
        <v>2.3659428892204258E-2</v>
      </c>
      <c r="I2699" s="171">
        <f t="shared" si="379"/>
        <v>1.6969242109393454</v>
      </c>
      <c r="J2699" s="171">
        <f t="shared" si="380"/>
        <v>18.939554042347122</v>
      </c>
      <c r="K2699" s="172">
        <f t="shared" si="381"/>
        <v>22.063417894102038</v>
      </c>
      <c r="L2699" s="172">
        <f t="shared" si="385"/>
        <v>0.70806947461405134</v>
      </c>
      <c r="M2699" s="171">
        <f t="shared" si="386"/>
        <v>6.3859079600834354E-2</v>
      </c>
      <c r="N2699" s="44"/>
    </row>
    <row r="2700" spans="1:14" x14ac:dyDescent="0.25">
      <c r="A2700" s="157">
        <v>45695.872916666667</v>
      </c>
      <c r="B2700" s="170">
        <v>0.28531387185729923</v>
      </c>
      <c r="C2700" s="170">
        <v>26.437931565</v>
      </c>
      <c r="D2700" s="170">
        <v>2.0994267166666601E-2</v>
      </c>
      <c r="E2700" s="171">
        <f t="shared" si="382"/>
        <v>0.27918267968287769</v>
      </c>
      <c r="F2700" s="171">
        <f t="shared" si="383"/>
        <v>6.175624931976174E-4</v>
      </c>
      <c r="G2700" s="171">
        <f t="shared" si="384"/>
        <v>24651.118528470652</v>
      </c>
      <c r="H2700" s="171">
        <f t="shared" si="378"/>
        <v>2.3658924074883184E-2</v>
      </c>
      <c r="I2700" s="171">
        <f t="shared" si="379"/>
        <v>1.6969563635633658</v>
      </c>
      <c r="J2700" s="171">
        <f t="shared" si="380"/>
        <v>20.140854925644724</v>
      </c>
      <c r="K2700" s="172">
        <f t="shared" si="381"/>
        <v>23.463258060678019</v>
      </c>
      <c r="L2700" s="172">
        <f t="shared" si="385"/>
        <v>0.75408421164773232</v>
      </c>
      <c r="M2700" s="171">
        <f t="shared" si="386"/>
        <v>6.80090378470177E-2</v>
      </c>
      <c r="N2700" s="44"/>
    </row>
    <row r="2701" spans="1:14" x14ac:dyDescent="0.25">
      <c r="A2701" s="157">
        <v>45695.873611111114</v>
      </c>
      <c r="B2701" s="170">
        <v>0.27875050067037466</v>
      </c>
      <c r="C2701" s="170">
        <v>26.438147049999898</v>
      </c>
      <c r="D2701" s="170">
        <v>2.1072569333333301E-2</v>
      </c>
      <c r="E2701" s="171">
        <f t="shared" si="382"/>
        <v>0.27276015448595953</v>
      </c>
      <c r="F2701" s="171">
        <f t="shared" si="383"/>
        <v>6.0335606205708797E-4</v>
      </c>
      <c r="G2701" s="171">
        <f t="shared" si="384"/>
        <v>24084.04325792037</v>
      </c>
      <c r="H2701" s="171">
        <f t="shared" si="378"/>
        <v>2.3658772130208092E-2</v>
      </c>
      <c r="I2701" s="171">
        <f t="shared" si="379"/>
        <v>1.6969660414148817</v>
      </c>
      <c r="J2701" s="171">
        <f t="shared" si="380"/>
        <v>19.741751564512096</v>
      </c>
      <c r="K2701" s="172">
        <f t="shared" si="381"/>
        <v>22.998436783501113</v>
      </c>
      <c r="L2701" s="172">
        <f t="shared" si="385"/>
        <v>0.74026394646189453</v>
      </c>
      <c r="M2701" s="171">
        <f t="shared" si="386"/>
        <v>6.6762621434153541E-2</v>
      </c>
      <c r="N2701" s="44"/>
    </row>
    <row r="2702" spans="1:14" x14ac:dyDescent="0.25">
      <c r="A2702" s="157">
        <v>45695.874305555553</v>
      </c>
      <c r="B2702" s="170">
        <v>0.29844063265493287</v>
      </c>
      <c r="C2702" s="170">
        <v>26.438362535</v>
      </c>
      <c r="D2702" s="170">
        <v>2.1053494333333301E-2</v>
      </c>
      <c r="E2702" s="171">
        <f t="shared" si="382"/>
        <v>0.29202693563429927</v>
      </c>
      <c r="F2702" s="171">
        <f t="shared" si="383"/>
        <v>6.459753953569976E-4</v>
      </c>
      <c r="G2702" s="171">
        <f t="shared" si="384"/>
        <v>25785.270661386199</v>
      </c>
      <c r="H2702" s="171">
        <f t="shared" si="378"/>
        <v>2.3658620186727226E-2</v>
      </c>
      <c r="I2702" s="171">
        <f t="shared" si="379"/>
        <v>1.6969757193068027</v>
      </c>
      <c r="J2702" s="171">
        <f t="shared" si="380"/>
        <v>20.935245437310218</v>
      </c>
      <c r="K2702" s="172">
        <f t="shared" si="381"/>
        <v>24.388939238228517</v>
      </c>
      <c r="L2702" s="172">
        <f t="shared" si="385"/>
        <v>0.78940291780195182</v>
      </c>
      <c r="M2702" s="171">
        <f t="shared" si="386"/>
        <v>7.1194346843610382E-2</v>
      </c>
      <c r="N2702" s="44"/>
    </row>
    <row r="2703" spans="1:14" x14ac:dyDescent="0.25">
      <c r="A2703" s="157">
        <v>45695.875</v>
      </c>
      <c r="B2703" s="170">
        <v>0.31233954374628836</v>
      </c>
      <c r="C2703" s="170">
        <v>26.438578021666601</v>
      </c>
      <c r="D2703" s="170">
        <v>2.1067004833333298E-2</v>
      </c>
      <c r="E2703" s="171">
        <f t="shared" si="382"/>
        <v>0.30562692961746535</v>
      </c>
      <c r="F2703" s="171">
        <f t="shared" si="383"/>
        <v>6.7605961849845971E-4</v>
      </c>
      <c r="G2703" s="171">
        <f t="shared" si="384"/>
        <v>26986.136579679314</v>
      </c>
      <c r="H2703" s="171">
        <f t="shared" si="378"/>
        <v>2.3658468243265715E-2</v>
      </c>
      <c r="I2703" s="171">
        <f t="shared" si="379"/>
        <v>1.6969853973139619</v>
      </c>
      <c r="J2703" s="171">
        <f t="shared" si="380"/>
        <v>21.771051925341091</v>
      </c>
      <c r="K2703" s="172">
        <f t="shared" si="381"/>
        <v>25.36275859501043</v>
      </c>
      <c r="L2703" s="172">
        <f t="shared" si="385"/>
        <v>0.82498583120560354</v>
      </c>
      <c r="M2703" s="171">
        <f t="shared" si="386"/>
        <v>7.4403484055339419E-2</v>
      </c>
      <c r="N2703" s="44"/>
    </row>
    <row r="2704" spans="1:14" x14ac:dyDescent="0.25">
      <c r="A2704" s="157">
        <v>45695.875694444447</v>
      </c>
      <c r="B2704" s="170">
        <v>0.29033292963116542</v>
      </c>
      <c r="C2704" s="170">
        <v>26.438781535</v>
      </c>
      <c r="D2704" s="170">
        <v>2.1148863166666601E-2</v>
      </c>
      <c r="E2704" s="171">
        <f t="shared" si="382"/>
        <v>0.28409307546595464</v>
      </c>
      <c r="F2704" s="171">
        <f t="shared" si="383"/>
        <v>6.2842625461291221E-4</v>
      </c>
      <c r="G2704" s="171">
        <f t="shared" si="384"/>
        <v>25084.765120132692</v>
      </c>
      <c r="H2704" s="171">
        <f t="shared" si="378"/>
        <v>2.3658324743510019E-2</v>
      </c>
      <c r="I2704" s="171">
        <f t="shared" si="379"/>
        <v>1.6969945376079802</v>
      </c>
      <c r="J2704" s="171">
        <f t="shared" si="380"/>
        <v>20.445184450783387</v>
      </c>
      <c r="K2704" s="172">
        <f t="shared" si="381"/>
        <v>23.818269428168616</v>
      </c>
      <c r="L2704" s="172">
        <f t="shared" si="385"/>
        <v>0.77240836107530642</v>
      </c>
      <c r="M2704" s="171">
        <f t="shared" si="386"/>
        <v>6.9661648726127928E-2</v>
      </c>
      <c r="N2704" s="44"/>
    </row>
    <row r="2705" spans="1:14" x14ac:dyDescent="0.25">
      <c r="A2705" s="157">
        <v>45695.876388888886</v>
      </c>
      <c r="B2705" s="170">
        <v>0.30307360425932428</v>
      </c>
      <c r="C2705" s="170">
        <v>26.438829420000001</v>
      </c>
      <c r="D2705" s="170">
        <v>2.1060647500000002E-2</v>
      </c>
      <c r="E2705" s="171">
        <f t="shared" si="382"/>
        <v>0.29655987928730737</v>
      </c>
      <c r="F2705" s="171">
        <f t="shared" si="383"/>
        <v>6.5600347242277988E-4</v>
      </c>
      <c r="G2705" s="171">
        <f t="shared" si="384"/>
        <v>26185.559408005618</v>
      </c>
      <c r="H2705" s="171">
        <f t="shared" si="378"/>
        <v>2.3658290979362086E-2</v>
      </c>
      <c r="I2705" s="171">
        <f t="shared" si="379"/>
        <v>1.6969966882486169</v>
      </c>
      <c r="J2705" s="171">
        <f t="shared" si="380"/>
        <v>21.214441162811539</v>
      </c>
      <c r="K2705" s="172">
        <f t="shared" si="381"/>
        <v>24.714467626478182</v>
      </c>
      <c r="L2705" s="172">
        <f t="shared" si="385"/>
        <v>0.80137738146963766</v>
      </c>
      <c r="M2705" s="171">
        <f t="shared" si="386"/>
        <v>7.2274294865587799E-2</v>
      </c>
      <c r="N2705" s="44"/>
    </row>
    <row r="2706" spans="1:14" x14ac:dyDescent="0.25">
      <c r="A2706" s="157">
        <v>45695.877083333333</v>
      </c>
      <c r="B2706" s="170">
        <v>0.30384576557952114</v>
      </c>
      <c r="C2706" s="170">
        <v>26.438829420000001</v>
      </c>
      <c r="D2706" s="170">
        <v>2.12275428333333E-2</v>
      </c>
      <c r="E2706" s="171">
        <f t="shared" si="382"/>
        <v>0.29731544514553354</v>
      </c>
      <c r="F2706" s="171">
        <f t="shared" si="383"/>
        <v>6.5767481727169077E-4</v>
      </c>
      <c r="G2706" s="171">
        <f t="shared" si="384"/>
        <v>26252.274146070627</v>
      </c>
      <c r="H2706" s="171">
        <f t="shared" si="378"/>
        <v>2.3658290979362086E-2</v>
      </c>
      <c r="I2706" s="171">
        <f t="shared" si="379"/>
        <v>1.6969966882486169</v>
      </c>
      <c r="J2706" s="171">
        <f t="shared" si="380"/>
        <v>21.260915434273095</v>
      </c>
      <c r="K2706" s="172">
        <f t="shared" si="381"/>
        <v>24.768609372126154</v>
      </c>
      <c r="L2706" s="172">
        <f t="shared" si="385"/>
        <v>0.80969187331195747</v>
      </c>
      <c r="M2706" s="171">
        <f t="shared" si="386"/>
        <v>7.3024158848481013E-2</v>
      </c>
      <c r="N2706" s="44"/>
    </row>
    <row r="2707" spans="1:14" x14ac:dyDescent="0.25">
      <c r="A2707" s="157">
        <v>45695.87777777778</v>
      </c>
      <c r="B2707" s="170">
        <v>0.29728239436943255</v>
      </c>
      <c r="C2707" s="170">
        <v>26.438829420000001</v>
      </c>
      <c r="D2707" s="170">
        <v>2.1111511333333301E-2</v>
      </c>
      <c r="E2707" s="171">
        <f t="shared" si="382"/>
        <v>0.29089313536194644</v>
      </c>
      <c r="F2707" s="171">
        <f t="shared" si="383"/>
        <v>6.4346838608102285E-4</v>
      </c>
      <c r="G2707" s="171">
        <f t="shared" si="384"/>
        <v>25685.198873518973</v>
      </c>
      <c r="H2707" s="171">
        <f t="shared" si="378"/>
        <v>2.3658290979362086E-2</v>
      </c>
      <c r="I2707" s="171">
        <f t="shared" si="379"/>
        <v>1.6969966882486169</v>
      </c>
      <c r="J2707" s="171">
        <f t="shared" si="380"/>
        <v>20.865352287231246</v>
      </c>
      <c r="K2707" s="172">
        <f t="shared" si="381"/>
        <v>24.307784949895748</v>
      </c>
      <c r="L2707" s="172">
        <f t="shared" si="385"/>
        <v>0.78865493656456676</v>
      </c>
      <c r="M2707" s="171">
        <f t="shared" si="386"/>
        <v>7.1126888218305082E-2</v>
      </c>
      <c r="N2707" s="44"/>
    </row>
    <row r="2708" spans="1:14" x14ac:dyDescent="0.25">
      <c r="A2708" s="157">
        <v>45695.878472222219</v>
      </c>
      <c r="B2708" s="170">
        <v>0.29187726516666579</v>
      </c>
      <c r="C2708" s="170">
        <v>26.438829420000001</v>
      </c>
      <c r="D2708" s="170">
        <v>2.10598525E-2</v>
      </c>
      <c r="E2708" s="171">
        <f t="shared" si="382"/>
        <v>0.28560417439214436</v>
      </c>
      <c r="F2708" s="171">
        <f t="shared" si="383"/>
        <v>6.3176897222222037E-4</v>
      </c>
      <c r="G2708" s="171">
        <f t="shared" si="384"/>
        <v>25218.195710399923</v>
      </c>
      <c r="H2708" s="171">
        <f t="shared" si="378"/>
        <v>2.3658290979362086E-2</v>
      </c>
      <c r="I2708" s="171">
        <f t="shared" si="379"/>
        <v>1.6969966882486169</v>
      </c>
      <c r="J2708" s="171">
        <f t="shared" si="380"/>
        <v>20.538676233690989</v>
      </c>
      <c r="K2708" s="172">
        <f t="shared" si="381"/>
        <v>23.927212834533158</v>
      </c>
      <c r="L2708" s="172">
        <f t="shared" si="385"/>
        <v>0.77306409172189716</v>
      </c>
      <c r="M2708" s="171">
        <f t="shared" si="386"/>
        <v>6.9720787492956085E-2</v>
      </c>
      <c r="N2708" s="44"/>
    </row>
    <row r="2709" spans="1:14" x14ac:dyDescent="0.25">
      <c r="A2709" s="157">
        <v>45695.879166666666</v>
      </c>
      <c r="B2709" s="170">
        <v>0.29573807173676109</v>
      </c>
      <c r="C2709" s="170">
        <v>26.438829420000001</v>
      </c>
      <c r="D2709" s="170">
        <v>2.1083695499999999E-2</v>
      </c>
      <c r="E2709" s="171">
        <f t="shared" si="382"/>
        <v>0.28938200365305033</v>
      </c>
      <c r="F2709" s="171">
        <f t="shared" si="383"/>
        <v>6.4012569639991578E-4</v>
      </c>
      <c r="G2709" s="171">
        <f t="shared" si="384"/>
        <v>25551.769398056156</v>
      </c>
      <c r="H2709" s="171">
        <f t="shared" si="378"/>
        <v>2.3658290979362086E-2</v>
      </c>
      <c r="I2709" s="171">
        <f t="shared" si="379"/>
        <v>1.6969966882486169</v>
      </c>
      <c r="J2709" s="171">
        <f t="shared" si="380"/>
        <v>20.772101774622087</v>
      </c>
      <c r="K2709" s="172">
        <f t="shared" si="381"/>
        <v>24.199149668987591</v>
      </c>
      <c r="L2709" s="172">
        <f t="shared" si="385"/>
        <v>0.78370963233128399</v>
      </c>
      <c r="M2709" s="171">
        <f t="shared" si="386"/>
        <v>7.0680883146760812E-2</v>
      </c>
      <c r="N2709" s="44"/>
    </row>
    <row r="2710" spans="1:14" x14ac:dyDescent="0.25">
      <c r="A2710" s="157">
        <v>45695.879861111112</v>
      </c>
      <c r="B2710" s="170">
        <v>0.30307360425932428</v>
      </c>
      <c r="C2710" s="170">
        <v>26.438829420000001</v>
      </c>
      <c r="D2710" s="170">
        <v>2.1034420500000001E-2</v>
      </c>
      <c r="E2710" s="171">
        <f t="shared" si="382"/>
        <v>0.29655987928730737</v>
      </c>
      <c r="F2710" s="171">
        <f t="shared" si="383"/>
        <v>6.5600347242277988E-4</v>
      </c>
      <c r="G2710" s="171">
        <f t="shared" si="384"/>
        <v>26185.559408005618</v>
      </c>
      <c r="H2710" s="171">
        <f t="shared" si="378"/>
        <v>2.3658290979362086E-2</v>
      </c>
      <c r="I2710" s="171">
        <f t="shared" si="379"/>
        <v>1.6969966882486169</v>
      </c>
      <c r="J2710" s="171">
        <f t="shared" si="380"/>
        <v>21.214441162811539</v>
      </c>
      <c r="K2710" s="172">
        <f t="shared" si="381"/>
        <v>24.714467626478182</v>
      </c>
      <c r="L2710" s="172">
        <f t="shared" si="385"/>
        <v>0.80037941953215208</v>
      </c>
      <c r="M2710" s="171">
        <f t="shared" si="386"/>
        <v>7.2184291083347049E-2</v>
      </c>
      <c r="N2710" s="44"/>
    </row>
    <row r="2711" spans="1:14" x14ac:dyDescent="0.25">
      <c r="A2711" s="157">
        <v>45695.880555555559</v>
      </c>
      <c r="B2711" s="170">
        <v>0.29805454649318031</v>
      </c>
      <c r="C2711" s="170">
        <v>26.438769805</v>
      </c>
      <c r="D2711" s="170">
        <v>2.094064E-2</v>
      </c>
      <c r="E2711" s="171">
        <f t="shared" si="382"/>
        <v>0.29164875025638415</v>
      </c>
      <c r="F2711" s="171">
        <f t="shared" si="383"/>
        <v>6.4513971102419978E-4</v>
      </c>
      <c r="G2711" s="171">
        <f t="shared" si="384"/>
        <v>25751.91281701078</v>
      </c>
      <c r="H2711" s="171">
        <f t="shared" si="378"/>
        <v>2.3658333014448418E-2</v>
      </c>
      <c r="I2711" s="171">
        <f t="shared" si="379"/>
        <v>1.6969940107832948</v>
      </c>
      <c r="J2711" s="171">
        <f t="shared" si="380"/>
        <v>20.911951540997489</v>
      </c>
      <c r="K2711" s="172">
        <f t="shared" si="381"/>
        <v>24.362037853276338</v>
      </c>
      <c r="L2711" s="172">
        <f t="shared" si="385"/>
        <v>0.78420998024968258</v>
      </c>
      <c r="M2711" s="171">
        <f t="shared" si="386"/>
        <v>7.0726008319776559E-2</v>
      </c>
      <c r="N2711" s="44"/>
    </row>
    <row r="2712" spans="1:14" x14ac:dyDescent="0.25">
      <c r="A2712" s="157">
        <v>45695.881249999999</v>
      </c>
      <c r="B2712" s="170">
        <v>0.29110509093592057</v>
      </c>
      <c r="C2712" s="170">
        <v>26.437935193333299</v>
      </c>
      <c r="D2712" s="170">
        <v>2.1012167499999901E-2</v>
      </c>
      <c r="E2712" s="171">
        <f t="shared" si="382"/>
        <v>0.28484944613271634</v>
      </c>
      <c r="F2712" s="171">
        <f t="shared" si="383"/>
        <v>6.3009759942839953E-4</v>
      </c>
      <c r="G2712" s="171">
        <f t="shared" si="384"/>
        <v>25151.479856863538</v>
      </c>
      <c r="H2712" s="171">
        <f t="shared" si="378"/>
        <v>2.3658921516431054E-2</v>
      </c>
      <c r="I2712" s="171">
        <f t="shared" si="379"/>
        <v>1.6969565265185551</v>
      </c>
      <c r="J2712" s="171">
        <f t="shared" si="380"/>
        <v>20.491938630660549</v>
      </c>
      <c r="K2712" s="172">
        <f t="shared" si="381"/>
        <v>23.872258024994313</v>
      </c>
      <c r="L2712" s="172">
        <f t="shared" si="385"/>
        <v>0.76934778230949896</v>
      </c>
      <c r="M2712" s="171">
        <f t="shared" si="386"/>
        <v>6.9385622502660435E-2</v>
      </c>
      <c r="N2712" s="44"/>
    </row>
    <row r="2713" spans="1:14" x14ac:dyDescent="0.25">
      <c r="A2713" s="157">
        <v>45695.881944444445</v>
      </c>
      <c r="B2713" s="170">
        <v>0.29844063634586815</v>
      </c>
      <c r="C2713" s="170">
        <v>26.436862118333298</v>
      </c>
      <c r="D2713" s="170">
        <v>2.094064E-2</v>
      </c>
      <c r="E2713" s="171">
        <f t="shared" si="382"/>
        <v>0.29202840180032513</v>
      </c>
      <c r="F2713" s="171">
        <f t="shared" si="383"/>
        <v>6.4597540334603498E-4</v>
      </c>
      <c r="G2713" s="171">
        <f t="shared" si="384"/>
        <v>25785.270980283007</v>
      </c>
      <c r="H2713" s="171">
        <f t="shared" si="378"/>
        <v>2.3659678190180788E-2</v>
      </c>
      <c r="I2713" s="171">
        <f t="shared" si="379"/>
        <v>1.6969083332259629</v>
      </c>
      <c r="J2713" s="171">
        <f t="shared" si="380"/>
        <v>20.935245659976776</v>
      </c>
      <c r="K2713" s="172">
        <f t="shared" si="381"/>
        <v>24.388071640661853</v>
      </c>
      <c r="L2713" s="172">
        <f t="shared" si="385"/>
        <v>0.7851413152761888</v>
      </c>
      <c r="M2713" s="171">
        <f t="shared" si="386"/>
        <v>7.0810003181474457E-2</v>
      </c>
      <c r="N2713" s="44"/>
    </row>
    <row r="2714" spans="1:14" x14ac:dyDescent="0.25">
      <c r="A2714" s="157">
        <v>45695.882638888892</v>
      </c>
      <c r="B2714" s="170">
        <v>0.30886482334566789</v>
      </c>
      <c r="C2714" s="170">
        <v>26.4357890449999</v>
      </c>
      <c r="D2714" s="170">
        <v>2.1031241333333301E-2</v>
      </c>
      <c r="E2714" s="171">
        <f t="shared" si="382"/>
        <v>0.30222969938731714</v>
      </c>
      <c r="F2714" s="171">
        <f t="shared" si="383"/>
        <v>6.6853857867027683E-4</v>
      </c>
      <c r="G2714" s="171">
        <f t="shared" si="384"/>
        <v>26685.920737065706</v>
      </c>
      <c r="H2714" s="171">
        <f t="shared" si="378"/>
        <v>2.3660434892376493E-2</v>
      </c>
      <c r="I2714" s="171">
        <f t="shared" si="379"/>
        <v>1.6968601410099016</v>
      </c>
      <c r="J2714" s="171">
        <f t="shared" si="380"/>
        <v>21.562597910441369</v>
      </c>
      <c r="K2714" s="172">
        <f t="shared" si="381"/>
        <v>25.11825311909384</v>
      </c>
      <c r="L2714" s="172">
        <f t="shared" si="385"/>
        <v>0.81478218938365676</v>
      </c>
      <c r="M2714" s="171">
        <f t="shared" si="386"/>
        <v>7.3483242188280729E-2</v>
      </c>
      <c r="N2714" s="44"/>
    </row>
    <row r="2715" spans="1:14" x14ac:dyDescent="0.25">
      <c r="A2715" s="157">
        <v>45695.883333333331</v>
      </c>
      <c r="B2715" s="170">
        <v>0.32160549795838228</v>
      </c>
      <c r="C2715" s="170">
        <v>26.434715969999999</v>
      </c>
      <c r="D2715" s="170">
        <v>2.1054289166666601E-2</v>
      </c>
      <c r="E2715" s="171">
        <f t="shared" si="382"/>
        <v>0.31469780232694078</v>
      </c>
      <c r="F2715" s="171">
        <f t="shared" si="383"/>
        <v>6.9611579644671487E-4</v>
      </c>
      <c r="G2715" s="171">
        <f t="shared" si="384"/>
        <v>27786.715023604229</v>
      </c>
      <c r="H2715" s="171">
        <f t="shared" si="378"/>
        <v>2.3661191625369966E-2</v>
      </c>
      <c r="I2715" s="171">
        <f t="shared" si="379"/>
        <v>1.6968119497206664</v>
      </c>
      <c r="J2715" s="171">
        <f t="shared" si="380"/>
        <v>22.325356242850166</v>
      </c>
      <c r="K2715" s="172">
        <f t="shared" si="381"/>
        <v>26.006127838269556</v>
      </c>
      <c r="L2715" s="172">
        <f t="shared" si="385"/>
        <v>0.84772423031879951</v>
      </c>
      <c r="M2715" s="171">
        <f t="shared" si="386"/>
        <v>7.6454205476082213E-2</v>
      </c>
      <c r="N2715" s="44"/>
    </row>
    <row r="2716" spans="1:14" x14ac:dyDescent="0.25">
      <c r="A2716" s="157">
        <v>45695.884027777778</v>
      </c>
      <c r="B2716" s="170">
        <v>0.31851684348886794</v>
      </c>
      <c r="C2716" s="170">
        <v>26.4336666383333</v>
      </c>
      <c r="D2716" s="170">
        <v>2.1058263666666601E-2</v>
      </c>
      <c r="E2716" s="171">
        <f t="shared" si="382"/>
        <v>0.31167658009034477</v>
      </c>
      <c r="F2716" s="171">
        <f t="shared" si="383"/>
        <v>6.8943039716205183E-4</v>
      </c>
      <c r="G2716" s="171">
        <f t="shared" si="384"/>
        <v>27519.85527743819</v>
      </c>
      <c r="H2716" s="171">
        <f t="shared" si="378"/>
        <v>2.3661931643201718E-2</v>
      </c>
      <c r="I2716" s="171">
        <f t="shared" si="379"/>
        <v>1.6967648257019226</v>
      </c>
      <c r="J2716" s="171">
        <f t="shared" si="380"/>
        <v>22.140839556859152</v>
      </c>
      <c r="K2716" s="172">
        <f t="shared" si="381"/>
        <v>25.790548123460809</v>
      </c>
      <c r="L2716" s="172">
        <f t="shared" si="385"/>
        <v>0.84009178037154053</v>
      </c>
      <c r="M2716" s="171">
        <f t="shared" si="386"/>
        <v>7.5765853208111508E-2</v>
      </c>
      <c r="N2716" s="44"/>
    </row>
    <row r="2717" spans="1:14" x14ac:dyDescent="0.25">
      <c r="A2717" s="157">
        <v>45695.884722222225</v>
      </c>
      <c r="B2717" s="170">
        <v>0.32392197823575986</v>
      </c>
      <c r="C2717" s="170">
        <v>26.432925975</v>
      </c>
      <c r="D2717" s="170">
        <v>2.08914745E-2</v>
      </c>
      <c r="E2717" s="171">
        <f t="shared" si="382"/>
        <v>0.3169664212697394</v>
      </c>
      <c r="F2717" s="171">
        <f t="shared" si="383"/>
        <v>7.011298230211252E-4</v>
      </c>
      <c r="G2717" s="171">
        <f t="shared" si="384"/>
        <v>27986.858919569651</v>
      </c>
      <c r="H2717" s="171">
        <f t="shared" si="378"/>
        <v>2.3662453996607581E-2</v>
      </c>
      <c r="I2717" s="171">
        <f t="shared" si="379"/>
        <v>1.6967315641233072</v>
      </c>
      <c r="J2717" s="171">
        <f t="shared" si="380"/>
        <v>22.46358027634842</v>
      </c>
      <c r="K2717" s="172">
        <f t="shared" si="381"/>
        <v>26.166029970922835</v>
      </c>
      <c r="L2717" s="172">
        <f t="shared" si="385"/>
        <v>0.84690857883843906</v>
      </c>
      <c r="M2717" s="171">
        <f t="shared" si="386"/>
        <v>7.6380643834635567E-2</v>
      </c>
      <c r="N2717" s="44"/>
    </row>
    <row r="2718" spans="1:14" x14ac:dyDescent="0.25">
      <c r="A2718" s="157">
        <v>45695.885416666664</v>
      </c>
      <c r="B2718" s="170">
        <v>0.33511833390673795</v>
      </c>
      <c r="C2718" s="170">
        <v>26.4322802816666</v>
      </c>
      <c r="D2718" s="170">
        <v>2.0919889333333299E-2</v>
      </c>
      <c r="E2718" s="171">
        <f t="shared" si="382"/>
        <v>0.32792306505042706</v>
      </c>
      <c r="F2718" s="171">
        <f t="shared" si="383"/>
        <v>7.2536435910549343E-4</v>
      </c>
      <c r="G2718" s="171">
        <f t="shared" si="384"/>
        <v>28954.224049542157</v>
      </c>
      <c r="H2718" s="171">
        <f t="shared" si="378"/>
        <v>2.366290938386097E-2</v>
      </c>
      <c r="I2718" s="171">
        <f t="shared" si="379"/>
        <v>1.6967025678300669</v>
      </c>
      <c r="J2718" s="171">
        <f t="shared" si="380"/>
        <v>23.129735153889865</v>
      </c>
      <c r="K2718" s="172">
        <f t="shared" si="381"/>
        <v>26.941567990718593</v>
      </c>
      <c r="L2718" s="172">
        <f t="shared" si="385"/>
        <v>0.87598126192435743</v>
      </c>
      <c r="M2718" s="171">
        <f t="shared" si="386"/>
        <v>7.9002639062442051E-2</v>
      </c>
      <c r="N2718" s="44"/>
    </row>
    <row r="2719" spans="1:14" x14ac:dyDescent="0.25">
      <c r="A2719" s="157">
        <v>45695.886111111111</v>
      </c>
      <c r="B2719" s="170">
        <v>0.32430806257520878</v>
      </c>
      <c r="C2719" s="170">
        <v>26.431634590000002</v>
      </c>
      <c r="D2719" s="170">
        <v>2.1032433333333302E-2</v>
      </c>
      <c r="E2719" s="171">
        <f t="shared" si="382"/>
        <v>0.31734558319649381</v>
      </c>
      <c r="F2719" s="171">
        <f t="shared" si="383"/>
        <v>7.0196550340954282E-4</v>
      </c>
      <c r="G2719" s="171">
        <f t="shared" si="384"/>
        <v>28020.216606498037</v>
      </c>
      <c r="H2719" s="171">
        <f t="shared" si="378"/>
        <v>2.3663364780665778E-2</v>
      </c>
      <c r="I2719" s="171">
        <f t="shared" si="379"/>
        <v>1.6966735719743418</v>
      </c>
      <c r="J2719" s="171">
        <f t="shared" si="380"/>
        <v>22.486604393014129</v>
      </c>
      <c r="K2719" s="172">
        <f t="shared" si="381"/>
        <v>26.192046724484122</v>
      </c>
      <c r="L2719" s="172">
        <f t="shared" si="385"/>
        <v>0.85356400758487572</v>
      </c>
      <c r="M2719" s="171">
        <f t="shared" si="386"/>
        <v>7.6980880914941888E-2</v>
      </c>
      <c r="N2719" s="44"/>
    </row>
    <row r="2720" spans="1:14" x14ac:dyDescent="0.25">
      <c r="A2720" s="157">
        <v>45695.886805555558</v>
      </c>
      <c r="B2720" s="170">
        <v>0.32430806257520878</v>
      </c>
      <c r="C2720" s="170">
        <v>26.430988899999999</v>
      </c>
      <c r="D2720" s="170">
        <v>2.1081707500000001E-2</v>
      </c>
      <c r="E2720" s="171">
        <f t="shared" si="382"/>
        <v>0.31734626717470743</v>
      </c>
      <c r="F2720" s="171">
        <f t="shared" si="383"/>
        <v>7.0196550340954282E-4</v>
      </c>
      <c r="G2720" s="171">
        <f t="shared" si="384"/>
        <v>28020.216606498037</v>
      </c>
      <c r="H2720" s="171">
        <f t="shared" si="378"/>
        <v>2.3663820187022438E-2</v>
      </c>
      <c r="I2720" s="171">
        <f t="shared" si="379"/>
        <v>1.6966445765561113</v>
      </c>
      <c r="J2720" s="171">
        <f t="shared" si="380"/>
        <v>22.486604393014129</v>
      </c>
      <c r="K2720" s="172">
        <f t="shared" si="381"/>
        <v>26.191645635017174</v>
      </c>
      <c r="L2720" s="172">
        <f t="shared" si="385"/>
        <v>0.85554959171675815</v>
      </c>
      <c r="M2720" s="171">
        <f t="shared" si="386"/>
        <v>7.7159955962911086E-2</v>
      </c>
      <c r="N2720" s="44"/>
    </row>
    <row r="2721" spans="1:14" x14ac:dyDescent="0.25">
      <c r="A2721" s="157">
        <v>45695.887499999997</v>
      </c>
      <c r="B2721" s="170">
        <v>0.30693441452035486</v>
      </c>
      <c r="C2721" s="170">
        <v>26.430399043333299</v>
      </c>
      <c r="D2721" s="170">
        <v>2.1226747666666601E-2</v>
      </c>
      <c r="E2721" s="171">
        <f t="shared" si="382"/>
        <v>0.30034616384774571</v>
      </c>
      <c r="F2721" s="171">
        <f t="shared" si="383"/>
        <v>6.6436020458951266E-4</v>
      </c>
      <c r="G2721" s="171">
        <f t="shared" si="384"/>
        <v>26519.133414558659</v>
      </c>
      <c r="H2721" s="171">
        <f t="shared" si="378"/>
        <v>2.3664236223401608E-2</v>
      </c>
      <c r="I2721" s="171">
        <f t="shared" si="379"/>
        <v>1.6966180887119708</v>
      </c>
      <c r="J2721" s="171">
        <f t="shared" si="380"/>
        <v>21.446647898945141</v>
      </c>
      <c r="K2721" s="172">
        <f t="shared" si="381"/>
        <v>24.979989594035924</v>
      </c>
      <c r="L2721" s="172">
        <f t="shared" si="385"/>
        <v>0.81733823408048722</v>
      </c>
      <c r="M2721" s="171">
        <f t="shared" si="386"/>
        <v>7.3713765699899639E-2</v>
      </c>
      <c r="N2721" s="44"/>
    </row>
    <row r="2722" spans="1:14" x14ac:dyDescent="0.25">
      <c r="A2722" s="157">
        <v>45695.888194444444</v>
      </c>
      <c r="B2722" s="170">
        <v>0.28647212306107006</v>
      </c>
      <c r="C2722" s="170">
        <v>26.430474138333299</v>
      </c>
      <c r="D2722" s="170">
        <v>2.1100781499999999E-2</v>
      </c>
      <c r="E2722" s="171">
        <f t="shared" si="382"/>
        <v>0.28032301877115889</v>
      </c>
      <c r="F2722" s="171">
        <f t="shared" si="383"/>
        <v>6.2006953043521659E-4</v>
      </c>
      <c r="G2722" s="171">
        <f t="shared" si="384"/>
        <v>24751.191432476455</v>
      </c>
      <c r="H2722" s="171">
        <f t="shared" si="378"/>
        <v>2.3664183257067546E-2</v>
      </c>
      <c r="I2722" s="171">
        <f t="shared" si="379"/>
        <v>1.6966214608782133</v>
      </c>
      <c r="J2722" s="171">
        <f t="shared" si="380"/>
        <v>20.211151309428494</v>
      </c>
      <c r="K2722" s="172">
        <f t="shared" si="381"/>
        <v>23.540986495894572</v>
      </c>
      <c r="L2722" s="172">
        <f t="shared" si="385"/>
        <v>0.76070265429776451</v>
      </c>
      <c r="M2722" s="171">
        <f t="shared" si="386"/>
        <v>6.8605939240418884E-2</v>
      </c>
      <c r="N2722" s="44"/>
    </row>
    <row r="2723" spans="1:14" x14ac:dyDescent="0.25">
      <c r="A2723" s="157">
        <v>45695.888888888891</v>
      </c>
      <c r="B2723" s="170">
        <v>0.3092509040019038</v>
      </c>
      <c r="C2723" s="170">
        <v>26.430742121666601</v>
      </c>
      <c r="D2723" s="170">
        <v>2.1190984999999999E-2</v>
      </c>
      <c r="E2723" s="171">
        <f t="shared" si="382"/>
        <v>0.30261258406036079</v>
      </c>
      <c r="F2723" s="171">
        <f t="shared" si="383"/>
        <v>6.6937425108637189E-4</v>
      </c>
      <c r="G2723" s="171">
        <f t="shared" si="384"/>
        <v>26719.27810576449</v>
      </c>
      <c r="H2723" s="171">
        <f t="shared" si="378"/>
        <v>2.3663994243072962E-2</v>
      </c>
      <c r="I2723" s="171">
        <f t="shared" si="379"/>
        <v>1.6966334947999473</v>
      </c>
      <c r="J2723" s="171">
        <f t="shared" si="380"/>
        <v>21.585775653538725</v>
      </c>
      <c r="K2723" s="172">
        <f t="shared" si="381"/>
        <v>25.142243260273816</v>
      </c>
      <c r="L2723" s="172">
        <f t="shared" si="385"/>
        <v>0.82184409028037964</v>
      </c>
      <c r="M2723" s="171">
        <f t="shared" si="386"/>
        <v>7.4120138012299747E-2</v>
      </c>
      <c r="N2723" s="44"/>
    </row>
    <row r="2724" spans="1:14" x14ac:dyDescent="0.25">
      <c r="A2724" s="157">
        <v>45695.88958333333</v>
      </c>
      <c r="B2724" s="170">
        <v>0.32971319180114234</v>
      </c>
      <c r="C2724" s="170">
        <v>26.4310101033333</v>
      </c>
      <c r="D2724" s="170">
        <v>2.11293925E-2</v>
      </c>
      <c r="E2724" s="171">
        <f t="shared" si="382"/>
        <v>0.32263534375281633</v>
      </c>
      <c r="F2724" s="171">
        <f t="shared" si="383"/>
        <v>7.1366491731848986E-4</v>
      </c>
      <c r="G2724" s="171">
        <f t="shared" si="384"/>
        <v>28487.219771618697</v>
      </c>
      <c r="H2724" s="171">
        <f t="shared" si="378"/>
        <v>2.3663805232101737E-2</v>
      </c>
      <c r="I2724" s="171">
        <f t="shared" si="379"/>
        <v>1.6966455287093081</v>
      </c>
      <c r="J2724" s="171">
        <f t="shared" si="380"/>
        <v>22.808538417397468</v>
      </c>
      <c r="K2724" s="172">
        <f t="shared" si="381"/>
        <v>26.566636992002465</v>
      </c>
      <c r="L2724" s="172">
        <f t="shared" si="385"/>
        <v>0.87111126030926134</v>
      </c>
      <c r="M2724" s="171">
        <f t="shared" si="386"/>
        <v>7.8563425352566857E-2</v>
      </c>
      <c r="N2724" s="44"/>
    </row>
    <row r="2725" spans="1:14" x14ac:dyDescent="0.25">
      <c r="A2725" s="157">
        <v>45695.890277777777</v>
      </c>
      <c r="B2725" s="170">
        <v>0.32044725598194945</v>
      </c>
      <c r="C2725" s="170">
        <v>26.431261708333299</v>
      </c>
      <c r="D2725" s="170">
        <v>2.1369801666666601E-2</v>
      </c>
      <c r="E2725" s="171">
        <f t="shared" si="382"/>
        <v>0.31356805347380456</v>
      </c>
      <c r="F2725" s="171">
        <f t="shared" si="383"/>
        <v>6.9360877918170881E-4</v>
      </c>
      <c r="G2725" s="171">
        <f t="shared" si="384"/>
        <v>27686.642916840432</v>
      </c>
      <c r="H2725" s="171">
        <f t="shared" si="378"/>
        <v>2.3663627773489373E-2</v>
      </c>
      <c r="I2725" s="171">
        <f t="shared" si="379"/>
        <v>1.6966568272695408</v>
      </c>
      <c r="J2725" s="171">
        <f t="shared" si="380"/>
        <v>22.256191891734449</v>
      </c>
      <c r="K2725" s="172">
        <f t="shared" si="381"/>
        <v>25.923436576230454</v>
      </c>
      <c r="L2725" s="172">
        <f t="shared" si="385"/>
        <v>0.85739588900312447</v>
      </c>
      <c r="M2725" s="171">
        <f t="shared" si="386"/>
        <v>7.7326469065938347E-2</v>
      </c>
      <c r="N2725" s="44"/>
    </row>
    <row r="2726" spans="1:14" x14ac:dyDescent="0.25">
      <c r="A2726" s="157">
        <v>45695.890972222223</v>
      </c>
      <c r="B2726" s="170">
        <v>0.32083333664590763</v>
      </c>
      <c r="C2726" s="170">
        <v>26.431318279999999</v>
      </c>
      <c r="D2726" s="170">
        <v>2.1114689499999999E-2</v>
      </c>
      <c r="E2726" s="171">
        <f t="shared" si="382"/>
        <v>0.31394578666565248</v>
      </c>
      <c r="F2726" s="171">
        <f t="shared" si="383"/>
        <v>6.9444445161451868E-4</v>
      </c>
      <c r="G2726" s="171">
        <f t="shared" si="384"/>
        <v>27720.000286206418</v>
      </c>
      <c r="H2726" s="171">
        <f t="shared" si="378"/>
        <v>2.3663587873356064E-2</v>
      </c>
      <c r="I2726" s="171">
        <f t="shared" si="379"/>
        <v>1.6966593676812636</v>
      </c>
      <c r="J2726" s="171">
        <f t="shared" si="380"/>
        <v>22.27925055837634</v>
      </c>
      <c r="K2726" s="172">
        <f t="shared" si="381"/>
        <v>25.950329531740685</v>
      </c>
      <c r="L2726" s="172">
        <f t="shared" si="385"/>
        <v>0.84813520534745768</v>
      </c>
      <c r="M2726" s="171">
        <f t="shared" si="386"/>
        <v>7.6491270323544164E-2</v>
      </c>
      <c r="N2726" s="44"/>
    </row>
    <row r="2727" spans="1:14" x14ac:dyDescent="0.25">
      <c r="A2727" s="157">
        <v>45695.89166666667</v>
      </c>
      <c r="B2727" s="170">
        <v>0.31542819822352497</v>
      </c>
      <c r="C2727" s="170">
        <v>26.431318279999999</v>
      </c>
      <c r="D2727" s="170">
        <v>2.1161976333333301E-2</v>
      </c>
      <c r="E2727" s="171">
        <f t="shared" si="382"/>
        <v>0.30865668406867236</v>
      </c>
      <c r="F2727" s="171">
        <f t="shared" si="383"/>
        <v>6.8274501779983757E-4</v>
      </c>
      <c r="G2727" s="171">
        <f t="shared" si="384"/>
        <v>27252.996326512559</v>
      </c>
      <c r="H2727" s="171">
        <f t="shared" si="378"/>
        <v>2.3663587873356064E-2</v>
      </c>
      <c r="I2727" s="171">
        <f t="shared" si="379"/>
        <v>1.6966593676812636</v>
      </c>
      <c r="J2727" s="171">
        <f t="shared" si="380"/>
        <v>21.956072751642715</v>
      </c>
      <c r="K2727" s="172">
        <f t="shared" si="381"/>
        <v>25.57389987760541</v>
      </c>
      <c r="L2727" s="172">
        <f t="shared" si="385"/>
        <v>0.83636694471488437</v>
      </c>
      <c r="M2727" s="171">
        <f t="shared" si="386"/>
        <v>7.5429919256392891E-2</v>
      </c>
      <c r="N2727" s="44"/>
    </row>
    <row r="2728" spans="1:14" x14ac:dyDescent="0.25">
      <c r="A2728" s="157">
        <v>45695.892361111109</v>
      </c>
      <c r="B2728" s="170">
        <v>0.29457982976805053</v>
      </c>
      <c r="C2728" s="170">
        <v>26.431318279999999</v>
      </c>
      <c r="D2728" s="170">
        <v>2.1119458666666601E-2</v>
      </c>
      <c r="E2728" s="171">
        <f t="shared" si="382"/>
        <v>0.28825588188310314</v>
      </c>
      <c r="F2728" s="171">
        <f t="shared" si="383"/>
        <v>6.3761867915162454E-4</v>
      </c>
      <c r="G2728" s="171">
        <f t="shared" si="384"/>
        <v>25451.697291959565</v>
      </c>
      <c r="H2728" s="171">
        <f t="shared" si="378"/>
        <v>2.3663587873356064E-2</v>
      </c>
      <c r="I2728" s="171">
        <f t="shared" si="379"/>
        <v>1.6966593676812636</v>
      </c>
      <c r="J2728" s="171">
        <f t="shared" si="380"/>
        <v>20.702119157899165</v>
      </c>
      <c r="K2728" s="172">
        <f t="shared" si="381"/>
        <v>24.113325210163495</v>
      </c>
      <c r="L2728" s="172">
        <f t="shared" si="385"/>
        <v>0.7819534275258363</v>
      </c>
      <c r="M2728" s="171">
        <f t="shared" si="386"/>
        <v>7.0522495267481639E-2</v>
      </c>
      <c r="N2728" s="44"/>
    </row>
    <row r="2729" spans="1:14" x14ac:dyDescent="0.25">
      <c r="A2729" s="157">
        <v>45695.893055555556</v>
      </c>
      <c r="B2729" s="170">
        <v>0.28415564277597027</v>
      </c>
      <c r="C2729" s="170">
        <v>26.431318279999999</v>
      </c>
      <c r="D2729" s="170">
        <v>2.1160386833333301E-2</v>
      </c>
      <c r="E2729" s="171">
        <f t="shared" si="382"/>
        <v>0.27805547808531955</v>
      </c>
      <c r="F2729" s="171">
        <f t="shared" si="383"/>
        <v>6.1505550384409154E-4</v>
      </c>
      <c r="G2729" s="171">
        <f t="shared" si="384"/>
        <v>24551.047535843831</v>
      </c>
      <c r="H2729" s="171">
        <f t="shared" si="378"/>
        <v>2.3663587873356064E-2</v>
      </c>
      <c r="I2729" s="171">
        <f t="shared" si="379"/>
        <v>1.6966593676812636</v>
      </c>
      <c r="J2729" s="171">
        <f t="shared" si="380"/>
        <v>20.07051992196784</v>
      </c>
      <c r="K2729" s="172">
        <f t="shared" si="381"/>
        <v>23.37765377177881</v>
      </c>
      <c r="L2729" s="172">
        <f t="shared" si="385"/>
        <v>0.75697630887986733</v>
      </c>
      <c r="M2729" s="171">
        <f t="shared" si="386"/>
        <v>6.8269869126972166E-2</v>
      </c>
      <c r="N2729" s="44"/>
    </row>
    <row r="2730" spans="1:14" x14ac:dyDescent="0.25">
      <c r="A2730" s="157">
        <v>45695.893750000003</v>
      </c>
      <c r="B2730" s="170">
        <v>0.28492780041295412</v>
      </c>
      <c r="C2730" s="170">
        <v>26.431318279999999</v>
      </c>
      <c r="D2730" s="170">
        <v>2.10566733333333E-2</v>
      </c>
      <c r="E2730" s="171">
        <f t="shared" si="382"/>
        <v>0.27881105928304378</v>
      </c>
      <c r="F2730" s="171">
        <f t="shared" si="383"/>
        <v>6.1672684072067987E-4</v>
      </c>
      <c r="G2730" s="171">
        <f t="shared" si="384"/>
        <v>24617.761955679238</v>
      </c>
      <c r="H2730" s="171">
        <f t="shared" si="378"/>
        <v>2.3663587873356064E-2</v>
      </c>
      <c r="I2730" s="171">
        <f t="shared" si="379"/>
        <v>1.6966593676812636</v>
      </c>
      <c r="J2730" s="171">
        <f t="shared" si="380"/>
        <v>20.117414672307138</v>
      </c>
      <c r="K2730" s="172">
        <f t="shared" si="381"/>
        <v>23.432275637151925</v>
      </c>
      <c r="L2730" s="172">
        <f t="shared" si="385"/>
        <v>0.75522067088284095</v>
      </c>
      <c r="M2730" s="171">
        <f t="shared" si="386"/>
        <v>6.8111532366778582E-2</v>
      </c>
      <c r="N2730" s="44"/>
    </row>
    <row r="2731" spans="1:14" x14ac:dyDescent="0.25">
      <c r="A2731" s="157">
        <v>45695.894444444442</v>
      </c>
      <c r="B2731" s="170">
        <v>0.30307360425932428</v>
      </c>
      <c r="C2731" s="170">
        <v>26.431318279999999</v>
      </c>
      <c r="D2731" s="170">
        <v>2.1052700166666601E-2</v>
      </c>
      <c r="E2731" s="171">
        <f t="shared" si="382"/>
        <v>0.29656731467341385</v>
      </c>
      <c r="F2731" s="171">
        <f t="shared" si="383"/>
        <v>6.5600347242277988E-4</v>
      </c>
      <c r="G2731" s="171">
        <f t="shared" si="384"/>
        <v>26185.559408005618</v>
      </c>
      <c r="H2731" s="171">
        <f t="shared" si="378"/>
        <v>2.3663587873356064E-2</v>
      </c>
      <c r="I2731" s="171">
        <f t="shared" si="379"/>
        <v>1.6966593676812636</v>
      </c>
      <c r="J2731" s="171">
        <f t="shared" si="380"/>
        <v>21.214441162811539</v>
      </c>
      <c r="K2731" s="172">
        <f t="shared" si="381"/>
        <v>24.710065429005358</v>
      </c>
      <c r="L2731" s="172">
        <f t="shared" si="385"/>
        <v>0.80092113062948034</v>
      </c>
      <c r="M2731" s="171">
        <f t="shared" si="386"/>
        <v>7.2233146701792955E-2</v>
      </c>
      <c r="N2731" s="44"/>
    </row>
    <row r="2732" spans="1:14" x14ac:dyDescent="0.25">
      <c r="A2732" s="157">
        <v>45695.895138888889</v>
      </c>
      <c r="B2732" s="170">
        <v>0.31156738795477218</v>
      </c>
      <c r="C2732" s="170">
        <v>26.4312753783333</v>
      </c>
      <c r="D2732" s="170">
        <v>2.1257344833333299E-2</v>
      </c>
      <c r="E2732" s="171">
        <f t="shared" si="382"/>
        <v>0.30487880013060115</v>
      </c>
      <c r="F2732" s="171">
        <f t="shared" si="383"/>
        <v>6.7438828561638996E-4</v>
      </c>
      <c r="G2732" s="171">
        <f t="shared" si="384"/>
        <v>26919.422319292316</v>
      </c>
      <c r="H2732" s="171">
        <f t="shared" si="378"/>
        <v>2.3663618131997802E-2</v>
      </c>
      <c r="I2732" s="171">
        <f t="shared" si="379"/>
        <v>1.696657441135381</v>
      </c>
      <c r="J2732" s="171">
        <f t="shared" si="380"/>
        <v>21.724757249646554</v>
      </c>
      <c r="K2732" s="172">
        <f t="shared" si="381"/>
        <v>25.3044434564857</v>
      </c>
      <c r="L2732" s="172">
        <f t="shared" si="385"/>
        <v>0.83032076245630126</v>
      </c>
      <c r="M2732" s="171">
        <f t="shared" si="386"/>
        <v>7.4884628648656332E-2</v>
      </c>
      <c r="N2732" s="44"/>
    </row>
    <row r="2733" spans="1:14" x14ac:dyDescent="0.25">
      <c r="A2733" s="157">
        <v>45695.895833333336</v>
      </c>
      <c r="B2733" s="170">
        <v>0.31967509465403038</v>
      </c>
      <c r="C2733" s="170">
        <v>26.4307605483333</v>
      </c>
      <c r="D2733" s="170">
        <v>2.10654155E-2</v>
      </c>
      <c r="E2733" s="171">
        <f t="shared" si="382"/>
        <v>0.31281299181664146</v>
      </c>
      <c r="F2733" s="171">
        <f t="shared" si="383"/>
        <v>6.919374343160831E-4</v>
      </c>
      <c r="G2733" s="171">
        <f t="shared" si="384"/>
        <v>27619.928178108225</v>
      </c>
      <c r="H2733" s="171">
        <f t="shared" si="378"/>
        <v>2.3663981246444997E-2</v>
      </c>
      <c r="I2733" s="171">
        <f t="shared" si="379"/>
        <v>1.6966343222606601</v>
      </c>
      <c r="J2733" s="171">
        <f t="shared" si="380"/>
        <v>22.210062883884088</v>
      </c>
      <c r="K2733" s="172">
        <f t="shared" si="381"/>
        <v>25.869399221512495</v>
      </c>
      <c r="L2733" s="172">
        <f t="shared" si="385"/>
        <v>0.84322958235404066</v>
      </c>
      <c r="M2733" s="171">
        <f t="shared" si="386"/>
        <v>7.6048844007399044E-2</v>
      </c>
      <c r="N2733" s="44"/>
    </row>
    <row r="2734" spans="1:14" x14ac:dyDescent="0.25">
      <c r="A2734" s="157">
        <v>45695.896527777775</v>
      </c>
      <c r="B2734" s="170">
        <v>0.31002306899759141</v>
      </c>
      <c r="C2734" s="170">
        <v>26.430117008333301</v>
      </c>
      <c r="D2734" s="170">
        <v>2.0949155333333299E-2</v>
      </c>
      <c r="E2734" s="171">
        <f t="shared" si="382"/>
        <v>0.30336880692958623</v>
      </c>
      <c r="F2734" s="171">
        <f t="shared" si="383"/>
        <v>6.7104560389089052E-4</v>
      </c>
      <c r="G2734" s="171">
        <f t="shared" si="384"/>
        <v>26785.993161391896</v>
      </c>
      <c r="H2734" s="171">
        <f t="shared" si="378"/>
        <v>2.3664435150857963E-2</v>
      </c>
      <c r="I2734" s="171">
        <f t="shared" si="379"/>
        <v>1.6966054238792097</v>
      </c>
      <c r="J2734" s="171">
        <f t="shared" si="380"/>
        <v>21.632119214456903</v>
      </c>
      <c r="K2734" s="172">
        <f t="shared" si="381"/>
        <v>25.195848831750734</v>
      </c>
      <c r="L2734" s="172">
        <f t="shared" si="385"/>
        <v>0.81438797071123492</v>
      </c>
      <c r="M2734" s="171">
        <f t="shared" si="386"/>
        <v>7.3447688556208049E-2</v>
      </c>
      <c r="N2734" s="44"/>
    </row>
    <row r="2735" spans="1:14" x14ac:dyDescent="0.25">
      <c r="A2735" s="157">
        <v>45695.897222222222</v>
      </c>
      <c r="B2735" s="170">
        <v>0.2849278040884477</v>
      </c>
      <c r="C2735" s="170">
        <v>26.429473470000001</v>
      </c>
      <c r="D2735" s="170">
        <v>2.0866891499999901E-2</v>
      </c>
      <c r="E2735" s="171">
        <f t="shared" si="382"/>
        <v>0.27881277979778818</v>
      </c>
      <c r="F2735" s="171">
        <f t="shared" si="383"/>
        <v>6.1672684867629369E-4</v>
      </c>
      <c r="G2735" s="171">
        <f t="shared" si="384"/>
        <v>24617.762273241882</v>
      </c>
      <c r="H2735" s="171">
        <f t="shared" si="378"/>
        <v>2.3664889064751917E-2</v>
      </c>
      <c r="I2735" s="171">
        <f t="shared" si="379"/>
        <v>1.6965765259328398</v>
      </c>
      <c r="J2735" s="171">
        <f t="shared" si="380"/>
        <v>20.11741489548519</v>
      </c>
      <c r="K2735" s="172">
        <f t="shared" si="381"/>
        <v>23.431250699221245</v>
      </c>
      <c r="L2735" s="172">
        <f t="shared" si="385"/>
        <v>0.74837862727221749</v>
      </c>
      <c r="M2735" s="171">
        <f t="shared" si="386"/>
        <v>6.7494464941578056E-2</v>
      </c>
      <c r="N2735" s="44"/>
    </row>
    <row r="2736" spans="1:14" x14ac:dyDescent="0.25">
      <c r="A2736" s="157">
        <v>45695.897916666669</v>
      </c>
      <c r="B2736" s="170">
        <v>0.30345969043652132</v>
      </c>
      <c r="C2736" s="170">
        <v>26.428829931666598</v>
      </c>
      <c r="D2736" s="170">
        <v>2.0871498499999998E-2</v>
      </c>
      <c r="E2736" s="171">
        <f t="shared" si="382"/>
        <v>0.29694757894527346</v>
      </c>
      <c r="F2736" s="171">
        <f t="shared" si="383"/>
        <v>6.5683915678900722E-4</v>
      </c>
      <c r="G2736" s="171">
        <f t="shared" si="384"/>
        <v>26218.917253715441</v>
      </c>
      <c r="H2736" s="171">
        <f t="shared" si="378"/>
        <v>2.3665342989302826E-2</v>
      </c>
      <c r="I2736" s="171">
        <f t="shared" si="379"/>
        <v>1.6965476283466965</v>
      </c>
      <c r="J2736" s="171">
        <f t="shared" si="380"/>
        <v>21.237680700064995</v>
      </c>
      <c r="K2736" s="172">
        <f t="shared" si="381"/>
        <v>24.735674458743016</v>
      </c>
      <c r="L2736" s="172">
        <f t="shared" si="385"/>
        <v>0.79494235276911185</v>
      </c>
      <c r="M2736" s="171">
        <f t="shared" si="386"/>
        <v>7.1693935134299405E-2</v>
      </c>
      <c r="N2736" s="44"/>
    </row>
    <row r="2737" spans="1:14" x14ac:dyDescent="0.25">
      <c r="A2737" s="157">
        <v>45695.898611111108</v>
      </c>
      <c r="B2737" s="170">
        <v>0.34438426971820851</v>
      </c>
      <c r="C2737" s="170">
        <v>26.4281720733333</v>
      </c>
      <c r="D2737" s="170">
        <v>2.0957331833333301E-2</v>
      </c>
      <c r="E2737" s="171">
        <f t="shared" si="382"/>
        <v>0.33699467477617123</v>
      </c>
      <c r="F2737" s="171">
        <f t="shared" si="383"/>
        <v>7.4542049722555956E-4</v>
      </c>
      <c r="G2737" s="171">
        <f t="shared" si="384"/>
        <v>29754.800903653217</v>
      </c>
      <c r="H2737" s="171">
        <f t="shared" si="378"/>
        <v>2.3665807025587626E-2</v>
      </c>
      <c r="I2737" s="171">
        <f t="shared" si="379"/>
        <v>1.6965180881044928</v>
      </c>
      <c r="J2737" s="171">
        <f t="shared" si="380"/>
        <v>23.678678527270488</v>
      </c>
      <c r="K2737" s="172">
        <f t="shared" si="381"/>
        <v>27.578291326726703</v>
      </c>
      <c r="L2737" s="172">
        <f t="shared" si="385"/>
        <v>0.9005755128293238</v>
      </c>
      <c r="M2737" s="171">
        <f t="shared" si="386"/>
        <v>8.1220735284029927E-2</v>
      </c>
      <c r="N2737" s="44"/>
    </row>
    <row r="2738" spans="1:14" x14ac:dyDescent="0.25">
      <c r="A2738" s="157">
        <v>45695.899305555555</v>
      </c>
      <c r="B2738" s="170">
        <v>0.32585238520788024</v>
      </c>
      <c r="C2738" s="170">
        <v>26.427356719999999</v>
      </c>
      <c r="D2738" s="170">
        <v>2.1009783666666601E-2</v>
      </c>
      <c r="E2738" s="171">
        <f t="shared" si="382"/>
        <v>0.31886130437078147</v>
      </c>
      <c r="F2738" s="171">
        <f t="shared" si="383"/>
        <v>7.0530819309064989E-4</v>
      </c>
      <c r="G2738" s="171">
        <f t="shared" si="384"/>
        <v>28153.646081960851</v>
      </c>
      <c r="H2738" s="171">
        <f t="shared" si="378"/>
        <v>2.3666382170235159E-2</v>
      </c>
      <c r="I2738" s="171">
        <f t="shared" si="379"/>
        <v>1.6964814762838898</v>
      </c>
      <c r="J2738" s="171">
        <f t="shared" si="380"/>
        <v>22.578661663475803</v>
      </c>
      <c r="K2738" s="172">
        <f t="shared" si="381"/>
        <v>26.296605510487197</v>
      </c>
      <c r="L2738" s="172">
        <f t="shared" si="385"/>
        <v>0.85642358422879217</v>
      </c>
      <c r="M2738" s="171">
        <f t="shared" si="386"/>
        <v>7.7238779241413438E-2</v>
      </c>
      <c r="N2738" s="44"/>
    </row>
    <row r="2739" spans="1:14" x14ac:dyDescent="0.25">
      <c r="A2739" s="157">
        <v>45695.9</v>
      </c>
      <c r="B2739" s="170">
        <v>0.32469415243561883</v>
      </c>
      <c r="C2739" s="170">
        <v>26.426498414999902</v>
      </c>
      <c r="D2739" s="170">
        <v>2.0904877166666599E-2</v>
      </c>
      <c r="E2739" s="171">
        <f t="shared" si="382"/>
        <v>0.31772883150080827</v>
      </c>
      <c r="F2739" s="171">
        <f t="shared" si="383"/>
        <v>7.0280119574809272E-4</v>
      </c>
      <c r="G2739" s="171">
        <f t="shared" si="384"/>
        <v>28053.574770437466</v>
      </c>
      <c r="H2739" s="171">
        <f t="shared" si="378"/>
        <v>2.3666987631177784E-2</v>
      </c>
      <c r="I2739" s="171">
        <f t="shared" si="379"/>
        <v>1.6964429364288236</v>
      </c>
      <c r="J2739" s="171">
        <f t="shared" si="380"/>
        <v>22.509625001772879</v>
      </c>
      <c r="K2739" s="172">
        <f t="shared" si="381"/>
        <v>26.21566718776565</v>
      </c>
      <c r="L2739" s="172">
        <f t="shared" si="385"/>
        <v>0.84923925447738291</v>
      </c>
      <c r="M2739" s="171">
        <f t="shared" si="386"/>
        <v>7.6590841854020819E-2</v>
      </c>
      <c r="N2739" s="44"/>
    </row>
    <row r="2740" spans="1:14" x14ac:dyDescent="0.25">
      <c r="A2740" s="157">
        <v>45695.900694444441</v>
      </c>
      <c r="B2740" s="170">
        <v>0.34592860155505417</v>
      </c>
      <c r="C2740" s="170">
        <v>26.425640104999999</v>
      </c>
      <c r="D2740" s="170">
        <v>2.1028857166666599E-2</v>
      </c>
      <c r="E2740" s="171">
        <f t="shared" si="382"/>
        <v>0.33850873025029909</v>
      </c>
      <c r="F2740" s="171">
        <f t="shared" si="383"/>
        <v>7.4876320682912159E-4</v>
      </c>
      <c r="G2740" s="171">
        <f t="shared" si="384"/>
        <v>29888.231174356679</v>
      </c>
      <c r="H2740" s="171">
        <f t="shared" si="378"/>
        <v>2.3667593114606637E-2</v>
      </c>
      <c r="I2740" s="171">
        <f t="shared" si="379"/>
        <v>1.6964043969900335</v>
      </c>
      <c r="J2740" s="171">
        <f t="shared" si="380"/>
        <v>23.769967246752437</v>
      </c>
      <c r="K2740" s="172">
        <f t="shared" si="381"/>
        <v>27.682951877338088</v>
      </c>
      <c r="L2740" s="172">
        <f t="shared" si="385"/>
        <v>0.90745328032653638</v>
      </c>
      <c r="M2740" s="171">
        <f t="shared" si="386"/>
        <v>8.1841024560474068E-2</v>
      </c>
      <c r="N2740" s="44"/>
    </row>
    <row r="2741" spans="1:14" x14ac:dyDescent="0.25">
      <c r="A2741" s="157">
        <v>45695.901388888888</v>
      </c>
      <c r="B2741" s="170">
        <v>0.34901724682039714</v>
      </c>
      <c r="C2741" s="170">
        <v>26.424781798333299</v>
      </c>
      <c r="D2741" s="170">
        <v>2.10836945E-2</v>
      </c>
      <c r="E2741" s="171">
        <f t="shared" si="382"/>
        <v>0.34153210524334149</v>
      </c>
      <c r="F2741" s="171">
        <f t="shared" si="383"/>
        <v>7.5544858619133585E-4</v>
      </c>
      <c r="G2741" s="171">
        <f t="shared" si="384"/>
        <v>30155.090125282313</v>
      </c>
      <c r="H2741" s="171">
        <f t="shared" si="378"/>
        <v>2.366819861464408E-2</v>
      </c>
      <c r="I2741" s="171">
        <f t="shared" si="379"/>
        <v>1.6963658583416781</v>
      </c>
      <c r="J2741" s="171">
        <f t="shared" si="380"/>
        <v>23.952372773825815</v>
      </c>
      <c r="K2741" s="172">
        <f t="shared" si="381"/>
        <v>27.894816958039538</v>
      </c>
      <c r="L2741" s="172">
        <f t="shared" si="385"/>
        <v>0.9175420901389304</v>
      </c>
      <c r="M2741" s="171">
        <f t="shared" si="386"/>
        <v>8.2750910005314787E-2</v>
      </c>
      <c r="N2741" s="44"/>
    </row>
    <row r="2742" spans="1:14" x14ac:dyDescent="0.25">
      <c r="A2742" s="157">
        <v>45695.902083333334</v>
      </c>
      <c r="B2742" s="170">
        <v>0.33820698839169677</v>
      </c>
      <c r="C2742" s="170">
        <v>26.423937786666599</v>
      </c>
      <c r="D2742" s="170">
        <v>2.1255358666666599E-2</v>
      </c>
      <c r="E2742" s="171">
        <f t="shared" si="382"/>
        <v>0.33095461968266937</v>
      </c>
      <c r="F2742" s="171">
        <f t="shared" si="383"/>
        <v>7.3204975842358611E-4</v>
      </c>
      <c r="G2742" s="171">
        <f t="shared" si="384"/>
        <v>29221.0837970426</v>
      </c>
      <c r="H2742" s="171">
        <f t="shared" si="378"/>
        <v>2.3668794048636685E-2</v>
      </c>
      <c r="I2742" s="171">
        <f t="shared" si="379"/>
        <v>1.6963279621749798</v>
      </c>
      <c r="J2742" s="171">
        <f t="shared" si="380"/>
        <v>23.312950120348766</v>
      </c>
      <c r="K2742" s="172">
        <f t="shared" si="381"/>
        <v>27.149604982716788</v>
      </c>
      <c r="L2742" s="172">
        <f t="shared" si="385"/>
        <v>0.89765753977062401</v>
      </c>
      <c r="M2742" s="171">
        <f t="shared" si="386"/>
        <v>8.0957570325633471E-2</v>
      </c>
      <c r="N2742" s="44"/>
    </row>
    <row r="2743" spans="1:14" x14ac:dyDescent="0.25">
      <c r="A2743" s="157">
        <v>45695.902777777781</v>
      </c>
      <c r="B2743" s="170">
        <v>0.34399819825842176</v>
      </c>
      <c r="C2743" s="170">
        <v>26.42325099</v>
      </c>
      <c r="D2743" s="170">
        <v>2.1214827166666599E-2</v>
      </c>
      <c r="E2743" s="171">
        <f t="shared" si="382"/>
        <v>0.33662241700886225</v>
      </c>
      <c r="F2743" s="171">
        <f t="shared" si="383"/>
        <v>7.4458484471519857E-4</v>
      </c>
      <c r="G2743" s="171">
        <f t="shared" si="384"/>
        <v>29721.44432952764</v>
      </c>
      <c r="H2743" s="171">
        <f t="shared" si="378"/>
        <v>2.3669278584001543E-2</v>
      </c>
      <c r="I2743" s="171">
        <f t="shared" si="379"/>
        <v>1.6962971254269923</v>
      </c>
      <c r="J2743" s="171">
        <f t="shared" si="380"/>
        <v>23.655848081150548</v>
      </c>
      <c r="K2743" s="172">
        <f t="shared" si="381"/>
        <v>27.548485563134474</v>
      </c>
      <c r="L2743" s="172">
        <f t="shared" si="385"/>
        <v>0.91055167419701455</v>
      </c>
      <c r="M2743" s="171">
        <f t="shared" si="386"/>
        <v>8.2120461237104495E-2</v>
      </c>
      <c r="N2743" s="44"/>
    </row>
    <row r="2744" spans="1:14" x14ac:dyDescent="0.25">
      <c r="A2744" s="157">
        <v>45695.90347222222</v>
      </c>
      <c r="B2744" s="170">
        <v>0.34052346312494924</v>
      </c>
      <c r="C2744" s="170">
        <v>26.422607069999898</v>
      </c>
      <c r="D2744" s="170">
        <v>2.10526999999999E-2</v>
      </c>
      <c r="E2744" s="171">
        <f t="shared" si="382"/>
        <v>0.33322290109039676</v>
      </c>
      <c r="F2744" s="171">
        <f t="shared" si="383"/>
        <v>7.3706377299772566E-4</v>
      </c>
      <c r="G2744" s="171">
        <f t="shared" si="384"/>
        <v>29421.227213995615</v>
      </c>
      <c r="H2744" s="171">
        <f t="shared" si="378"/>
        <v>2.3669732880886016E-2</v>
      </c>
      <c r="I2744" s="171">
        <f t="shared" si="379"/>
        <v>1.6962682141876086</v>
      </c>
      <c r="J2744" s="171">
        <f t="shared" si="380"/>
        <v>23.450206627832689</v>
      </c>
      <c r="K2744" s="172">
        <f t="shared" si="381"/>
        <v>27.308588172785498</v>
      </c>
      <c r="L2744" s="172">
        <f t="shared" si="385"/>
        <v>0.89487406013946624</v>
      </c>
      <c r="M2744" s="171">
        <f t="shared" si="386"/>
        <v>8.0706535005363109E-2</v>
      </c>
      <c r="N2744" s="44"/>
    </row>
    <row r="2745" spans="1:14" x14ac:dyDescent="0.25">
      <c r="A2745" s="157">
        <v>45695.904166666667</v>
      </c>
      <c r="B2745" s="170">
        <v>0.33975130732571079</v>
      </c>
      <c r="C2745" s="170">
        <v>26.421963144999999</v>
      </c>
      <c r="D2745" s="170">
        <v>2.09764056666666E-2</v>
      </c>
      <c r="E2745" s="171">
        <f t="shared" si="382"/>
        <v>0.33246801435261236</v>
      </c>
      <c r="F2745" s="171">
        <f t="shared" si="383"/>
        <v>7.3539244009894109E-4</v>
      </c>
      <c r="G2745" s="171">
        <f t="shared" si="384"/>
        <v>29354.512952941412</v>
      </c>
      <c r="H2745" s="171">
        <f t="shared" si="378"/>
        <v>2.3670187191970671E-2</v>
      </c>
      <c r="I2745" s="171">
        <f t="shared" si="379"/>
        <v>1.6962393030843788</v>
      </c>
      <c r="J2745" s="171">
        <f t="shared" si="380"/>
        <v>23.404469171261947</v>
      </c>
      <c r="K2745" s="172">
        <f t="shared" si="381"/>
        <v>27.254909069289337</v>
      </c>
      <c r="L2745" s="172">
        <f t="shared" si="385"/>
        <v>0.88968853471077003</v>
      </c>
      <c r="M2745" s="171">
        <f t="shared" si="386"/>
        <v>8.0238864963092543E-2</v>
      </c>
      <c r="N2745" s="44"/>
    </row>
    <row r="2746" spans="1:14" x14ac:dyDescent="0.25">
      <c r="A2746" s="157">
        <v>45695.904861111114</v>
      </c>
      <c r="B2746" s="170">
        <v>0.36137185000421096</v>
      </c>
      <c r="C2746" s="170">
        <v>26.421319220000001</v>
      </c>
      <c r="D2746" s="170">
        <v>2.1059852333333299E-2</v>
      </c>
      <c r="E2746" s="171">
        <f t="shared" si="382"/>
        <v>0.35362583475802223</v>
      </c>
      <c r="F2746" s="171">
        <f t="shared" si="383"/>
        <v>7.8219015152426611E-4</v>
      </c>
      <c r="G2746" s="171">
        <f t="shared" si="384"/>
        <v>31222.527840363826</v>
      </c>
      <c r="H2746" s="171">
        <f t="shared" si="378"/>
        <v>2.3670641513728507E-2</v>
      </c>
      <c r="I2746" s="171">
        <f t="shared" si="379"/>
        <v>1.6962103923417784</v>
      </c>
      <c r="J2746" s="171">
        <f t="shared" si="380"/>
        <v>24.679760023087891</v>
      </c>
      <c r="K2746" s="172">
        <f t="shared" si="381"/>
        <v>28.7395684146801</v>
      </c>
      <c r="L2746" s="172">
        <f t="shared" si="385"/>
        <v>0.94731779281499295</v>
      </c>
      <c r="M2746" s="171">
        <f t="shared" si="386"/>
        <v>8.5436308875811051E-2</v>
      </c>
      <c r="N2746" s="44"/>
    </row>
    <row r="2747" spans="1:14" x14ac:dyDescent="0.25">
      <c r="A2747" s="157">
        <v>45695.905555555553</v>
      </c>
      <c r="B2747" s="170">
        <v>0.36330225329311833</v>
      </c>
      <c r="C2747" s="170">
        <v>26.420732546666599</v>
      </c>
      <c r="D2747" s="170">
        <v>2.1148068499999999E-2</v>
      </c>
      <c r="E2747" s="171">
        <f t="shared" si="382"/>
        <v>0.35551555603412266</v>
      </c>
      <c r="F2747" s="171">
        <f t="shared" si="383"/>
        <v>7.8636851362146824E-4</v>
      </c>
      <c r="G2747" s="171">
        <f t="shared" si="384"/>
        <v>31389.314684525423</v>
      </c>
      <c r="H2747" s="171">
        <f t="shared" si="378"/>
        <v>2.3671055450822851E-2</v>
      </c>
      <c r="I2747" s="171">
        <f t="shared" si="379"/>
        <v>1.6961840523805076</v>
      </c>
      <c r="J2747" s="171">
        <f t="shared" si="380"/>
        <v>24.793096841158274</v>
      </c>
      <c r="K2747" s="172">
        <f t="shared" si="381"/>
        <v>28.871147371892214</v>
      </c>
      <c r="L2747" s="172">
        <f t="shared" si="385"/>
        <v>0.95611371803226086</v>
      </c>
      <c r="M2747" s="171">
        <f t="shared" si="386"/>
        <v>8.6229592174626696E-2</v>
      </c>
      <c r="N2747" s="44"/>
    </row>
    <row r="2748" spans="1:14" x14ac:dyDescent="0.25">
      <c r="A2748" s="157">
        <v>45695.90625</v>
      </c>
      <c r="B2748" s="170">
        <v>0.36214400208935021</v>
      </c>
      <c r="C2748" s="170">
        <v>26.420775580000001</v>
      </c>
      <c r="D2748" s="170">
        <v>2.1047931499999999E-2</v>
      </c>
      <c r="E2748" s="171">
        <f t="shared" si="382"/>
        <v>0.35438207884915146</v>
      </c>
      <c r="F2748" s="171">
        <f t="shared" si="383"/>
        <v>7.838614763838749E-4</v>
      </c>
      <c r="G2748" s="171">
        <f t="shared" si="384"/>
        <v>31289.24178051986</v>
      </c>
      <c r="H2748" s="171">
        <f t="shared" si="378"/>
        <v>2.3671025087640105E-2</v>
      </c>
      <c r="I2748" s="171">
        <f t="shared" si="379"/>
        <v>1.6961859844444034</v>
      </c>
      <c r="J2748" s="171">
        <f t="shared" si="380"/>
        <v>24.725104354559491</v>
      </c>
      <c r="K2748" s="172">
        <f t="shared" si="381"/>
        <v>28.792000641459914</v>
      </c>
      <c r="L2748" s="172">
        <f t="shared" si="385"/>
        <v>0.9486962098478432</v>
      </c>
      <c r="M2748" s="171">
        <f t="shared" si="386"/>
        <v>8.5560624986277353E-2</v>
      </c>
      <c r="N2748" s="44"/>
    </row>
    <row r="2749" spans="1:14" x14ac:dyDescent="0.25">
      <c r="A2749" s="157">
        <v>45695.906944444447</v>
      </c>
      <c r="B2749" s="170">
        <v>0.34708683432731552</v>
      </c>
      <c r="C2749" s="170">
        <v>26.420990345</v>
      </c>
      <c r="D2749" s="170">
        <v>2.1150452333333299E-2</v>
      </c>
      <c r="E2749" s="171">
        <f t="shared" si="382"/>
        <v>0.33964739164454538</v>
      </c>
      <c r="F2749" s="171">
        <f t="shared" si="383"/>
        <v>7.5127020417167865E-4</v>
      </c>
      <c r="G2749" s="171">
        <f t="shared" si="384"/>
        <v>29988.30248588006</v>
      </c>
      <c r="H2749" s="171">
        <f t="shared" si="378"/>
        <v>2.3670873555844522E-2</v>
      </c>
      <c r="I2749" s="171">
        <f t="shared" si="379"/>
        <v>1.6961956267543561</v>
      </c>
      <c r="J2749" s="171">
        <f t="shared" si="380"/>
        <v>23.838395387977243</v>
      </c>
      <c r="K2749" s="172">
        <f t="shared" si="381"/>
        <v>27.75958319141289</v>
      </c>
      <c r="L2749" s="172">
        <f t="shared" si="385"/>
        <v>0.91550474508160096</v>
      </c>
      <c r="M2749" s="171">
        <f t="shared" si="386"/>
        <v>8.2567166764213648E-2</v>
      </c>
      <c r="N2749" s="44"/>
    </row>
    <row r="2750" spans="1:14" x14ac:dyDescent="0.25">
      <c r="A2750" s="157">
        <v>45695.907638888886</v>
      </c>
      <c r="B2750" s="170">
        <v>0.32778278850450987</v>
      </c>
      <c r="C2750" s="170">
        <v>26.421205114999999</v>
      </c>
      <c r="D2750" s="170">
        <v>2.1047931499999999E-2</v>
      </c>
      <c r="E2750" s="171">
        <f t="shared" si="382"/>
        <v>0.32075687786217644</v>
      </c>
      <c r="F2750" s="171">
        <f t="shared" si="383"/>
        <v>7.0948655520456684E-4</v>
      </c>
      <c r="G2750" s="171">
        <f t="shared" si="384"/>
        <v>28320.432926789654</v>
      </c>
      <c r="H2750" s="171">
        <f t="shared" si="378"/>
        <v>2.367072202170847E-2</v>
      </c>
      <c r="I2750" s="171">
        <f t="shared" si="379"/>
        <v>1.6962052693289089</v>
      </c>
      <c r="J2750" s="171">
        <f t="shared" si="380"/>
        <v>22.693647423994367</v>
      </c>
      <c r="K2750" s="172">
        <f t="shared" si="381"/>
        <v>26.426669754108843</v>
      </c>
      <c r="L2750" s="172">
        <f t="shared" si="385"/>
        <v>0.86269033042368981</v>
      </c>
      <c r="M2750" s="171">
        <f t="shared" si="386"/>
        <v>7.78039619790485E-2</v>
      </c>
      <c r="N2750" s="44"/>
    </row>
    <row r="2751" spans="1:14" x14ac:dyDescent="0.25">
      <c r="A2751" s="157">
        <v>45695.908333333333</v>
      </c>
      <c r="B2751" s="170">
        <v>0.31388387558313124</v>
      </c>
      <c r="C2751" s="170">
        <v>26.421419879999998</v>
      </c>
      <c r="D2751" s="170">
        <v>2.0940642333333301E-2</v>
      </c>
      <c r="E2751" s="171">
        <f t="shared" si="382"/>
        <v>0.30715566312718889</v>
      </c>
      <c r="F2751" s="171">
        <f t="shared" si="383"/>
        <v>6.7940232810201567E-4</v>
      </c>
      <c r="G2751" s="171">
        <f t="shared" si="384"/>
        <v>27119.56685038254</v>
      </c>
      <c r="H2751" s="171">
        <f t="shared" si="378"/>
        <v>2.367057049228757E-2</v>
      </c>
      <c r="I2751" s="171">
        <f t="shared" si="379"/>
        <v>1.6962149117190921</v>
      </c>
      <c r="J2751" s="171">
        <f t="shared" si="380"/>
        <v>21.86359447504708</v>
      </c>
      <c r="K2751" s="172">
        <f t="shared" si="381"/>
        <v>25.46020579959054</v>
      </c>
      <c r="L2751" s="172">
        <f t="shared" si="385"/>
        <v>0.82354439763769816</v>
      </c>
      <c r="M2751" s="171">
        <f t="shared" si="386"/>
        <v>7.4273484635434539E-2</v>
      </c>
      <c r="N2751" s="44"/>
    </row>
    <row r="2752" spans="1:14" x14ac:dyDescent="0.25">
      <c r="A2752" s="157">
        <v>45695.90902777778</v>
      </c>
      <c r="B2752" s="170">
        <v>0.29998495898625904</v>
      </c>
      <c r="C2752" s="170">
        <v>26.421548553333299</v>
      </c>
      <c r="D2752" s="170">
        <v>2.0830966833333301E-2</v>
      </c>
      <c r="E2752" s="171">
        <f t="shared" si="382"/>
        <v>0.2935545486595687</v>
      </c>
      <c r="F2752" s="171">
        <f t="shared" si="383"/>
        <v>6.4931809304385069E-4</v>
      </c>
      <c r="G2752" s="171">
        <f t="shared" si="384"/>
        <v>25918.700456412782</v>
      </c>
      <c r="H2752" s="171">
        <f t="shared" si="378"/>
        <v>2.3670479706202611E-2</v>
      </c>
      <c r="I2752" s="171">
        <f t="shared" si="379"/>
        <v>1.6962206888364701</v>
      </c>
      <c r="J2752" s="171">
        <f t="shared" si="380"/>
        <v>21.028377795531192</v>
      </c>
      <c r="K2752" s="172">
        <f t="shared" si="381"/>
        <v>24.487668793481955</v>
      </c>
      <c r="L2752" s="172">
        <f t="shared" si="385"/>
        <v>0.78457924138508373</v>
      </c>
      <c r="M2752" s="171">
        <f t="shared" si="386"/>
        <v>7.0759311091728325E-2</v>
      </c>
      <c r="N2752" s="44"/>
    </row>
    <row r="2753" spans="1:14" x14ac:dyDescent="0.25">
      <c r="A2753" s="157">
        <v>45695.909722222219</v>
      </c>
      <c r="B2753" s="170">
        <v>0.29573807173676109</v>
      </c>
      <c r="C2753" s="170">
        <v>26.420730176666599</v>
      </c>
      <c r="D2753" s="170">
        <v>2.0859576833333299E-2</v>
      </c>
      <c r="E2753" s="171">
        <f t="shared" si="382"/>
        <v>0.28939948732142251</v>
      </c>
      <c r="F2753" s="171">
        <f t="shared" si="383"/>
        <v>6.4012569639991578E-4</v>
      </c>
      <c r="G2753" s="171">
        <f t="shared" si="384"/>
        <v>25551.769398056156</v>
      </c>
      <c r="H2753" s="171">
        <f t="shared" si="378"/>
        <v>2.3671057123033579E-2</v>
      </c>
      <c r="I2753" s="171">
        <f t="shared" si="379"/>
        <v>1.6961839459748682</v>
      </c>
      <c r="J2753" s="171">
        <f t="shared" si="380"/>
        <v>20.772101774622087</v>
      </c>
      <c r="K2753" s="172">
        <f t="shared" si="381"/>
        <v>24.188764384392787</v>
      </c>
      <c r="L2753" s="172">
        <f t="shared" si="385"/>
        <v>0.77501999390144349</v>
      </c>
      <c r="M2753" s="171">
        <f t="shared" si="386"/>
        <v>6.9897185597172035E-2</v>
      </c>
      <c r="N2753" s="44"/>
    </row>
    <row r="2754" spans="1:14" x14ac:dyDescent="0.25">
      <c r="A2754" s="157">
        <v>45695.910416666666</v>
      </c>
      <c r="B2754" s="170">
        <v>0.31658644571319666</v>
      </c>
      <c r="C2754" s="170">
        <v>26.419653511666599</v>
      </c>
      <c r="D2754" s="170">
        <v>2.08929553333333E-2</v>
      </c>
      <c r="E2754" s="171">
        <f t="shared" si="382"/>
        <v>0.30980212939762691</v>
      </c>
      <c r="F2754" s="171">
        <f t="shared" si="383"/>
        <v>6.852520469982612E-4</v>
      </c>
      <c r="G2754" s="171">
        <f t="shared" si="384"/>
        <v>27353.068909620193</v>
      </c>
      <c r="H2754" s="171">
        <f t="shared" si="378"/>
        <v>2.3671816804985764E-2</v>
      </c>
      <c r="I2754" s="171">
        <f t="shared" si="379"/>
        <v>1.6961356075647405</v>
      </c>
      <c r="J2754" s="171">
        <f t="shared" si="380"/>
        <v>22.025390185289293</v>
      </c>
      <c r="K2754" s="172">
        <f t="shared" si="381"/>
        <v>25.647542821938544</v>
      </c>
      <c r="L2754" s="172">
        <f t="shared" si="385"/>
        <v>0.82838019803918528</v>
      </c>
      <c r="M2754" s="171">
        <f t="shared" si="386"/>
        <v>7.4709613820272844E-2</v>
      </c>
      <c r="N2754" s="44"/>
    </row>
    <row r="2755" spans="1:14" x14ac:dyDescent="0.25">
      <c r="A2755" s="157">
        <v>45695.911111111112</v>
      </c>
      <c r="B2755" s="170">
        <v>0.33241576929763089</v>
      </c>
      <c r="C2755" s="170">
        <v>26.418576849999901</v>
      </c>
      <c r="D2755" s="170">
        <v>2.0890571666666601E-2</v>
      </c>
      <c r="E2755" s="171">
        <f t="shared" si="382"/>
        <v>0.32529340625199998</v>
      </c>
      <c r="F2755" s="171">
        <f t="shared" si="383"/>
        <v>7.1951465215937423E-4</v>
      </c>
      <c r="G2755" s="171">
        <f t="shared" si="384"/>
        <v>28720.72246731531</v>
      </c>
      <c r="H2755" s="171">
        <f t="shared" ref="H2755:H2818" si="387">KHprocess*EXP(delta*(1/(C2755+273.15)-1/(Tnul+273.15)))</f>
        <v>2.3672576514427467E-2</v>
      </c>
      <c r="I2755" s="171">
        <f t="shared" ref="I2755:I2818" si="388">1/(H2755*constR*(C2755+273.15)*10^3)</f>
        <v>1.696087270312471</v>
      </c>
      <c r="J2755" s="171">
        <f t="shared" ref="J2755:J2818" si="389">(($R$2/0.815)^(-0.49))*34500*(F2755)^0.86</f>
        <v>22.969228567198641</v>
      </c>
      <c r="K2755" s="172">
        <f t="shared" ref="K2755:K2818" si="390">J2755*(1.024)^(C2755-20)</f>
        <v>26.745915777847195</v>
      </c>
      <c r="L2755" s="172">
        <f t="shared" si="385"/>
        <v>0.86772100108096051</v>
      </c>
      <c r="M2755" s="171">
        <f t="shared" si="386"/>
        <v>7.8257666042655161E-2</v>
      </c>
      <c r="N2755" s="44"/>
    </row>
    <row r="2756" spans="1:14" x14ac:dyDescent="0.25">
      <c r="A2756" s="157">
        <v>45695.911805555559</v>
      </c>
      <c r="B2756" s="170">
        <v>0.31851684348886794</v>
      </c>
      <c r="C2756" s="170">
        <v>26.417500186666601</v>
      </c>
      <c r="D2756" s="170">
        <v>2.1028857166666599E-2</v>
      </c>
      <c r="E2756" s="171">
        <f t="shared" ref="E2756:E2819" si="391">B2756*((20+273.15)/(C2756+273.15))</f>
        <v>0.31169340002029222</v>
      </c>
      <c r="F2756" s="171">
        <f t="shared" ref="F2756:F2819" si="392">B2756/$R$1</f>
        <v>6.8943039716205183E-4</v>
      </c>
      <c r="G2756" s="171">
        <f t="shared" ref="G2756:G2819" si="393">B2756*(24*60*60)</f>
        <v>27519.85527743819</v>
      </c>
      <c r="H2756" s="171">
        <f t="shared" si="387"/>
        <v>2.3673336254888048E-2</v>
      </c>
      <c r="I2756" s="171">
        <f t="shared" si="388"/>
        <v>1.6960389339935704</v>
      </c>
      <c r="J2756" s="171">
        <f t="shared" si="389"/>
        <v>22.140839556859152</v>
      </c>
      <c r="K2756" s="172">
        <f t="shared" si="390"/>
        <v>25.780661611153178</v>
      </c>
      <c r="L2756" s="172">
        <f t="shared" ref="L2756:L2819" si="394">I2756*D2756*(1-EXP((-(K2756/I2756)*($R$3/G2756))))*G2756/1000</f>
        <v>0.83857200207508975</v>
      </c>
      <c r="M2756" s="171">
        <f t="shared" ref="M2756:M2819" si="395">L2756*1000/24/$R$1</f>
        <v>7.5628788065935218E-2</v>
      </c>
      <c r="N2756" s="44"/>
    </row>
    <row r="2757" spans="1:14" x14ac:dyDescent="0.25">
      <c r="A2757" s="157">
        <v>45695.912499999999</v>
      </c>
      <c r="B2757" s="170">
        <v>0.31620035585278655</v>
      </c>
      <c r="C2757" s="170">
        <v>26.416578781666601</v>
      </c>
      <c r="D2757" s="170">
        <v>2.1025280666666601E-2</v>
      </c>
      <c r="E2757" s="171">
        <f t="shared" si="391"/>
        <v>0.30942748919198604</v>
      </c>
      <c r="F2757" s="171">
        <f t="shared" si="392"/>
        <v>6.8441635465971119E-4</v>
      </c>
      <c r="G2757" s="171">
        <f t="shared" si="393"/>
        <v>27319.710745680757</v>
      </c>
      <c r="H2757" s="171">
        <f t="shared" si="387"/>
        <v>2.3673986462017151E-2</v>
      </c>
      <c r="I2757" s="171">
        <f t="shared" si="388"/>
        <v>1.6959975687287094</v>
      </c>
      <c r="J2757" s="171">
        <f t="shared" si="389"/>
        <v>22.002287884632636</v>
      </c>
      <c r="K2757" s="172">
        <f t="shared" si="390"/>
        <v>25.618773028813756</v>
      </c>
      <c r="L2757" s="172">
        <f t="shared" si="394"/>
        <v>0.83259130363024403</v>
      </c>
      <c r="M2757" s="171">
        <f t="shared" si="395"/>
        <v>7.5089403285555925E-2</v>
      </c>
      <c r="N2757" s="44"/>
    </row>
    <row r="2758" spans="1:14" x14ac:dyDescent="0.25">
      <c r="A2758" s="157">
        <v>45695.913194444445</v>
      </c>
      <c r="B2758" s="170">
        <v>0.32623846587184124</v>
      </c>
      <c r="C2758" s="170">
        <v>26.417245794999999</v>
      </c>
      <c r="D2758" s="170">
        <v>2.0925539999999999E-2</v>
      </c>
      <c r="E2758" s="171">
        <f t="shared" si="391"/>
        <v>0.31924987665633009</v>
      </c>
      <c r="F2758" s="171">
        <f t="shared" si="392"/>
        <v>7.0614386552346595E-4</v>
      </c>
      <c r="G2758" s="171">
        <f t="shared" si="393"/>
        <v>28187.003451327084</v>
      </c>
      <c r="H2758" s="171">
        <f t="shared" si="387"/>
        <v>2.3673515769067555E-2</v>
      </c>
      <c r="I2758" s="171">
        <f t="shared" si="388"/>
        <v>1.6960275133407023</v>
      </c>
      <c r="J2758" s="171">
        <f t="shared" si="389"/>
        <v>22.601666427842058</v>
      </c>
      <c r="K2758" s="172">
        <f t="shared" si="390"/>
        <v>26.317086893990673</v>
      </c>
      <c r="L2758" s="172">
        <f t="shared" si="394"/>
        <v>0.85373284167682262</v>
      </c>
      <c r="M2758" s="171">
        <f t="shared" si="395"/>
        <v>7.6996107654836096E-2</v>
      </c>
      <c r="N2758" s="44"/>
    </row>
    <row r="2759" spans="1:14" x14ac:dyDescent="0.25">
      <c r="A2759" s="157">
        <v>45695.913888888892</v>
      </c>
      <c r="B2759" s="170">
        <v>0.3192890048090648</v>
      </c>
      <c r="C2759" s="170">
        <v>26.418318868333301</v>
      </c>
      <c r="D2759" s="170">
        <v>2.09708425E-2</v>
      </c>
      <c r="E2759" s="171">
        <f t="shared" si="391"/>
        <v>0.31244816579191198</v>
      </c>
      <c r="F2759" s="171">
        <f t="shared" si="392"/>
        <v>6.9110174201096283E-4</v>
      </c>
      <c r="G2759" s="171">
        <f t="shared" si="393"/>
        <v>27586.570015503199</v>
      </c>
      <c r="H2759" s="171">
        <f t="shared" si="387"/>
        <v>2.3672758554789577E-2</v>
      </c>
      <c r="I2759" s="171">
        <f t="shared" si="388"/>
        <v>1.6960756882490651</v>
      </c>
      <c r="J2759" s="171">
        <f t="shared" si="389"/>
        <v>22.186991983303166</v>
      </c>
      <c r="K2759" s="172">
        <f t="shared" si="390"/>
        <v>25.834902834396999</v>
      </c>
      <c r="L2759" s="172">
        <f t="shared" si="394"/>
        <v>0.83821003464991262</v>
      </c>
      <c r="M2759" s="171">
        <f t="shared" si="395"/>
        <v>7.5596143096132093E-2</v>
      </c>
      <c r="N2759" s="44"/>
    </row>
    <row r="2760" spans="1:14" x14ac:dyDescent="0.25">
      <c r="A2760" s="157">
        <v>45695.914583333331</v>
      </c>
      <c r="B2760" s="170">
        <v>0.31928901033002322</v>
      </c>
      <c r="C2760" s="170">
        <v>26.419391945000001</v>
      </c>
      <c r="D2760" s="170">
        <v>2.1090053500000001E-2</v>
      </c>
      <c r="E2760" s="171">
        <f t="shared" si="391"/>
        <v>0.31244705198530726</v>
      </c>
      <c r="F2760" s="171">
        <f t="shared" si="392"/>
        <v>6.9110175396108926E-4</v>
      </c>
      <c r="G2760" s="171">
        <f t="shared" si="393"/>
        <v>27586.570492514005</v>
      </c>
      <c r="H2760" s="171">
        <f t="shared" si="387"/>
        <v>2.3672001367804063E-2</v>
      </c>
      <c r="I2760" s="171">
        <f t="shared" si="388"/>
        <v>1.696123864308561</v>
      </c>
      <c r="J2760" s="171">
        <f t="shared" si="389"/>
        <v>22.186992313237404</v>
      </c>
      <c r="K2760" s="172">
        <f t="shared" si="390"/>
        <v>25.835560716223437</v>
      </c>
      <c r="L2760" s="172">
        <f t="shared" si="394"/>
        <v>0.84299806919419795</v>
      </c>
      <c r="M2760" s="171">
        <f t="shared" si="395"/>
        <v>7.6027964393416123E-2</v>
      </c>
      <c r="N2760" s="44"/>
    </row>
    <row r="2761" spans="1:14" x14ac:dyDescent="0.25">
      <c r="A2761" s="157">
        <v>45695.915277777778</v>
      </c>
      <c r="B2761" s="170">
        <v>0.33048536600100131</v>
      </c>
      <c r="C2761" s="170">
        <v>26.420465018333299</v>
      </c>
      <c r="D2761" s="170">
        <v>2.11691293333333E-2</v>
      </c>
      <c r="E2761" s="171">
        <f t="shared" si="391"/>
        <v>0.32340232551718512</v>
      </c>
      <c r="F2761" s="171">
        <f t="shared" si="392"/>
        <v>7.1533629004545739E-4</v>
      </c>
      <c r="G2761" s="171">
        <f t="shared" si="393"/>
        <v>28553.935622486515</v>
      </c>
      <c r="H2761" s="171">
        <f t="shared" si="387"/>
        <v>2.3671244212813948E-2</v>
      </c>
      <c r="I2761" s="171">
        <f t="shared" si="388"/>
        <v>1.6961720412198935</v>
      </c>
      <c r="J2761" s="171">
        <f t="shared" si="389"/>
        <v>22.854469187940019</v>
      </c>
      <c r="K2761" s="172">
        <f t="shared" si="390"/>
        <v>26.61347897458004</v>
      </c>
      <c r="L2761" s="172">
        <f t="shared" si="394"/>
        <v>0.8744630572899077</v>
      </c>
      <c r="M2761" s="171">
        <f t="shared" si="395"/>
        <v>7.8865715845049394E-2</v>
      </c>
      <c r="N2761" s="44"/>
    </row>
    <row r="2762" spans="1:14" x14ac:dyDescent="0.25">
      <c r="A2762" s="157">
        <v>45695.915972222225</v>
      </c>
      <c r="B2762" s="170">
        <v>0.3119534722942211</v>
      </c>
      <c r="C2762" s="170">
        <v>26.421398603333301</v>
      </c>
      <c r="D2762" s="170">
        <v>2.1271252833333299E-2</v>
      </c>
      <c r="E2762" s="171">
        <f t="shared" si="391"/>
        <v>0.30526666040018074</v>
      </c>
      <c r="F2762" s="171">
        <f t="shared" si="392"/>
        <v>6.7522396600480758E-4</v>
      </c>
      <c r="G2762" s="171">
        <f t="shared" si="393"/>
        <v>26952.780006220702</v>
      </c>
      <c r="H2762" s="171">
        <f t="shared" si="387"/>
        <v>2.3670585504182454E-2</v>
      </c>
      <c r="I2762" s="171">
        <f t="shared" si="388"/>
        <v>1.6962139564502794</v>
      </c>
      <c r="J2762" s="171">
        <f t="shared" si="389"/>
        <v>21.747906979148901</v>
      </c>
      <c r="K2762" s="172">
        <f t="shared" si="390"/>
        <v>25.325474666417534</v>
      </c>
      <c r="L2762" s="172">
        <f t="shared" si="394"/>
        <v>0.83163636647208439</v>
      </c>
      <c r="M2762" s="171">
        <f t="shared" si="395"/>
        <v>7.5003279804480918E-2</v>
      </c>
      <c r="N2762" s="44"/>
    </row>
    <row r="2763" spans="1:14" x14ac:dyDescent="0.25">
      <c r="A2763" s="157">
        <v>45695.916666666664</v>
      </c>
      <c r="B2763" s="170">
        <v>0.30500400755595386</v>
      </c>
      <c r="C2763" s="170">
        <v>26.420905115</v>
      </c>
      <c r="D2763" s="170">
        <v>2.1089257666666601E-2</v>
      </c>
      <c r="E2763" s="171">
        <f t="shared" si="391"/>
        <v>0.2984666510945187</v>
      </c>
      <c r="F2763" s="171">
        <f t="shared" si="392"/>
        <v>6.6018183453669672E-4</v>
      </c>
      <c r="G2763" s="171">
        <f t="shared" si="393"/>
        <v>26352.346252834413</v>
      </c>
      <c r="H2763" s="171">
        <f t="shared" si="387"/>
        <v>2.3670933691455186E-2</v>
      </c>
      <c r="I2763" s="171">
        <f t="shared" si="388"/>
        <v>1.6961918001759626</v>
      </c>
      <c r="J2763" s="171">
        <f t="shared" si="389"/>
        <v>21.330595859145557</v>
      </c>
      <c r="K2763" s="172">
        <f t="shared" si="390"/>
        <v>24.83922444166264</v>
      </c>
      <c r="L2763" s="172">
        <f t="shared" si="394"/>
        <v>0.80697350287440006</v>
      </c>
      <c r="M2763" s="171">
        <f t="shared" si="395"/>
        <v>7.2778995569480531E-2</v>
      </c>
      <c r="N2763" s="44"/>
    </row>
    <row r="2764" spans="1:14" x14ac:dyDescent="0.25">
      <c r="A2764" s="157">
        <v>45695.917361111111</v>
      </c>
      <c r="B2764" s="170">
        <v>0.30847873346981336</v>
      </c>
      <c r="C2764" s="170">
        <v>26.420046804999998</v>
      </c>
      <c r="D2764" s="170">
        <v>2.1134557999999901E-2</v>
      </c>
      <c r="E2764" s="171">
        <f t="shared" si="391"/>
        <v>0.3018677657567681</v>
      </c>
      <c r="F2764" s="171">
        <f t="shared" si="392"/>
        <v>6.6770288629829728E-4</v>
      </c>
      <c r="G2764" s="171">
        <f t="shared" si="393"/>
        <v>26652.562571791874</v>
      </c>
      <c r="H2764" s="171">
        <f t="shared" si="387"/>
        <v>2.3671539298452324E-2</v>
      </c>
      <c r="I2764" s="171">
        <f t="shared" si="388"/>
        <v>1.6961532649127622</v>
      </c>
      <c r="J2764" s="171">
        <f t="shared" si="389"/>
        <v>21.539415557256223</v>
      </c>
      <c r="K2764" s="172">
        <f t="shared" si="390"/>
        <v>25.081881913967823</v>
      </c>
      <c r="L2764" s="172">
        <f t="shared" si="394"/>
        <v>0.81747898629110438</v>
      </c>
      <c r="M2764" s="171">
        <f t="shared" si="395"/>
        <v>7.3726459802588781E-2</v>
      </c>
      <c r="N2764" s="44"/>
    </row>
    <row r="2765" spans="1:14" x14ac:dyDescent="0.25">
      <c r="A2765" s="157">
        <v>45695.918055555558</v>
      </c>
      <c r="B2765" s="170">
        <v>0.31349779124368238</v>
      </c>
      <c r="C2765" s="170">
        <v>26.419188500000001</v>
      </c>
      <c r="D2765" s="170">
        <v>2.1150850166666599E-2</v>
      </c>
      <c r="E2765" s="171">
        <f t="shared" si="391"/>
        <v>0.3067801397174913</v>
      </c>
      <c r="F2765" s="171">
        <f t="shared" si="392"/>
        <v>6.7856664771359827E-4</v>
      </c>
      <c r="G2765" s="171">
        <f t="shared" si="393"/>
        <v>27086.209163454158</v>
      </c>
      <c r="H2765" s="171">
        <f t="shared" si="387"/>
        <v>2.367214492088586E-2</v>
      </c>
      <c r="I2765" s="171">
        <f t="shared" si="388"/>
        <v>1.6961147305147812</v>
      </c>
      <c r="J2765" s="171">
        <f t="shared" si="389"/>
        <v>21.840464742889015</v>
      </c>
      <c r="K2765" s="172">
        <f t="shared" si="390"/>
        <v>25.431925265632781</v>
      </c>
      <c r="L2765" s="172">
        <f t="shared" si="394"/>
        <v>0.83078770287255821</v>
      </c>
      <c r="M2765" s="171">
        <f t="shared" si="395"/>
        <v>7.4926740879559722E-2</v>
      </c>
      <c r="N2765" s="44"/>
    </row>
    <row r="2766" spans="1:14" x14ac:dyDescent="0.25">
      <c r="A2766" s="157">
        <v>45695.918749999997</v>
      </c>
      <c r="B2766" s="170">
        <v>0.31465603690332811</v>
      </c>
      <c r="C2766" s="170">
        <v>26.418330193333301</v>
      </c>
      <c r="D2766" s="170">
        <v>2.1133762833333299E-2</v>
      </c>
      <c r="E2766" s="171">
        <f t="shared" si="391"/>
        <v>0.30791444862906742</v>
      </c>
      <c r="F2766" s="171">
        <f t="shared" si="392"/>
        <v>6.8107367295092668E-4</v>
      </c>
      <c r="G2766" s="171">
        <f t="shared" si="393"/>
        <v>27186.281588447549</v>
      </c>
      <c r="H2766" s="171">
        <f t="shared" si="387"/>
        <v>2.3672750563460576E-2</v>
      </c>
      <c r="I2766" s="171">
        <f t="shared" si="388"/>
        <v>1.6960761966826918</v>
      </c>
      <c r="J2766" s="171">
        <f t="shared" si="389"/>
        <v>21.90984155626526</v>
      </c>
      <c r="K2766" s="172">
        <f t="shared" si="390"/>
        <v>25.512191115463715</v>
      </c>
      <c r="L2766" s="172">
        <f t="shared" si="394"/>
        <v>0.83302427146497871</v>
      </c>
      <c r="M2766" s="171">
        <f t="shared" si="395"/>
        <v>7.5128451611199382E-2</v>
      </c>
      <c r="N2766" s="44"/>
    </row>
    <row r="2767" spans="1:14" x14ac:dyDescent="0.25">
      <c r="A2767" s="157">
        <v>45695.919444444444</v>
      </c>
      <c r="B2767" s="170">
        <v>0.30500400755595386</v>
      </c>
      <c r="C2767" s="170">
        <v>26.417487366666599</v>
      </c>
      <c r="D2767" s="170">
        <v>2.0902890666666601E-2</v>
      </c>
      <c r="E2767" s="171">
        <f t="shared" si="391"/>
        <v>0.29847005628347406</v>
      </c>
      <c r="F2767" s="171">
        <f t="shared" si="392"/>
        <v>6.6018183453669672E-4</v>
      </c>
      <c r="G2767" s="171">
        <f t="shared" si="393"/>
        <v>26352.346252834413</v>
      </c>
      <c r="H2767" s="171">
        <f t="shared" si="387"/>
        <v>2.3673345301417247E-2</v>
      </c>
      <c r="I2767" s="171">
        <f t="shared" si="388"/>
        <v>1.6960383584514771</v>
      </c>
      <c r="J2767" s="171">
        <f t="shared" si="389"/>
        <v>21.330595859145557</v>
      </c>
      <c r="K2767" s="172">
        <f t="shared" si="390"/>
        <v>24.83721112728108</v>
      </c>
      <c r="L2767" s="172">
        <f t="shared" si="394"/>
        <v>0.79977232792897024</v>
      </c>
      <c r="M2767" s="171">
        <f t="shared" si="395"/>
        <v>7.2129538954632963E-2</v>
      </c>
      <c r="N2767" s="44"/>
    </row>
    <row r="2768" spans="1:14" x14ac:dyDescent="0.25">
      <c r="A2768" s="157">
        <v>45695.920138888891</v>
      </c>
      <c r="B2768" s="170">
        <v>0.31620035585278655</v>
      </c>
      <c r="C2768" s="170">
        <v>26.416802950000001</v>
      </c>
      <c r="D2768" s="170">
        <v>2.0951371333333298E-2</v>
      </c>
      <c r="E2768" s="171">
        <f t="shared" si="391"/>
        <v>0.30942725764481904</v>
      </c>
      <c r="F2768" s="171">
        <f t="shared" si="392"/>
        <v>6.8441635465971119E-4</v>
      </c>
      <c r="G2768" s="171">
        <f t="shared" si="393"/>
        <v>27319.710745680757</v>
      </c>
      <c r="H2768" s="171">
        <f t="shared" si="387"/>
        <v>2.3673828271316671E-2</v>
      </c>
      <c r="I2768" s="171">
        <f t="shared" si="388"/>
        <v>1.6960076324030517</v>
      </c>
      <c r="J2768" s="171">
        <f t="shared" si="389"/>
        <v>22.002287884632636</v>
      </c>
      <c r="K2768" s="172">
        <f t="shared" si="390"/>
        <v>25.618909231235207</v>
      </c>
      <c r="L2768" s="172">
        <f t="shared" si="394"/>
        <v>0.82966928358719083</v>
      </c>
      <c r="M2768" s="171">
        <f t="shared" si="395"/>
        <v>7.4825873339393112E-2</v>
      </c>
      <c r="N2768" s="44"/>
    </row>
    <row r="2769" spans="1:14" x14ac:dyDescent="0.25">
      <c r="A2769" s="157">
        <v>45695.92083333333</v>
      </c>
      <c r="B2769" s="170">
        <v>0.33782089484035144</v>
      </c>
      <c r="C2769" s="170">
        <v>26.416159029999999</v>
      </c>
      <c r="D2769" s="170">
        <v>2.1003426333333301E-2</v>
      </c>
      <c r="E2769" s="171">
        <f t="shared" si="391"/>
        <v>0.33058538936145809</v>
      </c>
      <c r="F2769" s="171">
        <f t="shared" si="392"/>
        <v>7.3121405809599882E-4</v>
      </c>
      <c r="G2769" s="171">
        <f t="shared" si="393"/>
        <v>29187.725314206364</v>
      </c>
      <c r="H2769" s="171">
        <f t="shared" si="387"/>
        <v>2.3674282675086849E-2</v>
      </c>
      <c r="I2769" s="171">
        <f t="shared" si="388"/>
        <v>1.6959787247748537</v>
      </c>
      <c r="J2769" s="171">
        <f t="shared" si="389"/>
        <v>23.290060405882649</v>
      </c>
      <c r="K2769" s="172">
        <f t="shared" si="390"/>
        <v>27.11794494804812</v>
      </c>
      <c r="L2769" s="172">
        <f t="shared" si="394"/>
        <v>0.88587620420591795</v>
      </c>
      <c r="M2769" s="171">
        <f t="shared" si="395"/>
        <v>7.989504006186128E-2</v>
      </c>
      <c r="N2769" s="44"/>
    </row>
    <row r="2770" spans="1:14" x14ac:dyDescent="0.25">
      <c r="A2770" s="157">
        <v>45695.921527777777</v>
      </c>
      <c r="B2770" s="170">
        <v>0.35094765011702672</v>
      </c>
      <c r="C2770" s="170">
        <v>26.415515110000001</v>
      </c>
      <c r="D2770" s="170">
        <v>2.1036010166666601E-2</v>
      </c>
      <c r="E2770" s="171">
        <f t="shared" si="391"/>
        <v>0.34343173176668512</v>
      </c>
      <c r="F2770" s="171">
        <f t="shared" si="392"/>
        <v>7.5962694830525269E-4</v>
      </c>
      <c r="G2770" s="171">
        <f t="shared" si="393"/>
        <v>30321.876970111109</v>
      </c>
      <c r="H2770" s="171">
        <f t="shared" si="387"/>
        <v>2.3674737089532591E-2</v>
      </c>
      <c r="I2770" s="171">
        <f t="shared" si="388"/>
        <v>1.6959498175072625</v>
      </c>
      <c r="J2770" s="171">
        <f t="shared" si="389"/>
        <v>24.066261393836022</v>
      </c>
      <c r="K2770" s="172">
        <f t="shared" si="390"/>
        <v>28.021292072865865</v>
      </c>
      <c r="L2770" s="172">
        <f t="shared" si="394"/>
        <v>0.92007517406164963</v>
      </c>
      <c r="M2770" s="171">
        <f t="shared" si="395"/>
        <v>8.2979362740047774E-2</v>
      </c>
      <c r="N2770" s="44"/>
    </row>
    <row r="2771" spans="1:14" x14ac:dyDescent="0.25">
      <c r="A2771" s="157">
        <v>45695.922222222223</v>
      </c>
      <c r="B2771" s="170">
        <v>0.35635279774358086</v>
      </c>
      <c r="C2771" s="170">
        <v>26.41487119</v>
      </c>
      <c r="D2771" s="170">
        <v>2.0989517999999999E-2</v>
      </c>
      <c r="E2771" s="171">
        <f t="shared" si="391"/>
        <v>0.34872187197234344</v>
      </c>
      <c r="F2771" s="171">
        <f t="shared" si="392"/>
        <v>7.7132640204238281E-4</v>
      </c>
      <c r="G2771" s="171">
        <f t="shared" si="393"/>
        <v>30788.881725045387</v>
      </c>
      <c r="H2771" s="171">
        <f t="shared" si="387"/>
        <v>2.3675191514654161E-2</v>
      </c>
      <c r="I2771" s="171">
        <f t="shared" si="388"/>
        <v>1.6959209106002777</v>
      </c>
      <c r="J2771" s="171">
        <f t="shared" si="389"/>
        <v>24.384685950435387</v>
      </c>
      <c r="K2771" s="172">
        <f t="shared" si="390"/>
        <v>28.39161268630539</v>
      </c>
      <c r="L2771" s="172">
        <f t="shared" si="394"/>
        <v>0.93149877417585314</v>
      </c>
      <c r="M2771" s="171">
        <f t="shared" si="395"/>
        <v>8.4009629705614458E-2</v>
      </c>
      <c r="N2771" s="44"/>
    </row>
    <row r="2772" spans="1:14" x14ac:dyDescent="0.25">
      <c r="A2772" s="157">
        <v>45695.92291666667</v>
      </c>
      <c r="B2772" s="170">
        <v>0.3656187409137579</v>
      </c>
      <c r="C2772" s="170">
        <v>26.414240496666601</v>
      </c>
      <c r="D2772" s="170">
        <v>2.09664693333333E-2</v>
      </c>
      <c r="E2772" s="171">
        <f t="shared" si="391"/>
        <v>0.35779014785331426</v>
      </c>
      <c r="F2772" s="171">
        <f t="shared" si="392"/>
        <v>7.9138255609038509E-4</v>
      </c>
      <c r="G2772" s="171">
        <f t="shared" si="393"/>
        <v>31589.459214948682</v>
      </c>
      <c r="H2772" s="171">
        <f t="shared" si="387"/>
        <v>2.3675636615845166E-2</v>
      </c>
      <c r="I2772" s="171">
        <f t="shared" si="388"/>
        <v>1.6958925978154133</v>
      </c>
      <c r="J2772" s="171">
        <f t="shared" si="389"/>
        <v>24.928990034689942</v>
      </c>
      <c r="K2772" s="172">
        <f t="shared" si="390"/>
        <v>29.024923448225135</v>
      </c>
      <c r="L2772" s="172">
        <f t="shared" si="394"/>
        <v>0.95350408273927578</v>
      </c>
      <c r="M2772" s="171">
        <f t="shared" si="395"/>
        <v>8.5994235456283888E-2</v>
      </c>
      <c r="N2772" s="44"/>
    </row>
    <row r="2773" spans="1:14" x14ac:dyDescent="0.25">
      <c r="A2773" s="157">
        <v>45695.923611111109</v>
      </c>
      <c r="B2773" s="170">
        <v>0.3540362953823698</v>
      </c>
      <c r="C2773" s="170">
        <v>26.413745134999999</v>
      </c>
      <c r="D2773" s="170">
        <v>2.1177871666666601E-2</v>
      </c>
      <c r="E2773" s="171">
        <f t="shared" si="391"/>
        <v>0.34645627742626234</v>
      </c>
      <c r="F2773" s="171">
        <f t="shared" si="392"/>
        <v>7.6631232766746706E-4</v>
      </c>
      <c r="G2773" s="171">
        <f t="shared" si="393"/>
        <v>30588.73592103675</v>
      </c>
      <c r="H2773" s="171">
        <f t="shared" si="387"/>
        <v>2.3675986216174484E-2</v>
      </c>
      <c r="I2773" s="171">
        <f t="shared" si="388"/>
        <v>1.6958703605178673</v>
      </c>
      <c r="J2773" s="171">
        <f t="shared" si="389"/>
        <v>24.248301060083612</v>
      </c>
      <c r="K2773" s="172">
        <f t="shared" si="390"/>
        <v>28.232062855488849</v>
      </c>
      <c r="L2773" s="172">
        <f t="shared" si="394"/>
        <v>0.93400666922585962</v>
      </c>
      <c r="M2773" s="171">
        <f t="shared" si="395"/>
        <v>8.4235810716617926E-2</v>
      </c>
      <c r="N2773" s="44"/>
    </row>
    <row r="2774" spans="1:14" x14ac:dyDescent="0.25">
      <c r="A2774" s="157">
        <v>45695.924305555556</v>
      </c>
      <c r="B2774" s="170">
        <v>0.34129562444514616</v>
      </c>
      <c r="C2774" s="170">
        <v>26.413284364999999</v>
      </c>
      <c r="D2774" s="170">
        <v>2.10654155E-2</v>
      </c>
      <c r="E2774" s="171">
        <f t="shared" si="391"/>
        <v>0.33398890160447253</v>
      </c>
      <c r="F2774" s="171">
        <f t="shared" si="392"/>
        <v>7.3873511784663677E-4</v>
      </c>
      <c r="G2774" s="171">
        <f t="shared" si="393"/>
        <v>29487.941952060628</v>
      </c>
      <c r="H2774" s="171">
        <f t="shared" si="387"/>
        <v>2.3676311409188695E-2</v>
      </c>
      <c r="I2774" s="171">
        <f t="shared" si="388"/>
        <v>1.6958496762675821</v>
      </c>
      <c r="J2774" s="171">
        <f t="shared" si="389"/>
        <v>23.495929893854409</v>
      </c>
      <c r="K2774" s="172">
        <f t="shared" si="390"/>
        <v>27.355785427349133</v>
      </c>
      <c r="L2774" s="172">
        <f t="shared" si="394"/>
        <v>0.89713663445932412</v>
      </c>
      <c r="M2774" s="171">
        <f t="shared" si="395"/>
        <v>8.0910591130891427E-2</v>
      </c>
      <c r="N2774" s="44"/>
    </row>
    <row r="2775" spans="1:14" x14ac:dyDescent="0.25">
      <c r="A2775" s="157">
        <v>45695.925000000003</v>
      </c>
      <c r="B2775" s="170">
        <v>0.335118330223525</v>
      </c>
      <c r="C2775" s="170">
        <v>26.412823596666598</v>
      </c>
      <c r="D2775" s="170">
        <v>2.1001862999999999E-2</v>
      </c>
      <c r="E2775" s="171">
        <f t="shared" si="391"/>
        <v>0.32794436013628064</v>
      </c>
      <c r="F2775" s="171">
        <f t="shared" si="392"/>
        <v>7.2536435113317098E-4</v>
      </c>
      <c r="G2775" s="171">
        <f t="shared" si="393"/>
        <v>28954.223731312559</v>
      </c>
      <c r="H2775" s="171">
        <f t="shared" si="387"/>
        <v>2.3676636606493606E-2</v>
      </c>
      <c r="I2775" s="171">
        <f t="shared" si="388"/>
        <v>1.6958289922767529</v>
      </c>
      <c r="J2775" s="171">
        <f t="shared" si="389"/>
        <v>23.129734935265901</v>
      </c>
      <c r="K2775" s="172">
        <f t="shared" si="390"/>
        <v>26.929138552585414</v>
      </c>
      <c r="L2775" s="172">
        <f t="shared" si="394"/>
        <v>0.87897656378248212</v>
      </c>
      <c r="M2775" s="171">
        <f t="shared" si="395"/>
        <v>7.9272778118910731E-2</v>
      </c>
      <c r="N2775" s="44"/>
    </row>
    <row r="2776" spans="1:14" x14ac:dyDescent="0.25">
      <c r="A2776" s="157">
        <v>45695.925694444442</v>
      </c>
      <c r="B2776" s="170">
        <v>0.33164359875782101</v>
      </c>
      <c r="C2776" s="170">
        <v>26.412362829999999</v>
      </c>
      <c r="D2776" s="170">
        <v>2.0825806999999901E-2</v>
      </c>
      <c r="E2776" s="171">
        <f t="shared" si="391"/>
        <v>0.32454451239265925</v>
      </c>
      <c r="F2776" s="171">
        <f t="shared" si="392"/>
        <v>7.1784328735459099E-4</v>
      </c>
      <c r="G2776" s="171">
        <f t="shared" si="393"/>
        <v>28654.006932675737</v>
      </c>
      <c r="H2776" s="171">
        <f t="shared" si="387"/>
        <v>2.3676961808089165E-2</v>
      </c>
      <c r="I2776" s="171">
        <f t="shared" si="388"/>
        <v>1.6958083085453837</v>
      </c>
      <c r="J2776" s="171">
        <f t="shared" si="389"/>
        <v>22.923335493519051</v>
      </c>
      <c r="K2776" s="172">
        <f t="shared" si="390"/>
        <v>26.688543278737093</v>
      </c>
      <c r="L2776" s="172">
        <f t="shared" si="394"/>
        <v>0.86297740410892254</v>
      </c>
      <c r="M2776" s="171">
        <f t="shared" si="395"/>
        <v>7.7829852462925925E-2</v>
      </c>
      <c r="N2776" s="44"/>
    </row>
    <row r="2777" spans="1:14" x14ac:dyDescent="0.25">
      <c r="A2777" s="157">
        <v>45695.926388888889</v>
      </c>
      <c r="B2777" s="170">
        <v>0.30037103964249778</v>
      </c>
      <c r="C2777" s="170">
        <v>26.411902059999999</v>
      </c>
      <c r="D2777" s="170">
        <v>2.0988326000000002E-2</v>
      </c>
      <c r="E2777" s="171">
        <f t="shared" si="391"/>
        <v>0.29394181858800494</v>
      </c>
      <c r="F2777" s="171">
        <f t="shared" si="392"/>
        <v>6.5015376545995193E-4</v>
      </c>
      <c r="G2777" s="171">
        <f t="shared" si="393"/>
        <v>25952.05782511181</v>
      </c>
      <c r="H2777" s="171">
        <f t="shared" si="387"/>
        <v>2.3677287017504579E-2</v>
      </c>
      <c r="I2777" s="171">
        <f t="shared" si="388"/>
        <v>1.6957876248490156</v>
      </c>
      <c r="J2777" s="171">
        <f t="shared" si="389"/>
        <v>21.051650329701523</v>
      </c>
      <c r="K2777" s="172">
        <f t="shared" si="390"/>
        <v>24.509161915705199</v>
      </c>
      <c r="L2777" s="172">
        <f t="shared" si="394"/>
        <v>0.79128185036701382</v>
      </c>
      <c r="M2777" s="171">
        <f t="shared" si="395"/>
        <v>7.1363803243778293E-2</v>
      </c>
      <c r="N2777" s="44"/>
    </row>
    <row r="2778" spans="1:14" x14ac:dyDescent="0.25">
      <c r="A2778" s="157">
        <v>45695.927083333336</v>
      </c>
      <c r="B2778" s="170">
        <v>0.32314981691556294</v>
      </c>
      <c r="C2778" s="170">
        <v>26.411441294999999</v>
      </c>
      <c r="D2778" s="170">
        <v>2.10201151666666E-2</v>
      </c>
      <c r="E2778" s="171">
        <f t="shared" si="391"/>
        <v>0.31623351930500426</v>
      </c>
      <c r="F2778" s="171">
        <f t="shared" si="392"/>
        <v>6.994584781722142E-4</v>
      </c>
      <c r="G2778" s="171">
        <f t="shared" si="393"/>
        <v>27920.144181504638</v>
      </c>
      <c r="H2778" s="171">
        <f t="shared" si="387"/>
        <v>2.3677612228858214E-2</v>
      </c>
      <c r="I2778" s="171">
        <f t="shared" si="388"/>
        <v>1.6957669415617305</v>
      </c>
      <c r="J2778" s="171">
        <f t="shared" si="389"/>
        <v>22.417520949965315</v>
      </c>
      <c r="K2778" s="172">
        <f t="shared" si="390"/>
        <v>26.099077177197209</v>
      </c>
      <c r="L2778" s="172">
        <f t="shared" si="394"/>
        <v>0.84971894379563029</v>
      </c>
      <c r="M2778" s="171">
        <f t="shared" si="395"/>
        <v>7.6634103877672277E-2</v>
      </c>
      <c r="N2778" s="44"/>
    </row>
    <row r="2779" spans="1:14" x14ac:dyDescent="0.25">
      <c r="A2779" s="157">
        <v>45695.927777777775</v>
      </c>
      <c r="B2779" s="170">
        <v>0.33589049522693482</v>
      </c>
      <c r="C2779" s="170">
        <v>26.4109925216666</v>
      </c>
      <c r="D2779" s="170">
        <v>2.094064E-2</v>
      </c>
      <c r="E2779" s="171">
        <f t="shared" si="391"/>
        <v>0.32870200437947239</v>
      </c>
      <c r="F2779" s="171">
        <f t="shared" si="392"/>
        <v>7.2703570395440432E-4</v>
      </c>
      <c r="G2779" s="171">
        <f t="shared" si="393"/>
        <v>29020.938787607167</v>
      </c>
      <c r="H2779" s="171">
        <f t="shared" si="387"/>
        <v>2.3677928981660365E-2</v>
      </c>
      <c r="I2779" s="171">
        <f t="shared" si="388"/>
        <v>1.6957467967460413</v>
      </c>
      <c r="J2779" s="171">
        <f t="shared" si="389"/>
        <v>23.175560839779219</v>
      </c>
      <c r="K2779" s="172">
        <f t="shared" si="390"/>
        <v>26.981320308566509</v>
      </c>
      <c r="L2779" s="172">
        <f t="shared" si="394"/>
        <v>0.8782987326002768</v>
      </c>
      <c r="M2779" s="171">
        <f t="shared" si="395"/>
        <v>7.9211646158033625E-2</v>
      </c>
      <c r="N2779" s="44"/>
    </row>
    <row r="2780" spans="1:14" x14ac:dyDescent="0.25">
      <c r="A2780" s="157">
        <v>45695.928472222222</v>
      </c>
      <c r="B2780" s="170">
        <v>0.33318792692689531</v>
      </c>
      <c r="C2780" s="170">
        <v>26.410658564999999</v>
      </c>
      <c r="D2780" s="170">
        <v>2.1020115333333301E-2</v>
      </c>
      <c r="E2780" s="171">
        <f t="shared" si="391"/>
        <v>0.32605763803068155</v>
      </c>
      <c r="F2780" s="171">
        <f t="shared" si="392"/>
        <v>7.2118598901925392E-4</v>
      </c>
      <c r="G2780" s="171">
        <f t="shared" si="393"/>
        <v>28787.436886483756</v>
      </c>
      <c r="H2780" s="171">
        <f t="shared" si="387"/>
        <v>2.3678164698028831E-2</v>
      </c>
      <c r="I2780" s="171">
        <f t="shared" si="388"/>
        <v>1.6957318060057607</v>
      </c>
      <c r="J2780" s="171">
        <f t="shared" si="389"/>
        <v>23.015105951600336</v>
      </c>
      <c r="K2780" s="172">
        <f t="shared" si="390"/>
        <v>26.794304206980954</v>
      </c>
      <c r="L2780" s="172">
        <f t="shared" si="394"/>
        <v>0.87485874284427845</v>
      </c>
      <c r="M2780" s="171">
        <f t="shared" si="395"/>
        <v>7.890140177167014E-2</v>
      </c>
      <c r="N2780" s="44"/>
    </row>
    <row r="2781" spans="1:14" x14ac:dyDescent="0.25">
      <c r="A2781" s="157">
        <v>45695.929166666669</v>
      </c>
      <c r="B2781" s="170">
        <v>0.3385930598360391</v>
      </c>
      <c r="C2781" s="170">
        <v>26.410352024999899</v>
      </c>
      <c r="D2781" s="170">
        <v>2.0968458333333301E-2</v>
      </c>
      <c r="E2781" s="171">
        <f t="shared" si="391"/>
        <v>0.33134743907181419</v>
      </c>
      <c r="F2781" s="171">
        <f t="shared" si="392"/>
        <v>7.3288541090051756E-4</v>
      </c>
      <c r="G2781" s="171">
        <f t="shared" si="393"/>
        <v>29254.440369833777</v>
      </c>
      <c r="H2781" s="171">
        <f t="shared" si="387"/>
        <v>2.3678381065441567E-2</v>
      </c>
      <c r="I2781" s="171">
        <f t="shared" si="388"/>
        <v>1.6957180460378463</v>
      </c>
      <c r="J2781" s="171">
        <f t="shared" si="389"/>
        <v>23.335834866505586</v>
      </c>
      <c r="K2781" s="172">
        <f t="shared" si="390"/>
        <v>27.167500941944876</v>
      </c>
      <c r="L2781" s="172">
        <f t="shared" si="394"/>
        <v>0.88619727611543009</v>
      </c>
      <c r="M2781" s="171">
        <f t="shared" si="395"/>
        <v>7.9923996763657107E-2</v>
      </c>
      <c r="N2781" s="44"/>
    </row>
    <row r="2782" spans="1:14" x14ac:dyDescent="0.25">
      <c r="A2782" s="157">
        <v>45695.929861111108</v>
      </c>
      <c r="B2782" s="170">
        <v>0.33318792692689531</v>
      </c>
      <c r="C2782" s="170">
        <v>26.410045485000001</v>
      </c>
      <c r="D2782" s="170">
        <v>2.0988326500000001E-2</v>
      </c>
      <c r="E2782" s="171">
        <f t="shared" si="391"/>
        <v>0.3260583053406908</v>
      </c>
      <c r="F2782" s="171">
        <f t="shared" si="392"/>
        <v>7.2118598901925392E-4</v>
      </c>
      <c r="G2782" s="171">
        <f t="shared" si="393"/>
        <v>28787.436886483756</v>
      </c>
      <c r="H2782" s="171">
        <f t="shared" si="387"/>
        <v>2.3678597435274108E-2</v>
      </c>
      <c r="I2782" s="171">
        <f t="shared" si="388"/>
        <v>1.6957042861516594</v>
      </c>
      <c r="J2782" s="171">
        <f t="shared" si="389"/>
        <v>23.015105951600336</v>
      </c>
      <c r="K2782" s="172">
        <f t="shared" si="390"/>
        <v>26.793914617196751</v>
      </c>
      <c r="L2782" s="172">
        <f t="shared" si="394"/>
        <v>0.87352200108416145</v>
      </c>
      <c r="M2782" s="171">
        <f t="shared" si="395"/>
        <v>7.878084425362207E-2</v>
      </c>
      <c r="N2782" s="44"/>
    </row>
    <row r="2783" spans="1:14" x14ac:dyDescent="0.25">
      <c r="A2783" s="157">
        <v>45695.930555555555</v>
      </c>
      <c r="B2783" s="170">
        <v>0.34631468221129003</v>
      </c>
      <c r="C2783" s="170">
        <v>26.4097389466666</v>
      </c>
      <c r="D2783" s="170">
        <v>2.1012169000000001E-2</v>
      </c>
      <c r="E2783" s="171">
        <f t="shared" si="391"/>
        <v>0.33890451850178238</v>
      </c>
      <c r="F2783" s="171">
        <f t="shared" si="392"/>
        <v>7.4959887924521654E-4</v>
      </c>
      <c r="G2783" s="171">
        <f t="shared" si="393"/>
        <v>29921.588543055459</v>
      </c>
      <c r="H2783" s="171">
        <f t="shared" si="387"/>
        <v>2.3678813806350337E-2</v>
      </c>
      <c r="I2783" s="171">
        <f t="shared" si="388"/>
        <v>1.6956905264219952</v>
      </c>
      <c r="J2783" s="171">
        <f t="shared" si="389"/>
        <v>23.792780367015613</v>
      </c>
      <c r="K2783" s="172">
        <f t="shared" si="390"/>
        <v>27.699072616211822</v>
      </c>
      <c r="L2783" s="172">
        <f t="shared" si="394"/>
        <v>0.90732914859763836</v>
      </c>
      <c r="M2783" s="171">
        <f t="shared" si="395"/>
        <v>8.1829829418978928E-2</v>
      </c>
      <c r="N2783" s="44"/>
    </row>
    <row r="2784" spans="1:14" x14ac:dyDescent="0.25">
      <c r="A2784" s="157">
        <v>45695.931250000001</v>
      </c>
      <c r="B2784" s="170">
        <v>0.33820698839169677</v>
      </c>
      <c r="C2784" s="170">
        <v>26.409432414999898</v>
      </c>
      <c r="D2784" s="170">
        <v>2.1258537333333299E-2</v>
      </c>
      <c r="E2784" s="171">
        <f t="shared" si="391"/>
        <v>0.33097064528308068</v>
      </c>
      <c r="F2784" s="171">
        <f t="shared" si="392"/>
        <v>7.3204975842358611E-4</v>
      </c>
      <c r="G2784" s="171">
        <f t="shared" si="393"/>
        <v>29221.0837970426</v>
      </c>
      <c r="H2784" s="171">
        <f t="shared" si="387"/>
        <v>2.3679030175140746E-2</v>
      </c>
      <c r="I2784" s="171">
        <f t="shared" si="388"/>
        <v>1.695676767073298</v>
      </c>
      <c r="J2784" s="171">
        <f t="shared" si="389"/>
        <v>23.312950120348766</v>
      </c>
      <c r="K2784" s="172">
        <f t="shared" si="390"/>
        <v>27.140266662520037</v>
      </c>
      <c r="L2784" s="172">
        <f t="shared" si="394"/>
        <v>0.89745902902167274</v>
      </c>
      <c r="M2784" s="171">
        <f t="shared" si="395"/>
        <v>8.0939667119559244E-2</v>
      </c>
      <c r="N2784" s="44"/>
    </row>
    <row r="2785" spans="1:14" x14ac:dyDescent="0.25">
      <c r="A2785" s="157">
        <v>45695.931944444441</v>
      </c>
      <c r="B2785" s="170">
        <v>0.32276374361802807</v>
      </c>
      <c r="C2785" s="170">
        <v>26.409125875000001</v>
      </c>
      <c r="D2785" s="170">
        <v>2.1230721666666601E-2</v>
      </c>
      <c r="E2785" s="171">
        <f t="shared" si="391"/>
        <v>0.31585815042439136</v>
      </c>
      <c r="F2785" s="171">
        <f t="shared" si="392"/>
        <v>6.9862282168404338E-4</v>
      </c>
      <c r="G2785" s="171">
        <f t="shared" si="393"/>
        <v>27886.787448597624</v>
      </c>
      <c r="H2785" s="171">
        <f t="shared" si="387"/>
        <v>2.3679246552233305E-2</v>
      </c>
      <c r="I2785" s="171">
        <f t="shared" si="388"/>
        <v>1.6956630074322596</v>
      </c>
      <c r="J2785" s="171">
        <f t="shared" si="389"/>
        <v>22.394485949703352</v>
      </c>
      <c r="K2785" s="172">
        <f t="shared" si="390"/>
        <v>26.070827528664044</v>
      </c>
      <c r="L2785" s="172">
        <f t="shared" si="394"/>
        <v>0.85720366141786231</v>
      </c>
      <c r="M2785" s="171">
        <f t="shared" si="395"/>
        <v>7.7309132523255983E-2</v>
      </c>
      <c r="N2785" s="44"/>
    </row>
    <row r="2786" spans="1:14" x14ac:dyDescent="0.25">
      <c r="A2786" s="157">
        <v>45695.932638888888</v>
      </c>
      <c r="B2786" s="170">
        <v>0.31465603322783736</v>
      </c>
      <c r="C2786" s="170">
        <v>26.40889323</v>
      </c>
      <c r="D2786" s="170">
        <v>2.09406421666666E-2</v>
      </c>
      <c r="E2786" s="171">
        <f t="shared" si="391"/>
        <v>0.30792414521947764</v>
      </c>
      <c r="F2786" s="171">
        <f t="shared" si="392"/>
        <v>6.8107366499531893E-4</v>
      </c>
      <c r="G2786" s="171">
        <f t="shared" si="393"/>
        <v>27186.281270885149</v>
      </c>
      <c r="H2786" s="171">
        <f t="shared" si="387"/>
        <v>2.3679410770749185E-2</v>
      </c>
      <c r="I2786" s="171">
        <f t="shared" si="388"/>
        <v>1.6956525647658223</v>
      </c>
      <c r="J2786" s="171">
        <f t="shared" si="389"/>
        <v>21.909841336166824</v>
      </c>
      <c r="K2786" s="172">
        <f t="shared" si="390"/>
        <v>25.506481563847036</v>
      </c>
      <c r="L2786" s="172">
        <f t="shared" si="394"/>
        <v>0.82521293711715749</v>
      </c>
      <c r="M2786" s="171">
        <f t="shared" si="395"/>
        <v>7.442396619021982E-2</v>
      </c>
      <c r="N2786" s="44"/>
    </row>
    <row r="2787" spans="1:14" x14ac:dyDescent="0.25">
      <c r="A2787" s="157">
        <v>45695.933333333334</v>
      </c>
      <c r="B2787" s="170">
        <v>0.32971319180114234</v>
      </c>
      <c r="C2787" s="170">
        <v>26.409367866666599</v>
      </c>
      <c r="D2787" s="170">
        <v>2.07578504999999E-2</v>
      </c>
      <c r="E2787" s="171">
        <f t="shared" si="391"/>
        <v>0.32265865315728021</v>
      </c>
      <c r="F2787" s="171">
        <f t="shared" si="392"/>
        <v>7.1366491731848986E-4</v>
      </c>
      <c r="G2787" s="171">
        <f t="shared" si="393"/>
        <v>28487.219771618697</v>
      </c>
      <c r="H2787" s="171">
        <f t="shared" si="387"/>
        <v>2.3679075737609068E-2</v>
      </c>
      <c r="I2787" s="171">
        <f t="shared" si="388"/>
        <v>1.6956738696896658</v>
      </c>
      <c r="J2787" s="171">
        <f t="shared" si="389"/>
        <v>22.808538417397468</v>
      </c>
      <c r="K2787" s="172">
        <f t="shared" si="390"/>
        <v>26.55300440254107</v>
      </c>
      <c r="L2787" s="172">
        <f t="shared" si="394"/>
        <v>0.85532025575035397</v>
      </c>
      <c r="M2787" s="171">
        <f t="shared" si="395"/>
        <v>7.7139272704757761E-2</v>
      </c>
      <c r="N2787" s="44"/>
    </row>
    <row r="2788" spans="1:14" x14ac:dyDescent="0.25">
      <c r="A2788" s="157">
        <v>45695.934027777781</v>
      </c>
      <c r="B2788" s="170">
        <v>0.33009928166155239</v>
      </c>
      <c r="C2788" s="170">
        <v>26.410011404999899</v>
      </c>
      <c r="D2788" s="170">
        <v>2.08770611666666E-2</v>
      </c>
      <c r="E2788" s="171">
        <f t="shared" si="391"/>
        <v>0.32303578827233592</v>
      </c>
      <c r="F2788" s="171">
        <f t="shared" si="392"/>
        <v>7.1450060965703977E-4</v>
      </c>
      <c r="G2788" s="171">
        <f t="shared" si="393"/>
        <v>28520.577935558125</v>
      </c>
      <c r="H2788" s="171">
        <f t="shared" si="387"/>
        <v>2.3678621490633073E-2</v>
      </c>
      <c r="I2788" s="171">
        <f t="shared" si="388"/>
        <v>1.6957027563827047</v>
      </c>
      <c r="J2788" s="171">
        <f t="shared" si="389"/>
        <v>22.831505847105731</v>
      </c>
      <c r="K2788" s="172">
        <f t="shared" si="390"/>
        <v>26.580148059590471</v>
      </c>
      <c r="L2788" s="172">
        <f t="shared" si="394"/>
        <v>0.86120715243034662</v>
      </c>
      <c r="M2788" s="171">
        <f t="shared" si="395"/>
        <v>7.7670197730009619E-2</v>
      </c>
      <c r="N2788" s="44"/>
    </row>
    <row r="2789" spans="1:14" x14ac:dyDescent="0.25">
      <c r="A2789" s="157">
        <v>45695.93472222222</v>
      </c>
      <c r="B2789" s="170">
        <v>0.33820698839169677</v>
      </c>
      <c r="C2789" s="170">
        <v>26.410654945000001</v>
      </c>
      <c r="D2789" s="170">
        <v>2.1024088999999999E-2</v>
      </c>
      <c r="E2789" s="171">
        <f t="shared" si="391"/>
        <v>0.33096929456650181</v>
      </c>
      <c r="F2789" s="171">
        <f t="shared" si="392"/>
        <v>7.3204975842358611E-4</v>
      </c>
      <c r="G2789" s="171">
        <f t="shared" si="393"/>
        <v>29221.0837970426</v>
      </c>
      <c r="H2789" s="171">
        <f t="shared" si="387"/>
        <v>2.3678167253146313E-2</v>
      </c>
      <c r="I2789" s="171">
        <f t="shared" si="388"/>
        <v>1.6957316435107175</v>
      </c>
      <c r="J2789" s="171">
        <f t="shared" si="389"/>
        <v>23.312950120348766</v>
      </c>
      <c r="K2789" s="172">
        <f t="shared" si="390"/>
        <v>27.141053583305606</v>
      </c>
      <c r="L2789" s="172">
        <f t="shared" si="394"/>
        <v>0.8875891948473813</v>
      </c>
      <c r="M2789" s="171">
        <f t="shared" si="395"/>
        <v>8.0049530559828774E-2</v>
      </c>
      <c r="N2789" s="44"/>
    </row>
    <row r="2790" spans="1:14" x14ac:dyDescent="0.25">
      <c r="A2790" s="157">
        <v>45695.935416666667</v>
      </c>
      <c r="B2790" s="170">
        <v>0.33241576929763089</v>
      </c>
      <c r="C2790" s="170">
        <v>26.411298485</v>
      </c>
      <c r="D2790" s="170">
        <v>2.1004220833333299E-2</v>
      </c>
      <c r="E2790" s="171">
        <f t="shared" si="391"/>
        <v>0.32530130982350519</v>
      </c>
      <c r="F2790" s="171">
        <f t="shared" si="392"/>
        <v>7.1951465215937423E-4</v>
      </c>
      <c r="G2790" s="171">
        <f t="shared" si="393"/>
        <v>28720.72246731531</v>
      </c>
      <c r="H2790" s="171">
        <f t="shared" si="387"/>
        <v>2.3677713026325053E-2</v>
      </c>
      <c r="I2790" s="171">
        <f t="shared" si="388"/>
        <v>1.695760530998889</v>
      </c>
      <c r="J2790" s="171">
        <f t="shared" si="389"/>
        <v>22.969228567198641</v>
      </c>
      <c r="K2790" s="172">
        <f t="shared" si="390"/>
        <v>26.741299362182719</v>
      </c>
      <c r="L2790" s="172">
        <f t="shared" si="394"/>
        <v>0.8722793037924631</v>
      </c>
      <c r="M2790" s="171">
        <f t="shared" si="395"/>
        <v>7.8668768379551154E-2</v>
      </c>
      <c r="N2790" s="44"/>
    </row>
    <row r="2791" spans="1:14" x14ac:dyDescent="0.25">
      <c r="A2791" s="157">
        <v>45695.936111111114</v>
      </c>
      <c r="B2791" s="170">
        <v>0.32044725598194945</v>
      </c>
      <c r="C2791" s="170">
        <v>26.411841749999901</v>
      </c>
      <c r="D2791" s="170">
        <v>2.10081944999999E-2</v>
      </c>
      <c r="E2791" s="171">
        <f t="shared" si="391"/>
        <v>0.31358838142511358</v>
      </c>
      <c r="F2791" s="171">
        <f t="shared" si="392"/>
        <v>6.9360877918170881E-4</v>
      </c>
      <c r="G2791" s="171">
        <f t="shared" si="393"/>
        <v>27686.642916840432</v>
      </c>
      <c r="H2791" s="171">
        <f t="shared" si="387"/>
        <v>2.3677329584438897E-2</v>
      </c>
      <c r="I2791" s="171">
        <f t="shared" si="388"/>
        <v>1.6957849175819761</v>
      </c>
      <c r="J2791" s="171">
        <f t="shared" si="389"/>
        <v>22.256191891734449</v>
      </c>
      <c r="K2791" s="172">
        <f t="shared" si="390"/>
        <v>25.911499665548998</v>
      </c>
      <c r="L2791" s="172">
        <f t="shared" si="394"/>
        <v>0.84246918956916073</v>
      </c>
      <c r="M2791" s="171">
        <f t="shared" si="395"/>
        <v>7.5980266014534698E-2</v>
      </c>
      <c r="N2791" s="44"/>
    </row>
    <row r="2792" spans="1:14" x14ac:dyDescent="0.25">
      <c r="A2792" s="157">
        <v>45695.936805555553</v>
      </c>
      <c r="B2792" s="170">
        <v>0.30925090768511676</v>
      </c>
      <c r="C2792" s="170">
        <v>26.411425255000001</v>
      </c>
      <c r="D2792" s="170">
        <v>2.1043957499999998E-2</v>
      </c>
      <c r="E2792" s="171">
        <f t="shared" si="391"/>
        <v>0.30263210128180151</v>
      </c>
      <c r="F2792" s="171">
        <f t="shared" si="392"/>
        <v>6.6937425905869423E-4</v>
      </c>
      <c r="G2792" s="171">
        <f t="shared" si="393"/>
        <v>26719.278423994088</v>
      </c>
      <c r="H2792" s="171">
        <f t="shared" si="387"/>
        <v>2.3677623550107628E-2</v>
      </c>
      <c r="I2792" s="171">
        <f t="shared" si="388"/>
        <v>1.6957662215452454</v>
      </c>
      <c r="J2792" s="171">
        <f t="shared" si="389"/>
        <v>21.585775874635257</v>
      </c>
      <c r="K2792" s="172">
        <f t="shared" si="390"/>
        <v>25.130727765409922</v>
      </c>
      <c r="L2792" s="172">
        <f t="shared" si="394"/>
        <v>0.81573895497094306</v>
      </c>
      <c r="M2792" s="171">
        <f t="shared" si="395"/>
        <v>7.3569530570972486E-2</v>
      </c>
      <c r="N2792" s="44"/>
    </row>
    <row r="2793" spans="1:14" x14ac:dyDescent="0.25">
      <c r="A2793" s="157">
        <v>45695.9375</v>
      </c>
      <c r="B2793" s="170">
        <v>0.29535198187635103</v>
      </c>
      <c r="C2793" s="170">
        <v>26.410779564999999</v>
      </c>
      <c r="D2793" s="170">
        <v>2.10640953333333E-2</v>
      </c>
      <c r="E2793" s="171">
        <f t="shared" si="391"/>
        <v>0.28903127309516591</v>
      </c>
      <c r="F2793" s="171">
        <f t="shared" si="392"/>
        <v>6.3929000406136587E-4</v>
      </c>
      <c r="G2793" s="171">
        <f t="shared" si="393"/>
        <v>25518.411234116727</v>
      </c>
      <c r="H2793" s="171">
        <f t="shared" si="387"/>
        <v>2.3678079292363239E-2</v>
      </c>
      <c r="I2793" s="171">
        <f t="shared" si="388"/>
        <v>1.6957372374764081</v>
      </c>
      <c r="J2793" s="171">
        <f t="shared" si="389"/>
        <v>20.748777950457839</v>
      </c>
      <c r="K2793" s="172">
        <f t="shared" si="390"/>
        <v>24.155902862492962</v>
      </c>
      <c r="L2793" s="172">
        <f t="shared" si="394"/>
        <v>0.78144440352791211</v>
      </c>
      <c r="M2793" s="171">
        <f t="shared" si="395"/>
        <v>7.0476587619761194E-2</v>
      </c>
      <c r="N2793" s="44"/>
    </row>
    <row r="2794" spans="1:14" x14ac:dyDescent="0.25">
      <c r="A2794" s="157">
        <v>45695.938194444447</v>
      </c>
      <c r="B2794" s="170">
        <v>0.31040914229512639</v>
      </c>
      <c r="C2794" s="170">
        <v>26.410133871666599</v>
      </c>
      <c r="D2794" s="170">
        <v>2.1127279999999998E-2</v>
      </c>
      <c r="E2794" s="171">
        <f t="shared" si="391"/>
        <v>0.30376685604900866</v>
      </c>
      <c r="F2794" s="171">
        <f t="shared" si="392"/>
        <v>6.7188126037906145E-4</v>
      </c>
      <c r="G2794" s="171">
        <f t="shared" si="393"/>
        <v>26819.349894298921</v>
      </c>
      <c r="H2794" s="171">
        <f t="shared" si="387"/>
        <v>2.3678535047708494E-2</v>
      </c>
      <c r="I2794" s="171">
        <f t="shared" si="388"/>
        <v>1.6957082536205148</v>
      </c>
      <c r="J2794" s="171">
        <f t="shared" si="389"/>
        <v>21.65528438122076</v>
      </c>
      <c r="K2794" s="172">
        <f t="shared" si="390"/>
        <v>25.210879247532386</v>
      </c>
      <c r="L2794" s="172">
        <f t="shared" si="394"/>
        <v>0.82186837781501088</v>
      </c>
      <c r="M2794" s="171">
        <f t="shared" si="395"/>
        <v>7.4122328446519725E-2</v>
      </c>
      <c r="N2794" s="44"/>
    </row>
    <row r="2795" spans="1:14" x14ac:dyDescent="0.25">
      <c r="A2795" s="157">
        <v>45695.938888888886</v>
      </c>
      <c r="B2795" s="170">
        <v>0.34283995626654457</v>
      </c>
      <c r="C2795" s="170">
        <v>26.40948818</v>
      </c>
      <c r="D2795" s="170">
        <v>2.1090847999999999E-2</v>
      </c>
      <c r="E2795" s="171">
        <f t="shared" si="391"/>
        <v>0.33550442281149429</v>
      </c>
      <c r="F2795" s="171">
        <f t="shared" si="392"/>
        <v>7.4207782741676309E-4</v>
      </c>
      <c r="G2795" s="171">
        <f t="shared" si="393"/>
        <v>29621.37222142945</v>
      </c>
      <c r="H2795" s="171">
        <f t="shared" si="387"/>
        <v>2.3678990812614376E-2</v>
      </c>
      <c r="I2795" s="171">
        <f t="shared" si="388"/>
        <v>1.695679270202014</v>
      </c>
      <c r="J2795" s="171">
        <f t="shared" si="389"/>
        <v>23.58733356580915</v>
      </c>
      <c r="K2795" s="172">
        <f t="shared" si="390"/>
        <v>27.45973230257303</v>
      </c>
      <c r="L2795" s="172">
        <f t="shared" si="394"/>
        <v>0.90200699019609853</v>
      </c>
      <c r="M2795" s="171">
        <f t="shared" si="395"/>
        <v>8.1349836778147416E-2</v>
      </c>
      <c r="N2795" s="44"/>
    </row>
    <row r="2796" spans="1:14" x14ac:dyDescent="0.25">
      <c r="A2796" s="157">
        <v>45695.939583333333</v>
      </c>
      <c r="B2796" s="170">
        <v>0.33318793061010554</v>
      </c>
      <c r="C2796" s="170">
        <v>26.408914161666601</v>
      </c>
      <c r="D2796" s="170">
        <v>2.105164E-2</v>
      </c>
      <c r="E2796" s="171">
        <f t="shared" si="391"/>
        <v>0.32605954034684315</v>
      </c>
      <c r="F2796" s="171">
        <f t="shared" si="392"/>
        <v>7.2118599699157041E-4</v>
      </c>
      <c r="G2796" s="171">
        <f t="shared" si="393"/>
        <v>28787.437204713118</v>
      </c>
      <c r="H2796" s="171">
        <f t="shared" si="387"/>
        <v>2.367939599553159E-2</v>
      </c>
      <c r="I2796" s="171">
        <f t="shared" si="388"/>
        <v>1.6956535043173437</v>
      </c>
      <c r="J2796" s="171">
        <f t="shared" si="389"/>
        <v>23.01510617040104</v>
      </c>
      <c r="K2796" s="172">
        <f t="shared" si="390"/>
        <v>26.793195972430201</v>
      </c>
      <c r="L2796" s="172">
        <f t="shared" si="394"/>
        <v>0.87613174684476303</v>
      </c>
      <c r="M2796" s="171">
        <f t="shared" si="395"/>
        <v>7.9016210934772999E-2</v>
      </c>
      <c r="N2796" s="44"/>
    </row>
    <row r="2797" spans="1:14" x14ac:dyDescent="0.25">
      <c r="A2797" s="157">
        <v>45695.94027777778</v>
      </c>
      <c r="B2797" s="170">
        <v>0.30809266570096178</v>
      </c>
      <c r="C2797" s="170">
        <v>26.408985203333302</v>
      </c>
      <c r="D2797" s="170">
        <v>2.1039453999999999E-2</v>
      </c>
      <c r="E2797" s="171">
        <f t="shared" si="391"/>
        <v>0.30150110466201413</v>
      </c>
      <c r="F2797" s="171">
        <f t="shared" si="392"/>
        <v>6.6686724177697357E-4</v>
      </c>
      <c r="G2797" s="171">
        <f t="shared" si="393"/>
        <v>26619.206316563097</v>
      </c>
      <c r="H2797" s="171">
        <f t="shared" si="387"/>
        <v>2.3679345848816365E-2</v>
      </c>
      <c r="I2797" s="171">
        <f t="shared" si="388"/>
        <v>1.6956566931396633</v>
      </c>
      <c r="J2797" s="171">
        <f t="shared" si="389"/>
        <v>21.516230469371894</v>
      </c>
      <c r="K2797" s="172">
        <f t="shared" si="390"/>
        <v>25.048311599775968</v>
      </c>
      <c r="L2797" s="172">
        <f t="shared" si="394"/>
        <v>0.81259854910100349</v>
      </c>
      <c r="M2797" s="171">
        <f t="shared" si="395"/>
        <v>7.3286304933351684E-2</v>
      </c>
      <c r="N2797" s="44"/>
    </row>
    <row r="2798" spans="1:14" x14ac:dyDescent="0.25">
      <c r="A2798" s="157">
        <v>45695.940972222219</v>
      </c>
      <c r="B2798" s="170">
        <v>0.28801644937695453</v>
      </c>
      <c r="C2798" s="170">
        <v>26.409199585</v>
      </c>
      <c r="D2798" s="170">
        <v>2.1012433166666601E-2</v>
      </c>
      <c r="E2798" s="171">
        <f t="shared" si="391"/>
        <v>0.28185421196152122</v>
      </c>
      <c r="F2798" s="171">
        <f t="shared" si="392"/>
        <v>6.2341222808864622E-4</v>
      </c>
      <c r="G2798" s="171">
        <f t="shared" si="393"/>
        <v>24884.621226168871</v>
      </c>
      <c r="H2798" s="171">
        <f t="shared" si="387"/>
        <v>2.3679194522406029E-2</v>
      </c>
      <c r="I2798" s="171">
        <f t="shared" si="388"/>
        <v>1.6956663160407752</v>
      </c>
      <c r="J2798" s="171">
        <f t="shared" si="389"/>
        <v>20.304817450681181</v>
      </c>
      <c r="K2798" s="172">
        <f t="shared" si="390"/>
        <v>23.638154514977902</v>
      </c>
      <c r="L2798" s="172">
        <f t="shared" si="394"/>
        <v>0.76100216449661784</v>
      </c>
      <c r="M2798" s="171">
        <f t="shared" si="395"/>
        <v>6.8632951343490067E-2</v>
      </c>
      <c r="N2798" s="44"/>
    </row>
    <row r="2799" spans="1:14" x14ac:dyDescent="0.25">
      <c r="A2799" s="157">
        <v>45695.941666666666</v>
      </c>
      <c r="B2799" s="170">
        <v>0.28647212306107006</v>
      </c>
      <c r="C2799" s="170">
        <v>26.4094139749999</v>
      </c>
      <c r="D2799" s="170">
        <v>2.10272683333333E-2</v>
      </c>
      <c r="E2799" s="171">
        <f t="shared" si="391"/>
        <v>0.28034272654292641</v>
      </c>
      <c r="F2799" s="171">
        <f t="shared" si="392"/>
        <v>6.2006953043521659E-4</v>
      </c>
      <c r="G2799" s="171">
        <f t="shared" si="393"/>
        <v>24751.191432476455</v>
      </c>
      <c r="H2799" s="171">
        <f t="shared" si="387"/>
        <v>2.3679043191297277E-2</v>
      </c>
      <c r="I2799" s="171">
        <f t="shared" si="388"/>
        <v>1.6956759393559058</v>
      </c>
      <c r="J2799" s="171">
        <f t="shared" si="389"/>
        <v>20.211151309428494</v>
      </c>
      <c r="K2799" s="172">
        <f t="shared" si="390"/>
        <v>23.529231322934045</v>
      </c>
      <c r="L2799" s="172">
        <f t="shared" si="394"/>
        <v>0.75764413436525524</v>
      </c>
      <c r="M2799" s="171">
        <f t="shared" si="395"/>
        <v>6.8330098698165156E-2</v>
      </c>
      <c r="N2799" s="44"/>
    </row>
    <row r="2800" spans="1:14" x14ac:dyDescent="0.25">
      <c r="A2800" s="157">
        <v>45695.942361111112</v>
      </c>
      <c r="B2800" s="170">
        <v>0.28994685265814252</v>
      </c>
      <c r="C2800" s="170">
        <v>26.4096283583333</v>
      </c>
      <c r="D2800" s="170">
        <v>2.0993890000000001E-2</v>
      </c>
      <c r="E2800" s="171">
        <f t="shared" si="391"/>
        <v>0.28374290728876173</v>
      </c>
      <c r="F2800" s="171">
        <f t="shared" si="392"/>
        <v>6.2759059016913961E-4</v>
      </c>
      <c r="G2800" s="171">
        <f t="shared" si="393"/>
        <v>25051.408069663514</v>
      </c>
      <c r="H2800" s="171">
        <f t="shared" si="387"/>
        <v>2.3678891866077866E-2</v>
      </c>
      <c r="I2800" s="171">
        <f t="shared" si="388"/>
        <v>1.6956855624117688</v>
      </c>
      <c r="J2800" s="171">
        <f t="shared" si="389"/>
        <v>20.421801057619387</v>
      </c>
      <c r="K2800" s="172">
        <f t="shared" si="390"/>
        <v>23.774584479637095</v>
      </c>
      <c r="L2800" s="172">
        <f t="shared" si="394"/>
        <v>0.7652039963181142</v>
      </c>
      <c r="M2800" s="171">
        <f t="shared" si="395"/>
        <v>6.9011904429844353E-2</v>
      </c>
      <c r="N2800" s="44"/>
    </row>
    <row r="2801" spans="1:14" x14ac:dyDescent="0.25">
      <c r="A2801" s="157">
        <v>45695.943055555559</v>
      </c>
      <c r="B2801" s="170">
        <v>0.30075711662324295</v>
      </c>
      <c r="C2801" s="170">
        <v>26.409786574999998</v>
      </c>
      <c r="D2801" s="170">
        <v>2.1094556666666601E-2</v>
      </c>
      <c r="E2801" s="171">
        <f t="shared" si="391"/>
        <v>0.29432171035423521</v>
      </c>
      <c r="F2801" s="171">
        <f t="shared" si="392"/>
        <v>6.5098942992043924E-4</v>
      </c>
      <c r="G2801" s="171">
        <f t="shared" si="393"/>
        <v>25985.414876248189</v>
      </c>
      <c r="H2801" s="171">
        <f t="shared" si="387"/>
        <v>2.3678780187578043E-2</v>
      </c>
      <c r="I2801" s="171">
        <f t="shared" si="388"/>
        <v>1.695692664331929</v>
      </c>
      <c r="J2801" s="171">
        <f t="shared" si="389"/>
        <v>21.074918454896682</v>
      </c>
      <c r="K2801" s="172">
        <f t="shared" si="390"/>
        <v>24.535020584249789</v>
      </c>
      <c r="L2801" s="172">
        <f t="shared" si="394"/>
        <v>0.79621943757288893</v>
      </c>
      <c r="M2801" s="171">
        <f t="shared" si="395"/>
        <v>7.1809112335217265E-2</v>
      </c>
      <c r="N2801" s="44"/>
    </row>
    <row r="2802" spans="1:14" x14ac:dyDescent="0.25">
      <c r="A2802" s="157">
        <v>45695.943749999999</v>
      </c>
      <c r="B2802" s="170">
        <v>0.32160549795838228</v>
      </c>
      <c r="C2802" s="170">
        <v>26.409439246666601</v>
      </c>
      <c r="D2802" s="170">
        <v>2.0984353000000001E-2</v>
      </c>
      <c r="E2802" s="171">
        <f t="shared" si="391"/>
        <v>0.3147243564201887</v>
      </c>
      <c r="F2802" s="171">
        <f t="shared" si="392"/>
        <v>6.9611579644671487E-4</v>
      </c>
      <c r="G2802" s="171">
        <f t="shared" si="393"/>
        <v>27786.715023604229</v>
      </c>
      <c r="H2802" s="171">
        <f t="shared" si="387"/>
        <v>2.3679025352906381E-2</v>
      </c>
      <c r="I2802" s="171">
        <f t="shared" si="388"/>
        <v>1.6956770737268061</v>
      </c>
      <c r="J2802" s="171">
        <f t="shared" si="389"/>
        <v>22.325356242850166</v>
      </c>
      <c r="K2802" s="172">
        <f t="shared" si="390"/>
        <v>25.99054245864987</v>
      </c>
      <c r="L2802" s="172">
        <f t="shared" si="394"/>
        <v>0.84436256722759451</v>
      </c>
      <c r="M2802" s="171">
        <f t="shared" si="395"/>
        <v>7.615102518286386E-2</v>
      </c>
      <c r="N2802" s="44"/>
    </row>
    <row r="2803" spans="1:14" x14ac:dyDescent="0.25">
      <c r="A2803" s="157">
        <v>45695.944444444445</v>
      </c>
      <c r="B2803" s="170">
        <v>0.33202968495818203</v>
      </c>
      <c r="C2803" s="170">
        <v>26.408979575</v>
      </c>
      <c r="D2803" s="170">
        <v>2.10405135E-2</v>
      </c>
      <c r="E2803" s="171">
        <f t="shared" si="391"/>
        <v>0.32492600383264963</v>
      </c>
      <c r="F2803" s="171">
        <f t="shared" si="392"/>
        <v>7.1867897177095672E-4</v>
      </c>
      <c r="G2803" s="171">
        <f t="shared" si="393"/>
        <v>28687.364780386928</v>
      </c>
      <c r="H2803" s="171">
        <f t="shared" si="387"/>
        <v>2.3679349821725575E-2</v>
      </c>
      <c r="I2803" s="171">
        <f t="shared" si="388"/>
        <v>1.6956564405024834</v>
      </c>
      <c r="J2803" s="171">
        <f t="shared" si="389"/>
        <v>22.946283953421794</v>
      </c>
      <c r="K2803" s="172">
        <f t="shared" si="390"/>
        <v>26.713117551799233</v>
      </c>
      <c r="L2803" s="172">
        <f t="shared" si="394"/>
        <v>0.87276688255087775</v>
      </c>
      <c r="M2803" s="171">
        <f t="shared" si="395"/>
        <v>7.8712741932799216E-2</v>
      </c>
      <c r="N2803" s="44"/>
    </row>
    <row r="2804" spans="1:14" x14ac:dyDescent="0.25">
      <c r="A2804" s="157">
        <v>45695.945138888892</v>
      </c>
      <c r="B2804" s="170">
        <v>0.34283995626654457</v>
      </c>
      <c r="C2804" s="170">
        <v>26.4085199033333</v>
      </c>
      <c r="D2804" s="170">
        <v>2.10733628333333E-2</v>
      </c>
      <c r="E2804" s="171">
        <f t="shared" si="391"/>
        <v>0.33550550727774242</v>
      </c>
      <c r="F2804" s="171">
        <f t="shared" si="392"/>
        <v>7.4207782741676309E-4</v>
      </c>
      <c r="G2804" s="171">
        <f t="shared" si="393"/>
        <v>29621.37222142945</v>
      </c>
      <c r="H2804" s="171">
        <f t="shared" si="387"/>
        <v>2.3679674295986768E-2</v>
      </c>
      <c r="I2804" s="171">
        <f t="shared" si="388"/>
        <v>1.6956358074619107</v>
      </c>
      <c r="J2804" s="171">
        <f t="shared" si="389"/>
        <v>23.58733356580915</v>
      </c>
      <c r="K2804" s="172">
        <f t="shared" si="390"/>
        <v>27.459101720145462</v>
      </c>
      <c r="L2804" s="172">
        <f t="shared" si="394"/>
        <v>0.90123688906278188</v>
      </c>
      <c r="M2804" s="171">
        <f t="shared" si="395"/>
        <v>8.1280383212732843E-2</v>
      </c>
      <c r="N2804" s="44"/>
    </row>
    <row r="2805" spans="1:14" x14ac:dyDescent="0.25">
      <c r="A2805" s="157">
        <v>45695.945833333331</v>
      </c>
      <c r="B2805" s="170">
        <v>0.34477035957089641</v>
      </c>
      <c r="C2805" s="170">
        <v>26.408060233333298</v>
      </c>
      <c r="D2805" s="170">
        <v>2.11798576666666E-2</v>
      </c>
      <c r="E2805" s="171">
        <f t="shared" si="391"/>
        <v>0.33739513077859684</v>
      </c>
      <c r="F2805" s="171">
        <f t="shared" si="392"/>
        <v>7.4625618954739486E-4</v>
      </c>
      <c r="G2805" s="171">
        <f t="shared" si="393"/>
        <v>29788.159066925451</v>
      </c>
      <c r="H2805" s="171">
        <f t="shared" si="387"/>
        <v>2.3679998774513471E-2</v>
      </c>
      <c r="I2805" s="171">
        <f t="shared" si="388"/>
        <v>1.6956151746799024</v>
      </c>
      <c r="J2805" s="171">
        <f t="shared" si="389"/>
        <v>23.701506477919171</v>
      </c>
      <c r="K2805" s="172">
        <f t="shared" si="390"/>
        <v>27.591714866981054</v>
      </c>
      <c r="L2805" s="172">
        <f t="shared" si="394"/>
        <v>0.91064251266540819</v>
      </c>
      <c r="M2805" s="171">
        <f t="shared" si="395"/>
        <v>8.2128653739665242E-2</v>
      </c>
      <c r="N2805" s="44"/>
    </row>
    <row r="2806" spans="1:14" x14ac:dyDescent="0.25">
      <c r="A2806" s="157">
        <v>45695.946527777778</v>
      </c>
      <c r="B2806" s="170">
        <v>0.34361211759446358</v>
      </c>
      <c r="C2806" s="170">
        <v>26.407600561666602</v>
      </c>
      <c r="D2806" s="170">
        <v>2.117403E-2</v>
      </c>
      <c r="E2806" s="171">
        <f t="shared" si="391"/>
        <v>0.33626218157693138</v>
      </c>
      <c r="F2806" s="171">
        <f t="shared" si="392"/>
        <v>7.437491722823887E-4</v>
      </c>
      <c r="G2806" s="171">
        <f t="shared" si="393"/>
        <v>29688.086960161654</v>
      </c>
      <c r="H2806" s="171">
        <f t="shared" si="387"/>
        <v>2.3680323259658867E-2</v>
      </c>
      <c r="I2806" s="171">
        <f t="shared" si="388"/>
        <v>1.6955945420068308</v>
      </c>
      <c r="J2806" s="171">
        <f t="shared" si="389"/>
        <v>23.633013503141751</v>
      </c>
      <c r="K2806" s="172">
        <f t="shared" si="390"/>
        <v>27.51167997980097</v>
      </c>
      <c r="L2806" s="172">
        <f t="shared" si="394"/>
        <v>0.90746516859226456</v>
      </c>
      <c r="M2806" s="171">
        <f t="shared" si="395"/>
        <v>8.1842096734511607E-2</v>
      </c>
      <c r="N2806" s="44"/>
    </row>
    <row r="2807" spans="1:14" x14ac:dyDescent="0.25">
      <c r="A2807" s="157">
        <v>45695.947222222225</v>
      </c>
      <c r="B2807" s="170">
        <v>0.33241576929763089</v>
      </c>
      <c r="C2807" s="170">
        <v>26.407140889999901</v>
      </c>
      <c r="D2807" s="170">
        <v>2.1136942999999998E-2</v>
      </c>
      <c r="E2807" s="171">
        <f t="shared" si="391"/>
        <v>0.32530582472538744</v>
      </c>
      <c r="F2807" s="171">
        <f t="shared" si="392"/>
        <v>7.1951465215937423E-4</v>
      </c>
      <c r="G2807" s="171">
        <f t="shared" si="393"/>
        <v>28720.72246731531</v>
      </c>
      <c r="H2807" s="171">
        <f t="shared" si="387"/>
        <v>2.368064775024651E-2</v>
      </c>
      <c r="I2807" s="171">
        <f t="shared" si="388"/>
        <v>1.6955739095175109</v>
      </c>
      <c r="J2807" s="171">
        <f t="shared" si="389"/>
        <v>22.969228567198641</v>
      </c>
      <c r="K2807" s="172">
        <f t="shared" si="390"/>
        <v>26.738662700783404</v>
      </c>
      <c r="L2807" s="172">
        <f t="shared" si="394"/>
        <v>0.87769781504859057</v>
      </c>
      <c r="M2807" s="171">
        <f t="shared" si="395"/>
        <v>7.9157450852145622E-2</v>
      </c>
      <c r="N2807" s="44"/>
    </row>
    <row r="2808" spans="1:14" x14ac:dyDescent="0.25">
      <c r="A2808" s="157">
        <v>45695.947916666664</v>
      </c>
      <c r="B2808" s="170">
        <v>0.31079523031006606</v>
      </c>
      <c r="C2808" s="170">
        <v>26.406683763333302</v>
      </c>
      <c r="D2808" s="170">
        <v>2.1212177999999901E-2</v>
      </c>
      <c r="E2808" s="171">
        <f t="shared" si="391"/>
        <v>0.30414818531432802</v>
      </c>
      <c r="F2808" s="171">
        <f t="shared" si="392"/>
        <v>6.7271694872308671E-4</v>
      </c>
      <c r="G2808" s="171">
        <f t="shared" si="393"/>
        <v>26852.707898789708</v>
      </c>
      <c r="H2808" s="171">
        <f t="shared" si="387"/>
        <v>2.3680970449669551E-2</v>
      </c>
      <c r="I2808" s="171">
        <f t="shared" si="388"/>
        <v>1.6955533914434475</v>
      </c>
      <c r="J2808" s="171">
        <f t="shared" si="389"/>
        <v>21.678446397522908</v>
      </c>
      <c r="K2808" s="172">
        <f t="shared" si="390"/>
        <v>25.235779258294215</v>
      </c>
      <c r="L2808" s="172">
        <f t="shared" si="394"/>
        <v>0.82607744012740825</v>
      </c>
      <c r="M2808" s="171">
        <f t="shared" si="395"/>
        <v>7.4501933633424264E-2</v>
      </c>
      <c r="N2808" s="44"/>
    </row>
    <row r="2809" spans="1:14" x14ac:dyDescent="0.25">
      <c r="A2809" s="157">
        <v>45695.948611111111</v>
      </c>
      <c r="B2809" s="170">
        <v>0.30152929082310476</v>
      </c>
      <c r="C2809" s="170">
        <v>26.406249523333301</v>
      </c>
      <c r="D2809" s="170">
        <v>2.0987002166666598E-2</v>
      </c>
      <c r="E2809" s="171">
        <f t="shared" si="391"/>
        <v>0.29508084623655279</v>
      </c>
      <c r="F2809" s="171">
        <f t="shared" si="392"/>
        <v>6.5266080264741295E-4</v>
      </c>
      <c r="G2809" s="171">
        <f t="shared" si="393"/>
        <v>26052.130727116251</v>
      </c>
      <c r="H2809" s="171">
        <f t="shared" si="387"/>
        <v>2.3681276997693179E-2</v>
      </c>
      <c r="I2809" s="171">
        <f t="shared" si="388"/>
        <v>1.6955339008028929</v>
      </c>
      <c r="J2809" s="171">
        <f t="shared" si="389"/>
        <v>21.121443386759225</v>
      </c>
      <c r="K2809" s="172">
        <f t="shared" si="390"/>
        <v>24.587121411992147</v>
      </c>
      <c r="L2809" s="172">
        <f t="shared" si="394"/>
        <v>0.7940290491658939</v>
      </c>
      <c r="M2809" s="171">
        <f t="shared" si="395"/>
        <v>7.1611566483215539E-2</v>
      </c>
      <c r="N2809" s="44"/>
    </row>
    <row r="2810" spans="1:14" x14ac:dyDescent="0.25">
      <c r="A2810" s="157">
        <v>45695.949305555558</v>
      </c>
      <c r="B2810" s="170">
        <v>0.3304853623177883</v>
      </c>
      <c r="C2810" s="170">
        <v>26.405820370000001</v>
      </c>
      <c r="D2810" s="170">
        <v>2.10050158333333E-2</v>
      </c>
      <c r="E2810" s="171">
        <f t="shared" si="391"/>
        <v>0.32341813236609768</v>
      </c>
      <c r="F2810" s="171">
        <f t="shared" si="392"/>
        <v>7.1533628207313482E-4</v>
      </c>
      <c r="G2810" s="171">
        <f t="shared" si="393"/>
        <v>28553.935304256909</v>
      </c>
      <c r="H2810" s="171">
        <f t="shared" si="387"/>
        <v>2.3681579959599859E-2</v>
      </c>
      <c r="I2810" s="171">
        <f t="shared" si="388"/>
        <v>1.6955146386358813</v>
      </c>
      <c r="J2810" s="171">
        <f t="shared" si="389"/>
        <v>22.854468968889545</v>
      </c>
      <c r="K2810" s="172">
        <f t="shared" si="390"/>
        <v>26.604236925986097</v>
      </c>
      <c r="L2810" s="172">
        <f t="shared" si="394"/>
        <v>0.86735904741977532</v>
      </c>
      <c r="M2810" s="171">
        <f t="shared" si="395"/>
        <v>7.8225022314193302E-2</v>
      </c>
      <c r="N2810" s="44"/>
    </row>
    <row r="2811" spans="1:14" x14ac:dyDescent="0.25">
      <c r="A2811" s="157">
        <v>45695.95</v>
      </c>
      <c r="B2811" s="170">
        <v>0.34438426971820851</v>
      </c>
      <c r="C2811" s="170">
        <v>26.405391214999899</v>
      </c>
      <c r="D2811" s="170">
        <v>2.1069654166666601E-2</v>
      </c>
      <c r="E2811" s="171">
        <f t="shared" si="391"/>
        <v>0.33702030285087908</v>
      </c>
      <c r="F2811" s="171">
        <f t="shared" si="392"/>
        <v>7.4542049722555956E-4</v>
      </c>
      <c r="G2811" s="171">
        <f t="shared" si="393"/>
        <v>29754.800903653217</v>
      </c>
      <c r="H2811" s="171">
        <f t="shared" si="387"/>
        <v>2.368188292742723E-2</v>
      </c>
      <c r="I2811" s="171">
        <f t="shared" si="388"/>
        <v>1.6954953765542158</v>
      </c>
      <c r="J2811" s="171">
        <f t="shared" si="389"/>
        <v>23.678678527270488</v>
      </c>
      <c r="K2811" s="172">
        <f t="shared" si="390"/>
        <v>27.563395273761792</v>
      </c>
      <c r="L2811" s="172">
        <f t="shared" si="394"/>
        <v>0.90487530612196287</v>
      </c>
      <c r="M2811" s="171">
        <f t="shared" si="395"/>
        <v>8.1608523279397813E-2</v>
      </c>
      <c r="N2811" s="44"/>
    </row>
    <row r="2812" spans="1:14" x14ac:dyDescent="0.25">
      <c r="A2812" s="157">
        <v>45695.950694444444</v>
      </c>
      <c r="B2812" s="170">
        <v>0.33164359508233027</v>
      </c>
      <c r="C2812" s="170">
        <v>26.404962063333301</v>
      </c>
      <c r="D2812" s="170">
        <v>2.1128994166666599E-2</v>
      </c>
      <c r="E2812" s="171">
        <f t="shared" si="391"/>
        <v>0.32455252695106462</v>
      </c>
      <c r="F2812" s="171">
        <f t="shared" si="392"/>
        <v>7.1784327939898324E-4</v>
      </c>
      <c r="G2812" s="171">
        <f t="shared" si="393"/>
        <v>28654.006615113336</v>
      </c>
      <c r="H2812" s="171">
        <f t="shared" si="387"/>
        <v>2.3682185897645282E-2</v>
      </c>
      <c r="I2812" s="171">
        <f t="shared" si="388"/>
        <v>1.6954761147823278</v>
      </c>
      <c r="J2812" s="171">
        <f t="shared" si="389"/>
        <v>22.923335275034887</v>
      </c>
      <c r="K2812" s="172">
        <f t="shared" si="390"/>
        <v>26.6838590495727</v>
      </c>
      <c r="L2812" s="172">
        <f t="shared" si="394"/>
        <v>0.87537522253350319</v>
      </c>
      <c r="M2812" s="171">
        <f t="shared" si="395"/>
        <v>7.8947981830222155E-2</v>
      </c>
      <c r="N2812" s="44"/>
    </row>
    <row r="2813" spans="1:14" x14ac:dyDescent="0.25">
      <c r="A2813" s="157">
        <v>45695.951388888891</v>
      </c>
      <c r="B2813" s="170">
        <v>0.3192890048090648</v>
      </c>
      <c r="C2813" s="170">
        <v>26.404515013333299</v>
      </c>
      <c r="D2813" s="170">
        <v>2.0952560999999901E-2</v>
      </c>
      <c r="E2813" s="171">
        <f t="shared" si="391"/>
        <v>0.31246256380282295</v>
      </c>
      <c r="F2813" s="171">
        <f t="shared" si="392"/>
        <v>6.9110174201096283E-4</v>
      </c>
      <c r="G2813" s="171">
        <f t="shared" si="393"/>
        <v>27586.570015503199</v>
      </c>
      <c r="H2813" s="171">
        <f t="shared" si="387"/>
        <v>2.3682501508678861E-2</v>
      </c>
      <c r="I2813" s="171">
        <f t="shared" si="388"/>
        <v>1.6954560498432825</v>
      </c>
      <c r="J2813" s="171">
        <f t="shared" si="389"/>
        <v>22.186991983303166</v>
      </c>
      <c r="K2813" s="172">
        <f t="shared" si="390"/>
        <v>25.826446401272797</v>
      </c>
      <c r="L2813" s="172">
        <f t="shared" si="394"/>
        <v>0.83718381523977758</v>
      </c>
      <c r="M2813" s="171">
        <f t="shared" si="395"/>
        <v>7.5503590840528281E-2</v>
      </c>
      <c r="N2813" s="44"/>
    </row>
    <row r="2814" spans="1:14" x14ac:dyDescent="0.25">
      <c r="A2814" s="157">
        <v>45695.95208333333</v>
      </c>
      <c r="B2814" s="170">
        <v>0.31156738795477218</v>
      </c>
      <c r="C2814" s="170">
        <v>26.403906889999998</v>
      </c>
      <c r="D2814" s="170">
        <v>2.1036804499999999E-2</v>
      </c>
      <c r="E2814" s="171">
        <f t="shared" si="391"/>
        <v>0.30490665512328369</v>
      </c>
      <c r="F2814" s="171">
        <f t="shared" si="392"/>
        <v>6.7438828561638996E-4</v>
      </c>
      <c r="G2814" s="171">
        <f t="shared" si="393"/>
        <v>26919.422319292316</v>
      </c>
      <c r="H2814" s="171">
        <f t="shared" si="387"/>
        <v>2.3682930843492697E-2</v>
      </c>
      <c r="I2814" s="171">
        <f t="shared" si="388"/>
        <v>1.6954287557310144</v>
      </c>
      <c r="J2814" s="171">
        <f t="shared" si="389"/>
        <v>21.724757249646554</v>
      </c>
      <c r="K2814" s="172">
        <f t="shared" si="390"/>
        <v>25.288024038986421</v>
      </c>
      <c r="L2814" s="172">
        <f t="shared" si="394"/>
        <v>0.82113154452877835</v>
      </c>
      <c r="M2814" s="171">
        <f t="shared" si="395"/>
        <v>7.4055875228064422E-2</v>
      </c>
      <c r="N2814" s="44"/>
    </row>
    <row r="2815" spans="1:14" x14ac:dyDescent="0.25">
      <c r="A2815" s="157">
        <v>45695.952777777777</v>
      </c>
      <c r="B2815" s="170">
        <v>0.32160549795838228</v>
      </c>
      <c r="C2815" s="170">
        <v>26.403262963333301</v>
      </c>
      <c r="D2815" s="170">
        <v>2.1047930999999999E-2</v>
      </c>
      <c r="E2815" s="171">
        <f t="shared" si="391"/>
        <v>0.31473084550589558</v>
      </c>
      <c r="F2815" s="171">
        <f t="shared" si="392"/>
        <v>6.9611579644671487E-4</v>
      </c>
      <c r="G2815" s="171">
        <f t="shared" si="393"/>
        <v>27786.715023604229</v>
      </c>
      <c r="H2815" s="171">
        <f t="shared" si="387"/>
        <v>2.368338546582897E-2</v>
      </c>
      <c r="I2815" s="171">
        <f t="shared" si="388"/>
        <v>1.6953998550251956</v>
      </c>
      <c r="J2815" s="171">
        <f t="shared" si="389"/>
        <v>22.325356242850166</v>
      </c>
      <c r="K2815" s="172">
        <f t="shared" si="390"/>
        <v>25.986735643118539</v>
      </c>
      <c r="L2815" s="172">
        <f t="shared" si="394"/>
        <v>0.84678708262825986</v>
      </c>
      <c r="M2815" s="171">
        <f t="shared" si="395"/>
        <v>7.6369686384222576E-2</v>
      </c>
      <c r="N2815" s="44"/>
    </row>
    <row r="2816" spans="1:14" x14ac:dyDescent="0.25">
      <c r="A2816" s="157">
        <v>45695.953472222223</v>
      </c>
      <c r="B2816" s="170">
        <v>0.31851684348886794</v>
      </c>
      <c r="C2816" s="170">
        <v>26.402619040000001</v>
      </c>
      <c r="D2816" s="170">
        <v>2.1047930999999999E-2</v>
      </c>
      <c r="E2816" s="171">
        <f t="shared" si="391"/>
        <v>0.31170888429552768</v>
      </c>
      <c r="F2816" s="171">
        <f t="shared" si="392"/>
        <v>6.8943039716205183E-4</v>
      </c>
      <c r="G2816" s="171">
        <f t="shared" si="393"/>
        <v>27519.85527743819</v>
      </c>
      <c r="H2816" s="171">
        <f t="shared" si="387"/>
        <v>2.3683840096493353E-2</v>
      </c>
      <c r="I2816" s="171">
        <f t="shared" si="388"/>
        <v>1.6953709548295492</v>
      </c>
      <c r="J2816" s="171">
        <f t="shared" si="389"/>
        <v>22.140839556859152</v>
      </c>
      <c r="K2816" s="172">
        <f t="shared" si="390"/>
        <v>25.771564470586682</v>
      </c>
      <c r="L2816" s="172">
        <f t="shared" si="394"/>
        <v>0.83901334064033617</v>
      </c>
      <c r="M2816" s="171">
        <f t="shared" si="395"/>
        <v>7.5668591327591642E-2</v>
      </c>
      <c r="N2816" s="44"/>
    </row>
    <row r="2817" spans="1:14" x14ac:dyDescent="0.25">
      <c r="A2817" s="157">
        <v>45695.95416666667</v>
      </c>
      <c r="B2817" s="170">
        <v>0.30075711110228459</v>
      </c>
      <c r="C2817" s="170">
        <v>26.401975119999999</v>
      </c>
      <c r="D2817" s="170">
        <v>2.1047930999999999E-2</v>
      </c>
      <c r="E2817" s="171">
        <f t="shared" si="391"/>
        <v>0.29432938001598957</v>
      </c>
      <c r="F2817" s="171">
        <f t="shared" si="392"/>
        <v>6.5098941797031302E-4</v>
      </c>
      <c r="G2817" s="171">
        <f t="shared" si="393"/>
        <v>25985.41439923739</v>
      </c>
      <c r="H2817" s="171">
        <f t="shared" si="387"/>
        <v>2.3684294735486066E-2</v>
      </c>
      <c r="I2817" s="171">
        <f t="shared" si="388"/>
        <v>1.6953420551440612</v>
      </c>
      <c r="J2817" s="171">
        <f t="shared" si="389"/>
        <v>21.074918122188947</v>
      </c>
      <c r="K2817" s="172">
        <f t="shared" si="390"/>
        <v>24.530475245848404</v>
      </c>
      <c r="L2817" s="172">
        <f t="shared" si="394"/>
        <v>0.79430081819193288</v>
      </c>
      <c r="M2817" s="171">
        <f t="shared" si="395"/>
        <v>7.1636076676761626E-2</v>
      </c>
      <c r="N2817" s="44"/>
    </row>
    <row r="2818" spans="1:14" x14ac:dyDescent="0.25">
      <c r="A2818" s="157">
        <v>45695.954861111109</v>
      </c>
      <c r="B2818" s="170">
        <v>0.30461792320878273</v>
      </c>
      <c r="C2818" s="170">
        <v>26.401295469999901</v>
      </c>
      <c r="D2818" s="170">
        <v>2.1047930999999999E-2</v>
      </c>
      <c r="E2818" s="171">
        <f t="shared" si="391"/>
        <v>0.29810835586120149</v>
      </c>
      <c r="F2818" s="171">
        <f t="shared" si="392"/>
        <v>6.5934615413156439E-4</v>
      </c>
      <c r="G2818" s="171">
        <f t="shared" si="393"/>
        <v>26318.988565238829</v>
      </c>
      <c r="H2818" s="171">
        <f t="shared" si="387"/>
        <v>2.3684774613192665E-2</v>
      </c>
      <c r="I2818" s="171">
        <f t="shared" si="388"/>
        <v>1.6953115522564466</v>
      </c>
      <c r="J2818" s="171">
        <f t="shared" si="389"/>
        <v>21.30737295195976</v>
      </c>
      <c r="K2818" s="172">
        <f t="shared" si="390"/>
        <v>24.800644858676726</v>
      </c>
      <c r="L2818" s="172">
        <f t="shared" si="394"/>
        <v>0.80401583781725838</v>
      </c>
      <c r="M2818" s="171">
        <f t="shared" si="395"/>
        <v>7.2512250885394869E-2</v>
      </c>
      <c r="N2818" s="44"/>
    </row>
    <row r="2819" spans="1:14" x14ac:dyDescent="0.25">
      <c r="A2819" s="157">
        <v>45695.955555555556</v>
      </c>
      <c r="B2819" s="170">
        <v>0.32701062719203522</v>
      </c>
      <c r="C2819" s="170">
        <v>26.400294239999901</v>
      </c>
      <c r="D2819" s="170">
        <v>2.1047930999999999E-2</v>
      </c>
      <c r="E2819" s="171">
        <f t="shared" si="391"/>
        <v>0.32002360606776603</v>
      </c>
      <c r="F2819" s="171">
        <f t="shared" si="392"/>
        <v>7.0781521037237055E-4</v>
      </c>
      <c r="G2819" s="171">
        <f t="shared" si="393"/>
        <v>28253.718189391842</v>
      </c>
      <c r="H2819" s="171">
        <f t="shared" ref="H2819:H2882" si="396">KHprocess*EXP(delta*(1/(C2819+273.15)-1/(Tnul+273.15)))</f>
        <v>2.3685481569258909E-2</v>
      </c>
      <c r="I2819" s="171">
        <f t="shared" ref="I2819:I2882" si="397">1/(H2819*constR*(C2819+273.15)*10^3)</f>
        <v>1.6952666174975941</v>
      </c>
      <c r="J2819" s="171">
        <f t="shared" ref="J2819:J2882" si="398">(($R$2/0.815)^(-0.49))*34500*(F2819)^0.86</f>
        <v>22.647664527883599</v>
      </c>
      <c r="K2819" s="172">
        <f t="shared" ref="K2819:K2882" si="399">J2819*(1.024)^(C2819-20)</f>
        <v>26.360046771335234</v>
      </c>
      <c r="L2819" s="172">
        <f t="shared" si="394"/>
        <v>0.86029187256020112</v>
      </c>
      <c r="M2819" s="171">
        <f t="shared" si="395"/>
        <v>7.7587650844173989E-2</v>
      </c>
      <c r="N2819" s="44"/>
    </row>
    <row r="2820" spans="1:14" x14ac:dyDescent="0.25">
      <c r="A2820" s="157">
        <v>45695.956250000003</v>
      </c>
      <c r="B2820" s="170">
        <v>0.32430806257520878</v>
      </c>
      <c r="C2820" s="170">
        <v>26.399221546666599</v>
      </c>
      <c r="D2820" s="170">
        <v>2.1064885666666599E-2</v>
      </c>
      <c r="E2820" s="171">
        <f t="shared" ref="E2820:E2882" si="400">B2820*((20+273.15)/(C2820+273.15))</f>
        <v>0.31737992191414</v>
      </c>
      <c r="F2820" s="171">
        <f t="shared" ref="F2820:F2882" si="401">B2820/$R$1</f>
        <v>7.0196550340954282E-4</v>
      </c>
      <c r="G2820" s="171">
        <f t="shared" ref="G2820:G2882" si="402">B2820*(24*60*60)</f>
        <v>28020.216606498037</v>
      </c>
      <c r="H2820" s="171">
        <f t="shared" si="396"/>
        <v>2.368623901335588E-2</v>
      </c>
      <c r="I2820" s="171">
        <f t="shared" si="397"/>
        <v>1.6952184764632476</v>
      </c>
      <c r="J2820" s="171">
        <f t="shared" si="398"/>
        <v>22.486604393014129</v>
      </c>
      <c r="K2820" s="172">
        <f t="shared" si="399"/>
        <v>26.171919985427124</v>
      </c>
      <c r="L2820" s="172">
        <f t="shared" ref="L2820:L2882" si="403">I2820*D2820*(1-EXP((-(K2820/I2820)*($R$3/G2820))))*G2820/1000</f>
        <v>0.85417298626376514</v>
      </c>
      <c r="M2820" s="171">
        <f t="shared" ref="M2820:M2882" si="404">L2820*1000/24/$R$1</f>
        <v>7.7035803234466557E-2</v>
      </c>
      <c r="N2820" s="44"/>
    </row>
    <row r="2821" spans="1:14" x14ac:dyDescent="0.25">
      <c r="A2821" s="157">
        <v>45695.956944444442</v>
      </c>
      <c r="B2821" s="170">
        <v>0.31851684348886794</v>
      </c>
      <c r="C2821" s="170">
        <v>26.398148854999999</v>
      </c>
      <c r="D2821" s="170">
        <v>2.1110451166666599E-2</v>
      </c>
      <c r="E2821" s="171">
        <f t="shared" si="400"/>
        <v>0.31171353595631834</v>
      </c>
      <c r="F2821" s="171">
        <f t="shared" si="401"/>
        <v>6.8943039716205183E-4</v>
      </c>
      <c r="G2821" s="171">
        <f t="shared" si="402"/>
        <v>27519.85527743819</v>
      </c>
      <c r="H2821" s="171">
        <f t="shared" si="396"/>
        <v>2.3686996485923529E-2</v>
      </c>
      <c r="I2821" s="171">
        <f t="shared" si="397"/>
        <v>1.6951703365042619</v>
      </c>
      <c r="J2821" s="171">
        <f t="shared" si="398"/>
        <v>22.140839556859152</v>
      </c>
      <c r="K2821" s="172">
        <f t="shared" si="399"/>
        <v>25.768832384722678</v>
      </c>
      <c r="L2821" s="172">
        <f t="shared" si="403"/>
        <v>0.8414093487713149</v>
      </c>
      <c r="M2821" s="171">
        <f t="shared" si="404"/>
        <v>7.5884681526994485E-2</v>
      </c>
      <c r="N2821" s="44"/>
    </row>
    <row r="2822" spans="1:14" x14ac:dyDescent="0.25">
      <c r="A2822" s="157">
        <v>45695.957638888889</v>
      </c>
      <c r="B2822" s="170">
        <v>0.30847873346981336</v>
      </c>
      <c r="C2822" s="170">
        <v>26.3970761616666</v>
      </c>
      <c r="D2822" s="170">
        <v>2.10028966666666E-2</v>
      </c>
      <c r="E2822" s="171">
        <f t="shared" si="400"/>
        <v>0.30189091436122084</v>
      </c>
      <c r="F2822" s="171">
        <f t="shared" si="401"/>
        <v>6.6770288629829728E-4</v>
      </c>
      <c r="G2822" s="171">
        <f t="shared" si="402"/>
        <v>26652.562571791874</v>
      </c>
      <c r="H2822" s="171">
        <f t="shared" si="396"/>
        <v>2.3687753989317169E-2</v>
      </c>
      <c r="I2822" s="171">
        <f t="shared" si="397"/>
        <v>1.6951221974710218</v>
      </c>
      <c r="J2822" s="171">
        <f t="shared" si="398"/>
        <v>21.539415557256223</v>
      </c>
      <c r="K2822" s="172">
        <f t="shared" si="399"/>
        <v>25.06822143051409</v>
      </c>
      <c r="L2822" s="172">
        <f t="shared" si="403"/>
        <v>0.81190930297141295</v>
      </c>
      <c r="M2822" s="171">
        <f t="shared" si="404"/>
        <v>7.3224143485877788E-2</v>
      </c>
      <c r="N2822" s="44"/>
    </row>
    <row r="2823" spans="1:14" x14ac:dyDescent="0.25">
      <c r="A2823" s="157">
        <v>45695.958333333336</v>
      </c>
      <c r="B2823" s="170">
        <v>0.32701062350882226</v>
      </c>
      <c r="C2823" s="170">
        <v>26.396146486666598</v>
      </c>
      <c r="D2823" s="170">
        <v>2.0947794666666599E-2</v>
      </c>
      <c r="E2823" s="171">
        <f t="shared" si="400"/>
        <v>0.32002803376366684</v>
      </c>
      <c r="F2823" s="171">
        <f t="shared" si="401"/>
        <v>7.078152024000482E-4</v>
      </c>
      <c r="G2823" s="171">
        <f t="shared" si="402"/>
        <v>28253.717871162244</v>
      </c>
      <c r="H2823" s="171">
        <f t="shared" si="396"/>
        <v>2.3688410521499309E-2</v>
      </c>
      <c r="I2823" s="171">
        <f t="shared" si="397"/>
        <v>1.695080477450807</v>
      </c>
      <c r="J2823" s="171">
        <f t="shared" si="398"/>
        <v>22.647664308508759</v>
      </c>
      <c r="K2823" s="172">
        <f t="shared" si="399"/>
        <v>26.357453597790606</v>
      </c>
      <c r="L2823" s="172">
        <f t="shared" si="403"/>
        <v>0.8561082113853492</v>
      </c>
      <c r="M2823" s="171">
        <f t="shared" si="404"/>
        <v>7.7210336524652701E-2</v>
      </c>
      <c r="N2823" s="44"/>
    </row>
    <row r="2824" spans="1:14" x14ac:dyDescent="0.25">
      <c r="A2824" s="157">
        <v>45695.959027777775</v>
      </c>
      <c r="B2824" s="170">
        <v>0.34322602774177574</v>
      </c>
      <c r="C2824" s="170">
        <v>26.396503988333301</v>
      </c>
      <c r="D2824" s="170">
        <v>2.10018355E-2</v>
      </c>
      <c r="E2824" s="171">
        <f t="shared" si="400"/>
        <v>0.33589679296147074</v>
      </c>
      <c r="F2824" s="171">
        <f t="shared" si="401"/>
        <v>7.429134799605535E-4</v>
      </c>
      <c r="G2824" s="171">
        <f t="shared" si="402"/>
        <v>29654.728796889423</v>
      </c>
      <c r="H2824" s="171">
        <f t="shared" si="396"/>
        <v>2.368815805284143E-2</v>
      </c>
      <c r="I2824" s="171">
        <f t="shared" si="397"/>
        <v>1.6950965205777964</v>
      </c>
      <c r="J2824" s="171">
        <f t="shared" si="398"/>
        <v>23.610174789305127</v>
      </c>
      <c r="K2824" s="172">
        <f t="shared" si="399"/>
        <v>27.477860600472003</v>
      </c>
      <c r="L2824" s="172">
        <f t="shared" si="403"/>
        <v>0.89886614548079158</v>
      </c>
      <c r="M2824" s="171">
        <f t="shared" si="404"/>
        <v>8.1066571562120465E-2</v>
      </c>
      <c r="N2824" s="44"/>
    </row>
    <row r="2825" spans="1:14" x14ac:dyDescent="0.25">
      <c r="A2825" s="157">
        <v>45695.959722222222</v>
      </c>
      <c r="B2825" s="170">
        <v>0.33589049153599959</v>
      </c>
      <c r="C2825" s="170">
        <v>26.397147528333299</v>
      </c>
      <c r="D2825" s="170">
        <v>2.13207933333333E-2</v>
      </c>
      <c r="E2825" s="171">
        <f t="shared" si="400"/>
        <v>0.3287171932907979</v>
      </c>
      <c r="F2825" s="171">
        <f t="shared" si="401"/>
        <v>7.2703569596536705E-4</v>
      </c>
      <c r="G2825" s="171">
        <f t="shared" si="402"/>
        <v>29020.938468710363</v>
      </c>
      <c r="H2825" s="171">
        <f t="shared" si="396"/>
        <v>2.368770359142789E-2</v>
      </c>
      <c r="I2825" s="171">
        <f t="shared" si="397"/>
        <v>1.6951254001468534</v>
      </c>
      <c r="J2825" s="171">
        <f t="shared" si="398"/>
        <v>23.175560620767474</v>
      </c>
      <c r="K2825" s="172">
        <f t="shared" si="399"/>
        <v>26.97246205248284</v>
      </c>
      <c r="L2825" s="172">
        <f t="shared" si="403"/>
        <v>0.89392684640310305</v>
      </c>
      <c r="M2825" s="171">
        <f t="shared" si="404"/>
        <v>8.0621108081087939E-2</v>
      </c>
      <c r="N2825" s="44"/>
    </row>
    <row r="2826" spans="1:14" x14ac:dyDescent="0.25">
      <c r="A2826" s="157">
        <v>45695.960416666669</v>
      </c>
      <c r="B2826" s="170">
        <v>0.33666265653940941</v>
      </c>
      <c r="C2826" s="170">
        <v>26.397791068333301</v>
      </c>
      <c r="D2826" s="170">
        <v>2.1052169499999999E-2</v>
      </c>
      <c r="E2826" s="171">
        <f t="shared" si="400"/>
        <v>0.32947216006014196</v>
      </c>
      <c r="F2826" s="171">
        <f t="shared" si="401"/>
        <v>7.2870704878660051E-4</v>
      </c>
      <c r="G2826" s="171">
        <f t="shared" si="402"/>
        <v>29087.653525004975</v>
      </c>
      <c r="H2826" s="171">
        <f t="shared" si="396"/>
        <v>2.3687249140685911E-2</v>
      </c>
      <c r="I2826" s="171">
        <f t="shared" si="397"/>
        <v>1.6951542800760206</v>
      </c>
      <c r="J2826" s="171">
        <f t="shared" si="398"/>
        <v>23.221371779087161</v>
      </c>
      <c r="K2826" s="172">
        <f t="shared" si="399"/>
        <v>27.026191035390347</v>
      </c>
      <c r="L2826" s="172">
        <f t="shared" si="403"/>
        <v>0.88461351839549029</v>
      </c>
      <c r="M2826" s="171">
        <f t="shared" si="404"/>
        <v>7.978116147145474E-2</v>
      </c>
      <c r="N2826" s="44"/>
    </row>
    <row r="2827" spans="1:14" x14ac:dyDescent="0.25">
      <c r="A2827" s="157">
        <v>45695.961111111108</v>
      </c>
      <c r="B2827" s="170">
        <v>0.31118131098946866</v>
      </c>
      <c r="C2827" s="170">
        <v>26.3984346083333</v>
      </c>
      <c r="D2827" s="170">
        <v>2.08990486666666E-2</v>
      </c>
      <c r="E2827" s="171">
        <f t="shared" si="400"/>
        <v>0.30453439503310614</v>
      </c>
      <c r="F2827" s="171">
        <f t="shared" si="401"/>
        <v>6.7355262118932611E-4</v>
      </c>
      <c r="G2827" s="171">
        <f t="shared" si="402"/>
        <v>26886.065269490093</v>
      </c>
      <c r="H2827" s="171">
        <f t="shared" si="396"/>
        <v>2.3686794700615185E-2</v>
      </c>
      <c r="I2827" s="171">
        <f t="shared" si="397"/>
        <v>1.6951831603653018</v>
      </c>
      <c r="J2827" s="171">
        <f t="shared" si="398"/>
        <v>21.701603945969154</v>
      </c>
      <c r="K2827" s="172">
        <f t="shared" si="399"/>
        <v>25.257794902068163</v>
      </c>
      <c r="L2827" s="172">
        <f t="shared" si="403"/>
        <v>0.81467592371209974</v>
      </c>
      <c r="M2827" s="171">
        <f t="shared" si="404"/>
        <v>7.3473658343443327E-2</v>
      </c>
      <c r="N2827" s="44"/>
    </row>
    <row r="2828" spans="1:14" x14ac:dyDescent="0.25">
      <c r="A2828" s="157">
        <v>45695.961805555555</v>
      </c>
      <c r="B2828" s="170">
        <v>0.30577616888387299</v>
      </c>
      <c r="C2828" s="170">
        <v>26.398970890000001</v>
      </c>
      <c r="D2828" s="170">
        <v>2.0867790000000001E-2</v>
      </c>
      <c r="E2828" s="171">
        <f t="shared" si="400"/>
        <v>0.29924417247029778</v>
      </c>
      <c r="F2828" s="171">
        <f t="shared" si="401"/>
        <v>6.6185317940232254E-4</v>
      </c>
      <c r="G2828" s="171">
        <f t="shared" si="402"/>
        <v>26419.060991566625</v>
      </c>
      <c r="H2828" s="171">
        <f t="shared" si="396"/>
        <v>2.3686416009884585E-2</v>
      </c>
      <c r="I2828" s="171">
        <f t="shared" si="397"/>
        <v>1.6952072274733272</v>
      </c>
      <c r="J2828" s="171">
        <f t="shared" si="398"/>
        <v>21.377028891182814</v>
      </c>
      <c r="K2828" s="172">
        <f t="shared" si="399"/>
        <v>24.880348938704437</v>
      </c>
      <c r="L2828" s="172">
        <f t="shared" si="403"/>
        <v>0.79997940254961397</v>
      </c>
      <c r="M2828" s="171">
        <f t="shared" si="404"/>
        <v>7.2148214515657824E-2</v>
      </c>
      <c r="N2828" s="44"/>
    </row>
    <row r="2829" spans="1:14" x14ac:dyDescent="0.25">
      <c r="A2829" s="157">
        <v>45695.962500000001</v>
      </c>
      <c r="B2829" s="170">
        <v>0.31735859783694159</v>
      </c>
      <c r="C2829" s="170">
        <v>26.398541864999999</v>
      </c>
      <c r="D2829" s="170">
        <v>2.1073364166666601E-2</v>
      </c>
      <c r="E2829" s="171">
        <f t="shared" si="400"/>
        <v>0.31057962217632057</v>
      </c>
      <c r="F2829" s="171">
        <f t="shared" si="401"/>
        <v>6.8692337194143206E-4</v>
      </c>
      <c r="G2829" s="171">
        <f t="shared" si="402"/>
        <v>27419.782853111752</v>
      </c>
      <c r="H2829" s="171">
        <f t="shared" si="396"/>
        <v>2.3686718961640846E-2</v>
      </c>
      <c r="I2829" s="171">
        <f t="shared" si="397"/>
        <v>1.6951879737818607</v>
      </c>
      <c r="J2829" s="171">
        <f t="shared" si="398"/>
        <v>22.071581309318677</v>
      </c>
      <c r="K2829" s="172">
        <f t="shared" si="399"/>
        <v>25.688464933577894</v>
      </c>
      <c r="L2829" s="172">
        <f t="shared" si="403"/>
        <v>0.8370253981508553</v>
      </c>
      <c r="M2829" s="171">
        <f t="shared" si="404"/>
        <v>7.5489303585033848E-2</v>
      </c>
      <c r="N2829" s="44"/>
    </row>
    <row r="2830" spans="1:14" x14ac:dyDescent="0.25">
      <c r="A2830" s="157">
        <v>45695.963194444441</v>
      </c>
      <c r="B2830" s="170">
        <v>0.32778278850450987</v>
      </c>
      <c r="C2830" s="170">
        <v>26.397898325</v>
      </c>
      <c r="D2830" s="170">
        <v>2.1121048333333298E-2</v>
      </c>
      <c r="E2830" s="171">
        <f t="shared" si="400"/>
        <v>0.32078183484980743</v>
      </c>
      <c r="F2830" s="171">
        <f t="shared" si="401"/>
        <v>7.0948655520456684E-4</v>
      </c>
      <c r="G2830" s="171">
        <f t="shared" si="402"/>
        <v>28320.432926789654</v>
      </c>
      <c r="H2830" s="171">
        <f t="shared" si="396"/>
        <v>2.3687173399932999E-2</v>
      </c>
      <c r="I2830" s="171">
        <f t="shared" si="397"/>
        <v>1.6951590934325642</v>
      </c>
      <c r="J2830" s="171">
        <f t="shared" si="398"/>
        <v>22.693647423994367</v>
      </c>
      <c r="K2830" s="172">
        <f t="shared" si="399"/>
        <v>26.412066287506381</v>
      </c>
      <c r="L2830" s="172">
        <f t="shared" si="403"/>
        <v>0.86517156750587454</v>
      </c>
      <c r="M2830" s="171">
        <f t="shared" si="404"/>
        <v>7.8027738772174837E-2</v>
      </c>
      <c r="N2830" s="44"/>
    </row>
    <row r="2831" spans="1:14" x14ac:dyDescent="0.25">
      <c r="A2831" s="157">
        <v>45695.963888888888</v>
      </c>
      <c r="B2831" s="170">
        <v>0.32160549795838228</v>
      </c>
      <c r="C2831" s="170">
        <v>26.397254785000001</v>
      </c>
      <c r="D2831" s="170">
        <v>2.1159725333333299E-2</v>
      </c>
      <c r="E2831" s="171">
        <f t="shared" si="400"/>
        <v>0.31473715822956971</v>
      </c>
      <c r="F2831" s="171">
        <f t="shared" si="401"/>
        <v>6.9611579644671487E-4</v>
      </c>
      <c r="G2831" s="171">
        <f t="shared" si="402"/>
        <v>27786.715023604229</v>
      </c>
      <c r="H2831" s="171">
        <f t="shared" si="396"/>
        <v>2.368762784889647E-2</v>
      </c>
      <c r="I2831" s="171">
        <f t="shared" si="397"/>
        <v>1.6951302134433746</v>
      </c>
      <c r="J2831" s="171">
        <f t="shared" si="398"/>
        <v>22.325356242850166</v>
      </c>
      <c r="K2831" s="172">
        <f t="shared" si="399"/>
        <v>25.98303297585128</v>
      </c>
      <c r="L2831" s="172">
        <f t="shared" si="403"/>
        <v>0.85115396818548128</v>
      </c>
      <c r="M2831" s="171">
        <f t="shared" si="404"/>
        <v>7.6763525269253369E-2</v>
      </c>
      <c r="N2831" s="44"/>
    </row>
    <row r="2832" spans="1:14" x14ac:dyDescent="0.25">
      <c r="A2832" s="157">
        <v>45695.964583333334</v>
      </c>
      <c r="B2832" s="170">
        <v>0.30886481782470671</v>
      </c>
      <c r="C2832" s="170">
        <v>26.396611244999999</v>
      </c>
      <c r="D2832" s="170">
        <v>2.0920772166666601E-2</v>
      </c>
      <c r="E2832" s="171">
        <f t="shared" si="400"/>
        <v>0.30226922270623457</v>
      </c>
      <c r="F2832" s="171">
        <f t="shared" si="401"/>
        <v>6.6853856672014443E-4</v>
      </c>
      <c r="G2832" s="171">
        <f t="shared" si="402"/>
        <v>26685.92026005466</v>
      </c>
      <c r="H2832" s="171">
        <f t="shared" si="396"/>
        <v>2.3688082308531394E-2</v>
      </c>
      <c r="I2832" s="171">
        <f t="shared" si="397"/>
        <v>1.6951013338142995</v>
      </c>
      <c r="J2832" s="171">
        <f t="shared" si="398"/>
        <v>21.562597578970188</v>
      </c>
      <c r="K2832" s="172">
        <f t="shared" si="399"/>
        <v>25.094924663131891</v>
      </c>
      <c r="L2832" s="172">
        <f t="shared" si="403"/>
        <v>0.80969087345513113</v>
      </c>
      <c r="M2832" s="171">
        <f t="shared" si="404"/>
        <v>7.3024068673803316E-2</v>
      </c>
      <c r="N2832" s="44"/>
    </row>
    <row r="2833" spans="1:14" x14ac:dyDescent="0.25">
      <c r="A2833" s="157">
        <v>45695.965277777781</v>
      </c>
      <c r="B2833" s="170">
        <v>0.30654832650541519</v>
      </c>
      <c r="C2833" s="170">
        <v>26.396039200000001</v>
      </c>
      <c r="D2833" s="170">
        <v>2.0982232333333298E-2</v>
      </c>
      <c r="E2833" s="171">
        <f t="shared" si="400"/>
        <v>0.30000277137719689</v>
      </c>
      <c r="F2833" s="171">
        <f t="shared" si="401"/>
        <v>6.6352451624548741E-4</v>
      </c>
      <c r="G2833" s="171">
        <f t="shared" si="402"/>
        <v>26485.775410067872</v>
      </c>
      <c r="H2833" s="171">
        <f t="shared" si="396"/>
        <v>2.3688486288280131E-2</v>
      </c>
      <c r="I2833" s="171">
        <f t="shared" si="397"/>
        <v>1.6950756629113883</v>
      </c>
      <c r="J2833" s="171">
        <f t="shared" si="398"/>
        <v>21.423445287639023</v>
      </c>
      <c r="K2833" s="172">
        <f t="shared" si="399"/>
        <v>24.932638554062954</v>
      </c>
      <c r="L2833" s="172">
        <f t="shared" si="403"/>
        <v>0.80624453555209608</v>
      </c>
      <c r="M2833" s="171">
        <f t="shared" si="404"/>
        <v>7.2713251763356426E-2</v>
      </c>
      <c r="N2833" s="44"/>
    </row>
    <row r="2834" spans="1:14" x14ac:dyDescent="0.25">
      <c r="A2834" s="157">
        <v>45695.96597222222</v>
      </c>
      <c r="B2834" s="170">
        <v>0.32199156941816903</v>
      </c>
      <c r="C2834" s="170">
        <v>26.396110596666599</v>
      </c>
      <c r="D2834" s="170">
        <v>2.08434171666666E-2</v>
      </c>
      <c r="E2834" s="171">
        <f t="shared" si="400"/>
        <v>0.31511618824533211</v>
      </c>
      <c r="F2834" s="171">
        <f t="shared" si="401"/>
        <v>6.9695144895707585E-4</v>
      </c>
      <c r="G2834" s="171">
        <f t="shared" si="402"/>
        <v>27820.071597729806</v>
      </c>
      <c r="H2834" s="171">
        <f t="shared" si="396"/>
        <v>2.3688435867297741E-2</v>
      </c>
      <c r="I2834" s="171">
        <f t="shared" si="397"/>
        <v>1.6950788668691288</v>
      </c>
      <c r="J2834" s="171">
        <f t="shared" si="398"/>
        <v>22.348402722838735</v>
      </c>
      <c r="K2834" s="172">
        <f t="shared" si="399"/>
        <v>26.009149479588284</v>
      </c>
      <c r="L2834" s="172">
        <f t="shared" si="403"/>
        <v>0.83936596801139185</v>
      </c>
      <c r="M2834" s="171">
        <f t="shared" si="404"/>
        <v>7.5700393940421343E-2</v>
      </c>
      <c r="N2834" s="44"/>
    </row>
    <row r="2835" spans="1:14" x14ac:dyDescent="0.25">
      <c r="A2835" s="157">
        <v>45695.966666666667</v>
      </c>
      <c r="B2835" s="170">
        <v>0.31156738795477218</v>
      </c>
      <c r="C2835" s="170">
        <v>26.3963249849999</v>
      </c>
      <c r="D2835" s="170">
        <v>2.1027268500000001E-2</v>
      </c>
      <c r="E2835" s="171">
        <f t="shared" si="400"/>
        <v>0.30491437270517407</v>
      </c>
      <c r="F2835" s="171">
        <f t="shared" si="401"/>
        <v>6.7438828561638996E-4</v>
      </c>
      <c r="G2835" s="171">
        <f t="shared" si="402"/>
        <v>26919.422319292316</v>
      </c>
      <c r="H2835" s="171">
        <f t="shared" si="396"/>
        <v>2.3688284465074913E-2</v>
      </c>
      <c r="I2835" s="171">
        <f t="shared" si="397"/>
        <v>1.695088487669302</v>
      </c>
      <c r="J2835" s="171">
        <f t="shared" si="398"/>
        <v>21.724757249646554</v>
      </c>
      <c r="K2835" s="172">
        <f t="shared" si="399"/>
        <v>25.283477245038522</v>
      </c>
      <c r="L2835" s="172">
        <f t="shared" si="403"/>
        <v>0.82060021138840344</v>
      </c>
      <c r="M2835" s="171">
        <f t="shared" si="404"/>
        <v>7.4007955572547204E-2</v>
      </c>
      <c r="N2835" s="44"/>
    </row>
    <row r="2836" spans="1:14" x14ac:dyDescent="0.25">
      <c r="A2836" s="157">
        <v>45695.967361111114</v>
      </c>
      <c r="B2836" s="170">
        <v>0.30616225320788026</v>
      </c>
      <c r="C2836" s="170">
        <v>26.396539369999999</v>
      </c>
      <c r="D2836" s="170">
        <v>2.0875736999999998E-2</v>
      </c>
      <c r="E2836" s="171">
        <f t="shared" si="400"/>
        <v>0.29962444138614819</v>
      </c>
      <c r="F2836" s="171">
        <f t="shared" si="401"/>
        <v>6.6268885975731659E-4</v>
      </c>
      <c r="G2836" s="171">
        <f t="shared" si="402"/>
        <v>26452.418677160855</v>
      </c>
      <c r="H2836" s="171">
        <f t="shared" si="396"/>
        <v>2.3688133066390393E-2</v>
      </c>
      <c r="I2836" s="171">
        <f t="shared" si="397"/>
        <v>1.6950981083598584</v>
      </c>
      <c r="J2836" s="171">
        <f t="shared" si="398"/>
        <v>21.400239469457663</v>
      </c>
      <c r="K2836" s="172">
        <f t="shared" si="399"/>
        <v>24.905927026899917</v>
      </c>
      <c r="L2836" s="172">
        <f t="shared" si="403"/>
        <v>0.80119854313261896</v>
      </c>
      <c r="M2836" s="171">
        <f t="shared" si="404"/>
        <v>7.2258165866938937E-2</v>
      </c>
      <c r="N2836" s="44"/>
    </row>
    <row r="2837" spans="1:14" x14ac:dyDescent="0.25">
      <c r="A2837" s="157">
        <v>45695.968055555553</v>
      </c>
      <c r="B2837" s="170">
        <v>0.31426994887294396</v>
      </c>
      <c r="C2837" s="170">
        <v>26.396753754999999</v>
      </c>
      <c r="D2837" s="170">
        <v>2.0857193E-2</v>
      </c>
      <c r="E2837" s="171">
        <f t="shared" si="400"/>
        <v>0.3075587845877823</v>
      </c>
      <c r="F2837" s="171">
        <f t="shared" si="401"/>
        <v>6.8023798457347178E-4</v>
      </c>
      <c r="G2837" s="171">
        <f t="shared" si="402"/>
        <v>27152.923582622359</v>
      </c>
      <c r="H2837" s="171">
        <f t="shared" si="396"/>
        <v>2.3687981668890329E-2</v>
      </c>
      <c r="I2837" s="171">
        <f t="shared" si="397"/>
        <v>1.6951077290903713</v>
      </c>
      <c r="J2837" s="171">
        <f t="shared" si="398"/>
        <v>21.88671956273695</v>
      </c>
      <c r="K2837" s="172">
        <f t="shared" si="399"/>
        <v>25.47222953565581</v>
      </c>
      <c r="L2837" s="172">
        <f t="shared" si="403"/>
        <v>0.82070737812161787</v>
      </c>
      <c r="M2837" s="171">
        <f t="shared" si="404"/>
        <v>7.4017620681964089E-2</v>
      </c>
      <c r="N2837" s="44"/>
    </row>
    <row r="2838" spans="1:14" x14ac:dyDescent="0.25">
      <c r="A2838" s="157">
        <v>45695.96875</v>
      </c>
      <c r="B2838" s="170">
        <v>0.34052346312494924</v>
      </c>
      <c r="C2838" s="170">
        <v>26.3969502783333</v>
      </c>
      <c r="D2838" s="170">
        <v>2.09080563333333E-2</v>
      </c>
      <c r="E2838" s="171">
        <f t="shared" si="400"/>
        <v>0.3332514422941843</v>
      </c>
      <c r="F2838" s="171">
        <f t="shared" si="401"/>
        <v>7.3706377299772566E-4</v>
      </c>
      <c r="G2838" s="171">
        <f t="shared" si="402"/>
        <v>29421.227213995615</v>
      </c>
      <c r="H2838" s="171">
        <f t="shared" si="396"/>
        <v>2.3687842886240828E-2</v>
      </c>
      <c r="I2838" s="171">
        <f t="shared" si="397"/>
        <v>1.6951165482967339</v>
      </c>
      <c r="J2838" s="171">
        <f t="shared" si="398"/>
        <v>23.450206627832689</v>
      </c>
      <c r="K2838" s="172">
        <f t="shared" si="399"/>
        <v>27.291976225061255</v>
      </c>
      <c r="L2838" s="172">
        <f t="shared" si="403"/>
        <v>0.88814324710332937</v>
      </c>
      <c r="M2838" s="171">
        <f t="shared" si="404"/>
        <v>8.0099499197630722E-2</v>
      </c>
      <c r="N2838" s="44"/>
    </row>
    <row r="2839" spans="1:14" x14ac:dyDescent="0.25">
      <c r="A2839" s="157">
        <v>45695.969444444447</v>
      </c>
      <c r="B2839" s="170">
        <v>0.33396008824708939</v>
      </c>
      <c r="C2839" s="170">
        <v>26.3969860099999</v>
      </c>
      <c r="D2839" s="170">
        <v>2.1104093000000001E-2</v>
      </c>
      <c r="E2839" s="171">
        <f t="shared" si="400"/>
        <v>0.32682819204318753</v>
      </c>
      <c r="F2839" s="171">
        <f t="shared" si="401"/>
        <v>7.2285733386815885E-4</v>
      </c>
      <c r="G2839" s="171">
        <f t="shared" si="402"/>
        <v>28854.151624548522</v>
      </c>
      <c r="H2839" s="171">
        <f t="shared" si="396"/>
        <v>2.3687817653031767E-2</v>
      </c>
      <c r="I2839" s="171">
        <f t="shared" si="397"/>
        <v>1.695118151799206</v>
      </c>
      <c r="J2839" s="171">
        <f t="shared" si="398"/>
        <v>23.060968672776983</v>
      </c>
      <c r="K2839" s="172">
        <f t="shared" si="399"/>
        <v>26.838993450623676</v>
      </c>
      <c r="L2839" s="172">
        <f t="shared" si="403"/>
        <v>0.87998744282054397</v>
      </c>
      <c r="M2839" s="171">
        <f t="shared" si="404"/>
        <v>7.9363946863324666E-2</v>
      </c>
      <c r="N2839" s="44"/>
    </row>
    <row r="2840" spans="1:14" x14ac:dyDescent="0.25">
      <c r="A2840" s="157">
        <v>45695.970138888886</v>
      </c>
      <c r="B2840" s="170">
        <v>0.34361211759446358</v>
      </c>
      <c r="C2840" s="170">
        <v>26.3969860099999</v>
      </c>
      <c r="D2840" s="170">
        <v>2.1080780499999899E-2</v>
      </c>
      <c r="E2840" s="171">
        <f t="shared" si="400"/>
        <v>0.33627409714432677</v>
      </c>
      <c r="F2840" s="171">
        <f t="shared" si="401"/>
        <v>7.437491722823887E-4</v>
      </c>
      <c r="G2840" s="171">
        <f t="shared" si="402"/>
        <v>29688.086960161654</v>
      </c>
      <c r="H2840" s="171">
        <f t="shared" si="396"/>
        <v>2.3687817653031767E-2</v>
      </c>
      <c r="I2840" s="171">
        <f t="shared" si="397"/>
        <v>1.695118151799206</v>
      </c>
      <c r="J2840" s="171">
        <f t="shared" si="398"/>
        <v>23.633013503141751</v>
      </c>
      <c r="K2840" s="172">
        <f t="shared" si="399"/>
        <v>27.504755052986333</v>
      </c>
      <c r="L2840" s="172">
        <f t="shared" si="403"/>
        <v>0.90322368913041851</v>
      </c>
      <c r="M2840" s="171">
        <f t="shared" si="404"/>
        <v>8.1459567923017548E-2</v>
      </c>
      <c r="N2840" s="44"/>
    </row>
    <row r="2841" spans="1:14" x14ac:dyDescent="0.25">
      <c r="A2841" s="157">
        <v>45695.970833333333</v>
      </c>
      <c r="B2841" s="170">
        <v>0.32276374361802807</v>
      </c>
      <c r="C2841" s="170">
        <v>26.3969860099999</v>
      </c>
      <c r="D2841" s="170">
        <v>2.1095085499999999E-2</v>
      </c>
      <c r="E2841" s="171">
        <f t="shared" si="400"/>
        <v>0.31587095133872001</v>
      </c>
      <c r="F2841" s="171">
        <f t="shared" si="401"/>
        <v>6.9862282168404338E-4</v>
      </c>
      <c r="G2841" s="171">
        <f t="shared" si="402"/>
        <v>27886.787448597624</v>
      </c>
      <c r="H2841" s="171">
        <f t="shared" si="396"/>
        <v>2.3687817653031767E-2</v>
      </c>
      <c r="I2841" s="171">
        <f t="shared" si="397"/>
        <v>1.695118151799206</v>
      </c>
      <c r="J2841" s="171">
        <f t="shared" si="398"/>
        <v>22.394485949703352</v>
      </c>
      <c r="K2841" s="172">
        <f t="shared" si="399"/>
        <v>26.063322415579812</v>
      </c>
      <c r="L2841" s="172">
        <f t="shared" si="403"/>
        <v>0.85146296446418857</v>
      </c>
      <c r="M2841" s="171">
        <f t="shared" si="404"/>
        <v>7.6791392899006897E-2</v>
      </c>
      <c r="N2841" s="44"/>
    </row>
    <row r="2842" spans="1:14" x14ac:dyDescent="0.25">
      <c r="A2842" s="157">
        <v>45695.97152777778</v>
      </c>
      <c r="B2842" s="170">
        <v>0.30114320096269465</v>
      </c>
      <c r="C2842" s="170">
        <v>26.3969860099999</v>
      </c>
      <c r="D2842" s="170">
        <v>2.07851361666666E-2</v>
      </c>
      <c r="E2842" s="171">
        <f t="shared" si="400"/>
        <v>0.29471212692911836</v>
      </c>
      <c r="F2842" s="171">
        <f t="shared" si="401"/>
        <v>6.5182511030886282E-4</v>
      </c>
      <c r="G2842" s="171">
        <f t="shared" si="402"/>
        <v>26018.772563176819</v>
      </c>
      <c r="H2842" s="171">
        <f t="shared" si="396"/>
        <v>2.3687817653031767E-2</v>
      </c>
      <c r="I2842" s="171">
        <f t="shared" si="397"/>
        <v>1.695118151799206</v>
      </c>
      <c r="J2842" s="171">
        <f t="shared" si="398"/>
        <v>21.098182842194582</v>
      </c>
      <c r="K2842" s="172">
        <f t="shared" si="399"/>
        <v>24.554648989665935</v>
      </c>
      <c r="L2842" s="172">
        <f t="shared" si="403"/>
        <v>0.78524440556523234</v>
      </c>
      <c r="M2842" s="171">
        <f t="shared" si="404"/>
        <v>7.0819300646215042E-2</v>
      </c>
      <c r="N2842" s="44"/>
    </row>
    <row r="2843" spans="1:14" x14ac:dyDescent="0.25">
      <c r="A2843" s="157">
        <v>45695.972222222219</v>
      </c>
      <c r="B2843" s="170">
        <v>0.30886482334566789</v>
      </c>
      <c r="C2843" s="170">
        <v>26.3969860099999</v>
      </c>
      <c r="D2843" s="170">
        <v>2.0890040999999901E-2</v>
      </c>
      <c r="E2843" s="171">
        <f t="shared" si="400"/>
        <v>0.30226884993848635</v>
      </c>
      <c r="F2843" s="171">
        <f t="shared" si="401"/>
        <v>6.6853857867027683E-4</v>
      </c>
      <c r="G2843" s="171">
        <f t="shared" si="402"/>
        <v>26685.920737065706</v>
      </c>
      <c r="H2843" s="171">
        <f t="shared" si="396"/>
        <v>2.3687817653031767E-2</v>
      </c>
      <c r="I2843" s="171">
        <f t="shared" si="397"/>
        <v>1.695118151799206</v>
      </c>
      <c r="J2843" s="171">
        <f t="shared" si="398"/>
        <v>21.562597910441369</v>
      </c>
      <c r="K2843" s="172">
        <f t="shared" si="399"/>
        <v>25.095148096703035</v>
      </c>
      <c r="L2843" s="172">
        <f t="shared" si="403"/>
        <v>0.80850925606450108</v>
      </c>
      <c r="M2843" s="171">
        <f t="shared" si="404"/>
        <v>7.2917501448818631E-2</v>
      </c>
      <c r="N2843" s="44"/>
    </row>
    <row r="2844" spans="1:14" x14ac:dyDescent="0.25">
      <c r="A2844" s="157">
        <v>45695.972916666666</v>
      </c>
      <c r="B2844" s="170">
        <v>0.32546630455164433</v>
      </c>
      <c r="C2844" s="170">
        <v>26.3969860099999</v>
      </c>
      <c r="D2844" s="170">
        <v>2.0904875999999999E-2</v>
      </c>
      <c r="E2844" s="171">
        <f t="shared" si="400"/>
        <v>0.31851579763893667</v>
      </c>
      <c r="F2844" s="171">
        <f t="shared" si="401"/>
        <v>7.0447252067455484E-4</v>
      </c>
      <c r="G2844" s="171">
        <f t="shared" si="402"/>
        <v>28120.288713262071</v>
      </c>
      <c r="H2844" s="171">
        <f t="shared" si="396"/>
        <v>2.3687817653031767E-2</v>
      </c>
      <c r="I2844" s="171">
        <f t="shared" si="397"/>
        <v>1.695118151799206</v>
      </c>
      <c r="J2844" s="171">
        <f t="shared" si="398"/>
        <v>22.555653083299916</v>
      </c>
      <c r="K2844" s="172">
        <f t="shared" si="399"/>
        <v>26.25089318523964</v>
      </c>
      <c r="L2844" s="172">
        <f t="shared" si="403"/>
        <v>0.85052357781705712</v>
      </c>
      <c r="M2844" s="171">
        <f t="shared" si="404"/>
        <v>7.6706671881047725E-2</v>
      </c>
      <c r="N2844" s="44"/>
    </row>
    <row r="2845" spans="1:14" x14ac:dyDescent="0.25">
      <c r="A2845" s="157">
        <v>45695.973611111112</v>
      </c>
      <c r="B2845" s="170">
        <v>0.33357399837123763</v>
      </c>
      <c r="C2845" s="170">
        <v>26.3969477033333</v>
      </c>
      <c r="D2845" s="170">
        <v>2.0930308166666599E-2</v>
      </c>
      <c r="E2845" s="171">
        <f t="shared" si="400"/>
        <v>0.32645038907014762</v>
      </c>
      <c r="F2845" s="171">
        <f t="shared" si="401"/>
        <v>7.2202164149618537E-4</v>
      </c>
      <c r="G2845" s="171">
        <f t="shared" si="402"/>
        <v>28820.793459274933</v>
      </c>
      <c r="H2845" s="171">
        <f t="shared" si="396"/>
        <v>2.3687844704671508E-2</v>
      </c>
      <c r="I2845" s="171">
        <f t="shared" si="397"/>
        <v>1.6951164327404855</v>
      </c>
      <c r="J2845" s="171">
        <f t="shared" si="398"/>
        <v>23.03803862268008</v>
      </c>
      <c r="K2845" s="172">
        <f t="shared" si="399"/>
        <v>26.812282464835647</v>
      </c>
      <c r="L2845" s="172">
        <f t="shared" si="403"/>
        <v>0.87177797110827204</v>
      </c>
      <c r="M2845" s="171">
        <f t="shared" si="404"/>
        <v>7.862355439288167E-2</v>
      </c>
      <c r="N2845" s="44"/>
    </row>
    <row r="2846" spans="1:14" x14ac:dyDescent="0.25">
      <c r="A2846" s="157">
        <v>45695.974305555559</v>
      </c>
      <c r="B2846" s="170">
        <v>0.33357399837123763</v>
      </c>
      <c r="C2846" s="170">
        <v>26.3965646416666</v>
      </c>
      <c r="D2846" s="170">
        <v>2.1045282166666599E-2</v>
      </c>
      <c r="E2846" s="171">
        <f t="shared" si="400"/>
        <v>0.3264508065365615</v>
      </c>
      <c r="F2846" s="171">
        <f t="shared" si="401"/>
        <v>7.2202164149618537E-4</v>
      </c>
      <c r="G2846" s="171">
        <f t="shared" si="402"/>
        <v>28820.793459274933</v>
      </c>
      <c r="H2846" s="171">
        <f t="shared" si="396"/>
        <v>2.3688115219617816E-2</v>
      </c>
      <c r="I2846" s="171">
        <f t="shared" si="397"/>
        <v>1.6950992424478217</v>
      </c>
      <c r="J2846" s="171">
        <f t="shared" si="398"/>
        <v>23.03803862268008</v>
      </c>
      <c r="K2846" s="172">
        <f t="shared" si="399"/>
        <v>26.812038879245911</v>
      </c>
      <c r="L2846" s="172">
        <f t="shared" si="403"/>
        <v>0.87655822368430003</v>
      </c>
      <c r="M2846" s="171">
        <f t="shared" si="404"/>
        <v>7.9054673853201668E-2</v>
      </c>
      <c r="N2846" s="44"/>
    </row>
    <row r="2847" spans="1:14" x14ac:dyDescent="0.25">
      <c r="A2847" s="157">
        <v>45695.974999999999</v>
      </c>
      <c r="B2847" s="170">
        <v>0.33743481416094878</v>
      </c>
      <c r="C2847" s="170">
        <v>26.396104971666599</v>
      </c>
      <c r="D2847" s="170">
        <v>2.1057998666666598E-2</v>
      </c>
      <c r="E2847" s="171">
        <f t="shared" si="400"/>
        <v>0.3302296846111174</v>
      </c>
      <c r="F2847" s="171">
        <f t="shared" si="401"/>
        <v>7.3037838562975931E-4</v>
      </c>
      <c r="G2847" s="171">
        <f t="shared" si="402"/>
        <v>29154.367943505975</v>
      </c>
      <c r="H2847" s="171">
        <f t="shared" si="396"/>
        <v>2.3688439839719671E-2</v>
      </c>
      <c r="I2847" s="171">
        <f t="shared" si="397"/>
        <v>1.6950786144445475</v>
      </c>
      <c r="J2847" s="171">
        <f t="shared" si="398"/>
        <v>23.267167791951085</v>
      </c>
      <c r="K2847" s="172">
        <f t="shared" si="399"/>
        <v>27.078407877335131</v>
      </c>
      <c r="L2847" s="172">
        <f t="shared" si="403"/>
        <v>0.88675538808067689</v>
      </c>
      <c r="M2847" s="171">
        <f t="shared" si="404"/>
        <v>7.9974331536857582E-2</v>
      </c>
      <c r="N2847" s="44"/>
    </row>
    <row r="2848" spans="1:14" x14ac:dyDescent="0.25">
      <c r="A2848" s="157">
        <v>45695.975694444445</v>
      </c>
      <c r="B2848" s="170">
        <v>0.33318793061010554</v>
      </c>
      <c r="C2848" s="170">
        <v>26.395645299999899</v>
      </c>
      <c r="D2848" s="170">
        <v>2.0945143499999999E-2</v>
      </c>
      <c r="E2848" s="171">
        <f t="shared" si="400"/>
        <v>0.32607398368462437</v>
      </c>
      <c r="F2848" s="171">
        <f t="shared" si="401"/>
        <v>7.2118599699157041E-4</v>
      </c>
      <c r="G2848" s="171">
        <f t="shared" si="402"/>
        <v>28787.437204713118</v>
      </c>
      <c r="H2848" s="171">
        <f t="shared" si="396"/>
        <v>2.3688764466443447E-2</v>
      </c>
      <c r="I2848" s="171">
        <f t="shared" si="397"/>
        <v>1.695057986550208</v>
      </c>
      <c r="J2848" s="171">
        <f t="shared" si="398"/>
        <v>23.01510617040104</v>
      </c>
      <c r="K2848" s="172">
        <f t="shared" si="399"/>
        <v>26.784765713000706</v>
      </c>
      <c r="L2848" s="172">
        <f t="shared" si="403"/>
        <v>0.87140395804777038</v>
      </c>
      <c r="M2848" s="171">
        <f t="shared" si="404"/>
        <v>7.858982305625635E-2</v>
      </c>
      <c r="N2848" s="44"/>
    </row>
    <row r="2849" spans="1:14" x14ac:dyDescent="0.25">
      <c r="A2849" s="157">
        <v>45695.976388888892</v>
      </c>
      <c r="B2849" s="170">
        <v>0.32739671704472312</v>
      </c>
      <c r="C2849" s="170">
        <v>26.39518563</v>
      </c>
      <c r="D2849" s="170">
        <v>2.1036804499999999E-2</v>
      </c>
      <c r="E2849" s="171">
        <f t="shared" si="400"/>
        <v>0.32040691089661222</v>
      </c>
      <c r="F2849" s="171">
        <f t="shared" si="401"/>
        <v>7.0865090269420586E-4</v>
      </c>
      <c r="G2849" s="171">
        <f t="shared" si="402"/>
        <v>28287.076352664077</v>
      </c>
      <c r="H2849" s="171">
        <f t="shared" si="396"/>
        <v>2.368908909743514E-2</v>
      </c>
      <c r="I2849" s="171">
        <f t="shared" si="397"/>
        <v>1.6950373589143892</v>
      </c>
      <c r="J2849" s="171">
        <f t="shared" si="398"/>
        <v>22.67065842147343</v>
      </c>
      <c r="K2849" s="172">
        <f t="shared" si="399"/>
        <v>26.383613008448535</v>
      </c>
      <c r="L2849" s="172">
        <f t="shared" si="403"/>
        <v>0.86069294729654189</v>
      </c>
      <c r="M2849" s="171">
        <f t="shared" si="404"/>
        <v>7.7623822808129683E-2</v>
      </c>
      <c r="N2849" s="44"/>
    </row>
    <row r="2850" spans="1:14" x14ac:dyDescent="0.25">
      <c r="A2850" s="157">
        <v>45695.977083333331</v>
      </c>
      <c r="B2850" s="170">
        <v>0.32855496270437168</v>
      </c>
      <c r="C2850" s="170">
        <v>26.3947259583333</v>
      </c>
      <c r="D2850" s="170">
        <v>2.1047930999999999E-2</v>
      </c>
      <c r="E2850" s="171">
        <f t="shared" si="400"/>
        <v>0.32154092183944544</v>
      </c>
      <c r="F2850" s="171">
        <f t="shared" si="401"/>
        <v>7.1115792793154044E-4</v>
      </c>
      <c r="G2850" s="171">
        <f t="shared" si="402"/>
        <v>28387.148777657712</v>
      </c>
      <c r="H2850" s="171">
        <f t="shared" si="396"/>
        <v>2.3689413735049073E-2</v>
      </c>
      <c r="I2850" s="171">
        <f t="shared" si="397"/>
        <v>1.6950167313875009</v>
      </c>
      <c r="J2850" s="171">
        <f t="shared" si="398"/>
        <v>22.739615924532742</v>
      </c>
      <c r="K2850" s="172">
        <f t="shared" si="399"/>
        <v>26.463575729310911</v>
      </c>
      <c r="L2850" s="172">
        <f t="shared" si="403"/>
        <v>0.86404351972665627</v>
      </c>
      <c r="M2850" s="171">
        <f t="shared" si="404"/>
        <v>7.7926002861350679E-2</v>
      </c>
      <c r="N2850" s="44"/>
    </row>
    <row r="2851" spans="1:14" x14ac:dyDescent="0.25">
      <c r="A2851" s="157">
        <v>45695.977777777778</v>
      </c>
      <c r="B2851" s="170">
        <v>0.32276373994253732</v>
      </c>
      <c r="C2851" s="170">
        <v>26.394266288333299</v>
      </c>
      <c r="D2851" s="170">
        <v>2.1047930999999999E-2</v>
      </c>
      <c r="E2851" s="171">
        <f t="shared" si="400"/>
        <v>0.31587381570201006</v>
      </c>
      <c r="F2851" s="171">
        <f t="shared" si="401"/>
        <v>6.9862281372843574E-4</v>
      </c>
      <c r="G2851" s="171">
        <f t="shared" si="402"/>
        <v>27886.787131035224</v>
      </c>
      <c r="H2851" s="171">
        <f t="shared" si="396"/>
        <v>2.3689738376931151E-2</v>
      </c>
      <c r="I2851" s="171">
        <f t="shared" si="397"/>
        <v>1.6949961041191268</v>
      </c>
      <c r="J2851" s="171">
        <f t="shared" si="398"/>
        <v>22.394485730387448</v>
      </c>
      <c r="K2851" s="172">
        <f t="shared" si="399"/>
        <v>26.061641068989676</v>
      </c>
      <c r="L2851" s="172">
        <f t="shared" si="403"/>
        <v>0.84950058281840468</v>
      </c>
      <c r="M2851" s="171">
        <f t="shared" si="404"/>
        <v>7.6614410427345292E-2</v>
      </c>
      <c r="N2851" s="44"/>
    </row>
    <row r="2852" spans="1:14" x14ac:dyDescent="0.25">
      <c r="A2852" s="157">
        <v>45695.978472222225</v>
      </c>
      <c r="B2852" s="170">
        <v>0.34129562076193309</v>
      </c>
      <c r="C2852" s="170">
        <v>26.393819376666599</v>
      </c>
      <c r="D2852" s="170">
        <v>2.1030976999999899E-2</v>
      </c>
      <c r="E2852" s="171">
        <f t="shared" si="400"/>
        <v>0.33401060130220894</v>
      </c>
      <c r="F2852" s="171">
        <f t="shared" si="401"/>
        <v>7.387351098743141E-4</v>
      </c>
      <c r="G2852" s="171">
        <f t="shared" si="402"/>
        <v>29487.941633831018</v>
      </c>
      <c r="H2852" s="171">
        <f t="shared" si="396"/>
        <v>2.3690054013462584E-2</v>
      </c>
      <c r="I2852" s="171">
        <f t="shared" si="397"/>
        <v>1.6949760495453665</v>
      </c>
      <c r="J2852" s="171">
        <f t="shared" si="398"/>
        <v>23.495929675788791</v>
      </c>
      <c r="K2852" s="172">
        <f t="shared" si="399"/>
        <v>27.34315951092783</v>
      </c>
      <c r="L2852" s="172">
        <f t="shared" si="403"/>
        <v>0.89522450755837335</v>
      </c>
      <c r="M2852" s="171">
        <f t="shared" si="404"/>
        <v>8.0738141013561804E-2</v>
      </c>
      <c r="N2852" s="44"/>
    </row>
    <row r="2853" spans="1:14" x14ac:dyDescent="0.25">
      <c r="A2853" s="157">
        <v>45695.979166666664</v>
      </c>
      <c r="B2853" s="170">
        <v>0.35017548880455218</v>
      </c>
      <c r="C2853" s="170">
        <v>26.393487315000002</v>
      </c>
      <c r="D2853" s="170">
        <v>2.0976935333333301E-2</v>
      </c>
      <c r="E2853" s="171">
        <f t="shared" si="400"/>
        <v>0.34270130678923277</v>
      </c>
      <c r="F2853" s="171">
        <f t="shared" si="401"/>
        <v>7.5795560347305662E-4</v>
      </c>
      <c r="G2853" s="171">
        <f t="shared" si="402"/>
        <v>30255.162232713308</v>
      </c>
      <c r="H2853" s="171">
        <f t="shared" si="396"/>
        <v>2.369028853918673E-2</v>
      </c>
      <c r="I2853" s="171">
        <f t="shared" si="397"/>
        <v>1.6949611488268941</v>
      </c>
      <c r="J2853" s="171">
        <f t="shared" si="398"/>
        <v>24.020716497374892</v>
      </c>
      <c r="K2853" s="172">
        <f t="shared" si="399"/>
        <v>27.953654921951156</v>
      </c>
      <c r="L2853" s="172">
        <f t="shared" si="403"/>
        <v>0.91505176083894868</v>
      </c>
      <c r="M2853" s="171">
        <f t="shared" si="404"/>
        <v>8.2526313206975885E-2</v>
      </c>
      <c r="N2853" s="44"/>
    </row>
    <row r="2854" spans="1:14" x14ac:dyDescent="0.25">
      <c r="A2854" s="157">
        <v>45695.979861111111</v>
      </c>
      <c r="B2854" s="170">
        <v>0.35133373078098495</v>
      </c>
      <c r="C2854" s="170">
        <v>26.393180775000001</v>
      </c>
      <c r="D2854" s="170">
        <v>2.10320365E-2</v>
      </c>
      <c r="E2854" s="171">
        <f t="shared" si="400"/>
        <v>0.34383517899480626</v>
      </c>
      <c r="F2854" s="171">
        <f t="shared" si="401"/>
        <v>7.6046262073806267E-4</v>
      </c>
      <c r="G2854" s="171">
        <f t="shared" si="402"/>
        <v>30355.234339477101</v>
      </c>
      <c r="H2854" s="171">
        <f t="shared" si="396"/>
        <v>2.3690505042205118E-2</v>
      </c>
      <c r="I2854" s="171">
        <f t="shared" si="397"/>
        <v>1.6949473934361332</v>
      </c>
      <c r="J2854" s="171">
        <f t="shared" si="398"/>
        <v>24.089028580173181</v>
      </c>
      <c r="K2854" s="172">
        <f t="shared" si="399"/>
        <v>28.03294801539537</v>
      </c>
      <c r="L2854" s="172">
        <f t="shared" si="403"/>
        <v>0.92034064142738292</v>
      </c>
      <c r="M2854" s="171">
        <f t="shared" si="404"/>
        <v>8.3003304602036698E-2</v>
      </c>
      <c r="N2854" s="44"/>
    </row>
    <row r="2855" spans="1:14" x14ac:dyDescent="0.25">
      <c r="A2855" s="157">
        <v>45695.980555555558</v>
      </c>
      <c r="B2855" s="170">
        <v>0.35480845669484434</v>
      </c>
      <c r="C2855" s="170">
        <v>26.392874245000002</v>
      </c>
      <c r="D2855" s="170">
        <v>2.10463421666666E-2</v>
      </c>
      <c r="E2855" s="171">
        <f t="shared" si="400"/>
        <v>0.34723609881308931</v>
      </c>
      <c r="F2855" s="171">
        <f t="shared" si="401"/>
        <v>7.6798367249966313E-4</v>
      </c>
      <c r="G2855" s="171">
        <f t="shared" si="402"/>
        <v>30655.450658434551</v>
      </c>
      <c r="H2855" s="171">
        <f t="shared" si="396"/>
        <v>2.3690721540582316E-2</v>
      </c>
      <c r="I2855" s="171">
        <f t="shared" si="397"/>
        <v>1.6949336385758018</v>
      </c>
      <c r="J2855" s="171">
        <f t="shared" si="398"/>
        <v>24.293776170566264</v>
      </c>
      <c r="K2855" s="172">
        <f t="shared" si="399"/>
        <v>28.271011896400104</v>
      </c>
      <c r="L2855" s="172">
        <f t="shared" si="403"/>
        <v>0.9296394721022202</v>
      </c>
      <c r="M2855" s="171">
        <f t="shared" si="404"/>
        <v>8.3841943732162721E-2</v>
      </c>
      <c r="N2855" s="44"/>
    </row>
    <row r="2856" spans="1:14" x14ac:dyDescent="0.25">
      <c r="A2856" s="157">
        <v>45695.981249999997</v>
      </c>
      <c r="B2856" s="170">
        <v>0.35210589210890403</v>
      </c>
      <c r="C2856" s="170">
        <v>26.392567705000001</v>
      </c>
      <c r="D2856" s="170">
        <v>2.11862164999999E-2</v>
      </c>
      <c r="E2856" s="171">
        <f t="shared" si="400"/>
        <v>0.34459156527422086</v>
      </c>
      <c r="F2856" s="171">
        <f t="shared" si="401"/>
        <v>7.6213396560368839E-4</v>
      </c>
      <c r="G2856" s="171">
        <f t="shared" si="402"/>
        <v>30421.949078209309</v>
      </c>
      <c r="H2856" s="171">
        <f t="shared" si="396"/>
        <v>2.3690938048444157E-2</v>
      </c>
      <c r="I2856" s="171">
        <f t="shared" si="397"/>
        <v>1.6949198833484416</v>
      </c>
      <c r="J2856" s="171">
        <f t="shared" si="398"/>
        <v>24.134552450113727</v>
      </c>
      <c r="K2856" s="172">
        <f t="shared" si="399"/>
        <v>28.085516810337626</v>
      </c>
      <c r="L2856" s="172">
        <f t="shared" si="403"/>
        <v>0.92901499272635546</v>
      </c>
      <c r="M2856" s="171">
        <f t="shared" si="404"/>
        <v>8.3785623442131626E-2</v>
      </c>
      <c r="N2856" s="44"/>
    </row>
    <row r="2857" spans="1:14" x14ac:dyDescent="0.25">
      <c r="A2857" s="157">
        <v>45695.981944444444</v>
      </c>
      <c r="B2857" s="170">
        <v>0.33666265653940941</v>
      </c>
      <c r="C2857" s="170">
        <v>26.392261164999901</v>
      </c>
      <c r="D2857" s="170">
        <v>2.10373343333333E-2</v>
      </c>
      <c r="E2857" s="171">
        <f t="shared" si="400"/>
        <v>0.32947824250469948</v>
      </c>
      <c r="F2857" s="171">
        <f t="shared" si="401"/>
        <v>7.2870704878660051E-4</v>
      </c>
      <c r="G2857" s="171">
        <f t="shared" si="402"/>
        <v>29087.653525004975</v>
      </c>
      <c r="H2857" s="171">
        <f t="shared" si="396"/>
        <v>2.3691154558727771E-2</v>
      </c>
      <c r="I2857" s="171">
        <f t="shared" si="397"/>
        <v>1.6949061282027844</v>
      </c>
      <c r="J2857" s="171">
        <f t="shared" si="398"/>
        <v>23.221371779087161</v>
      </c>
      <c r="K2857" s="172">
        <f t="shared" si="399"/>
        <v>27.022646780164099</v>
      </c>
      <c r="L2857" s="172">
        <f t="shared" si="403"/>
        <v>0.88386520670378343</v>
      </c>
      <c r="M2857" s="171">
        <f t="shared" si="404"/>
        <v>7.9713673043270511E-2</v>
      </c>
      <c r="N2857" s="44"/>
    </row>
    <row r="2858" spans="1:14" x14ac:dyDescent="0.25">
      <c r="A2858" s="157">
        <v>45695.982638888891</v>
      </c>
      <c r="B2858" s="170">
        <v>0.33241576561441794</v>
      </c>
      <c r="C2858" s="170">
        <v>26.391954625</v>
      </c>
      <c r="D2858" s="170">
        <v>2.08990486666666E-2</v>
      </c>
      <c r="E2858" s="171">
        <f t="shared" si="400"/>
        <v>0.32532231356993879</v>
      </c>
      <c r="F2858" s="171">
        <f t="shared" si="401"/>
        <v>7.1951464418705177E-4</v>
      </c>
      <c r="G2858" s="171">
        <f t="shared" si="402"/>
        <v>28720.722149085708</v>
      </c>
      <c r="H2858" s="171">
        <f t="shared" si="396"/>
        <v>2.3691371071433136E-2</v>
      </c>
      <c r="I2858" s="171">
        <f t="shared" si="397"/>
        <v>1.6948923731388346</v>
      </c>
      <c r="J2858" s="171">
        <f t="shared" si="398"/>
        <v>22.969228348326727</v>
      </c>
      <c r="K2858" s="172">
        <f t="shared" si="399"/>
        <v>26.729033837434532</v>
      </c>
      <c r="L2858" s="172">
        <f t="shared" si="403"/>
        <v>0.86748259424741736</v>
      </c>
      <c r="M2858" s="171">
        <f t="shared" si="404"/>
        <v>7.8236164704853658E-2</v>
      </c>
      <c r="N2858" s="44"/>
    </row>
    <row r="2859" spans="1:14" x14ac:dyDescent="0.25">
      <c r="A2859" s="157">
        <v>45695.98333333333</v>
      </c>
      <c r="B2859" s="170">
        <v>0.36446049156317417</v>
      </c>
      <c r="C2859" s="170">
        <v>26.3915459066666</v>
      </c>
      <c r="D2859" s="170">
        <v>2.08593128333333E-2</v>
      </c>
      <c r="E2859" s="171">
        <f t="shared" si="400"/>
        <v>0.35668372071176735</v>
      </c>
      <c r="F2859" s="171">
        <f t="shared" si="401"/>
        <v>7.8887552286401334E-4</v>
      </c>
      <c r="G2859" s="171">
        <f t="shared" si="402"/>
        <v>31489.386471058249</v>
      </c>
      <c r="H2859" s="171">
        <f t="shared" si="396"/>
        <v>2.3691659757630497E-2</v>
      </c>
      <c r="I2859" s="171">
        <f t="shared" si="397"/>
        <v>1.6948740332554399</v>
      </c>
      <c r="J2859" s="171">
        <f t="shared" si="398"/>
        <v>24.861058228187979</v>
      </c>
      <c r="K2859" s="172">
        <f t="shared" si="399"/>
        <v>28.93025465210404</v>
      </c>
      <c r="L2859" s="172">
        <f t="shared" si="403"/>
        <v>0.94521879493945349</v>
      </c>
      <c r="M2859" s="171">
        <f t="shared" si="404"/>
        <v>8.5247005315607277E-2</v>
      </c>
      <c r="N2859" s="44"/>
    </row>
    <row r="2860" spans="1:14" x14ac:dyDescent="0.25">
      <c r="A2860" s="157">
        <v>45695.984027777777</v>
      </c>
      <c r="B2860" s="170">
        <v>0.36754914419494589</v>
      </c>
      <c r="C2860" s="170">
        <v>26.390217576666601</v>
      </c>
      <c r="D2860" s="170">
        <v>2.1046341833333301E-2</v>
      </c>
      <c r="E2860" s="171">
        <f t="shared" si="400"/>
        <v>0.3597080635530045</v>
      </c>
      <c r="F2860" s="171">
        <f t="shared" si="401"/>
        <v>7.9556091817087858E-4</v>
      </c>
      <c r="G2860" s="171">
        <f t="shared" si="402"/>
        <v>31756.246058443325</v>
      </c>
      <c r="H2860" s="171">
        <f t="shared" si="396"/>
        <v>2.3692598014269914E-2</v>
      </c>
      <c r="I2860" s="171">
        <f t="shared" si="397"/>
        <v>1.6948144298431775</v>
      </c>
      <c r="J2860" s="171">
        <f t="shared" si="398"/>
        <v>25.042142107788418</v>
      </c>
      <c r="K2860" s="172">
        <f t="shared" si="399"/>
        <v>29.140059867869791</v>
      </c>
      <c r="L2860" s="172">
        <f t="shared" si="403"/>
        <v>0.96136118230141998</v>
      </c>
      <c r="M2860" s="171">
        <f t="shared" si="404"/>
        <v>8.6702848331657645E-2</v>
      </c>
      <c r="N2860" s="44"/>
    </row>
    <row r="2861" spans="1:14" x14ac:dyDescent="0.25">
      <c r="A2861" s="157">
        <v>45695.984722222223</v>
      </c>
      <c r="B2861" s="170">
        <v>0.36446049156317417</v>
      </c>
      <c r="C2861" s="170">
        <v>26.388684885</v>
      </c>
      <c r="D2861" s="170">
        <v>2.1093496333333302E-2</v>
      </c>
      <c r="E2861" s="171">
        <f t="shared" si="400"/>
        <v>0.3566871275500309</v>
      </c>
      <c r="F2861" s="171">
        <f t="shared" si="401"/>
        <v>7.8887552286401334E-4</v>
      </c>
      <c r="G2861" s="171">
        <f t="shared" si="402"/>
        <v>31489.386471058249</v>
      </c>
      <c r="H2861" s="171">
        <f t="shared" si="396"/>
        <v>2.3693680676862072E-2</v>
      </c>
      <c r="I2861" s="171">
        <f t="shared" si="397"/>
        <v>1.6947456584376879</v>
      </c>
      <c r="J2861" s="171">
        <f t="shared" si="398"/>
        <v>24.861058228187979</v>
      </c>
      <c r="K2861" s="172">
        <f t="shared" si="399"/>
        <v>28.928291699768351</v>
      </c>
      <c r="L2861" s="172">
        <f t="shared" si="403"/>
        <v>0.9557607231658668</v>
      </c>
      <c r="M2861" s="171">
        <f t="shared" si="404"/>
        <v>8.6197756418278024E-2</v>
      </c>
      <c r="N2861" s="44"/>
    </row>
    <row r="2862" spans="1:14" x14ac:dyDescent="0.25">
      <c r="A2862" s="157">
        <v>45695.98541666667</v>
      </c>
      <c r="B2862" s="170">
        <v>0.36947955671119137</v>
      </c>
      <c r="C2862" s="170">
        <v>26.387152194999999</v>
      </c>
      <c r="D2862" s="170">
        <v>2.0897988833333301E-2</v>
      </c>
      <c r="E2862" s="171">
        <f t="shared" si="400"/>
        <v>0.36160099425454095</v>
      </c>
      <c r="F2862" s="171">
        <f t="shared" si="401"/>
        <v>7.9973930024067395E-4</v>
      </c>
      <c r="G2862" s="171">
        <f t="shared" si="402"/>
        <v>31923.033699846936</v>
      </c>
      <c r="H2862" s="171">
        <f t="shared" si="396"/>
        <v>2.3694763398830875E-2</v>
      </c>
      <c r="I2862" s="171">
        <f t="shared" si="397"/>
        <v>1.6946768891494377</v>
      </c>
      <c r="J2862" s="171">
        <f t="shared" si="398"/>
        <v>25.155211551810204</v>
      </c>
      <c r="K2862" s="172">
        <f t="shared" si="399"/>
        <v>29.269504117027548</v>
      </c>
      <c r="L2862" s="172">
        <f t="shared" si="403"/>
        <v>0.95928614584020888</v>
      </c>
      <c r="M2862" s="171">
        <f t="shared" si="404"/>
        <v>8.6515705793669628E-2</v>
      </c>
      <c r="N2862" s="44"/>
    </row>
    <row r="2863" spans="1:14" x14ac:dyDescent="0.25">
      <c r="A2863" s="157">
        <v>45695.986111111109</v>
      </c>
      <c r="B2863" s="170">
        <v>0.3652326565743062</v>
      </c>
      <c r="C2863" s="170">
        <v>26.385619504999902</v>
      </c>
      <c r="D2863" s="170">
        <v>2.0798381166666598E-2</v>
      </c>
      <c r="E2863" s="171">
        <f t="shared" si="400"/>
        <v>0.35744648149590325</v>
      </c>
      <c r="F2863" s="171">
        <f t="shared" si="401"/>
        <v>7.9054687570196151E-4</v>
      </c>
      <c r="G2863" s="171">
        <f t="shared" si="402"/>
        <v>31556.101528020055</v>
      </c>
      <c r="H2863" s="171">
        <f t="shared" si="396"/>
        <v>2.3695846181357619E-2</v>
      </c>
      <c r="I2863" s="171">
        <f t="shared" si="397"/>
        <v>1.6946081219036033</v>
      </c>
      <c r="J2863" s="171">
        <f t="shared" si="398"/>
        <v>24.906349379718272</v>
      </c>
      <c r="K2863" s="172">
        <f t="shared" si="399"/>
        <v>28.978885572349295</v>
      </c>
      <c r="L2863" s="172">
        <f t="shared" si="403"/>
        <v>0.94421742184166335</v>
      </c>
      <c r="M2863" s="171">
        <f t="shared" si="404"/>
        <v>8.5156693889038904E-2</v>
      </c>
      <c r="N2863" s="44"/>
    </row>
    <row r="2864" spans="1:14" x14ac:dyDescent="0.25">
      <c r="A2864" s="157">
        <v>45695.986805555556</v>
      </c>
      <c r="B2864" s="170">
        <v>0.3648465667138962</v>
      </c>
      <c r="C2864" s="170">
        <v>26.384086813333301</v>
      </c>
      <c r="D2864" s="170">
        <v>2.0944613500000001E-2</v>
      </c>
      <c r="E2864" s="171">
        <f t="shared" si="400"/>
        <v>0.35707044954396738</v>
      </c>
      <c r="F2864" s="171">
        <f t="shared" si="401"/>
        <v>7.8971118336341171E-4</v>
      </c>
      <c r="G2864" s="171">
        <f t="shared" si="402"/>
        <v>31522.74336408063</v>
      </c>
      <c r="H2864" s="171">
        <f t="shared" si="396"/>
        <v>2.3696929025623623E-2</v>
      </c>
      <c r="I2864" s="171">
        <f t="shared" si="397"/>
        <v>1.6945393566253859</v>
      </c>
      <c r="J2864" s="171">
        <f t="shared" si="398"/>
        <v>24.883705050013344</v>
      </c>
      <c r="K2864" s="172">
        <f t="shared" si="399"/>
        <v>28.951486169078262</v>
      </c>
      <c r="L2864" s="172">
        <f t="shared" si="403"/>
        <v>0.94986110820609038</v>
      </c>
      <c r="M2864" s="171">
        <f t="shared" si="404"/>
        <v>8.5665684362021141E-2</v>
      </c>
      <c r="N2864" s="44"/>
    </row>
    <row r="2865" spans="1:14" x14ac:dyDescent="0.25">
      <c r="A2865" s="157">
        <v>45695.987500000003</v>
      </c>
      <c r="B2865" s="170">
        <v>0.36253007907781765</v>
      </c>
      <c r="C2865" s="170">
        <v>26.3825541233333</v>
      </c>
      <c r="D2865" s="170">
        <v>2.1126345500000001E-2</v>
      </c>
      <c r="E2865" s="171">
        <f t="shared" si="400"/>
        <v>0.35480514961957343</v>
      </c>
      <c r="F2865" s="171">
        <f t="shared" si="401"/>
        <v>7.8469714086107714E-4</v>
      </c>
      <c r="G2865" s="171">
        <f t="shared" si="402"/>
        <v>31322.598832323445</v>
      </c>
      <c r="H2865" s="171">
        <f t="shared" si="396"/>
        <v>2.3698011929277944E-2</v>
      </c>
      <c r="I2865" s="171">
        <f t="shared" si="397"/>
        <v>1.6944705934642978</v>
      </c>
      <c r="J2865" s="171">
        <f t="shared" si="398"/>
        <v>24.747771498732298</v>
      </c>
      <c r="K2865" s="172">
        <f t="shared" si="399"/>
        <v>28.792284710561795</v>
      </c>
      <c r="L2865" s="172">
        <f t="shared" si="403"/>
        <v>0.95226768241190729</v>
      </c>
      <c r="M2865" s="171">
        <f t="shared" si="404"/>
        <v>8.5882727490251387E-2</v>
      </c>
      <c r="N2865" s="44"/>
    </row>
    <row r="2866" spans="1:14" x14ac:dyDescent="0.25">
      <c r="A2866" s="157">
        <v>45695.988194444442</v>
      </c>
      <c r="B2866" s="170">
        <v>0.3571249535350971</v>
      </c>
      <c r="C2866" s="170">
        <v>26.3812027833333</v>
      </c>
      <c r="D2866" s="170">
        <v>2.09880618333333E-2</v>
      </c>
      <c r="E2866" s="171">
        <f t="shared" si="400"/>
        <v>0.34951677540100007</v>
      </c>
      <c r="F2866" s="171">
        <f t="shared" si="401"/>
        <v>7.7299773492445255E-4</v>
      </c>
      <c r="G2866" s="171">
        <f t="shared" si="402"/>
        <v>30855.595985432388</v>
      </c>
      <c r="H2866" s="171">
        <f t="shared" si="396"/>
        <v>2.3698966752518143E-2</v>
      </c>
      <c r="I2866" s="171">
        <f t="shared" si="397"/>
        <v>1.6944099681496458</v>
      </c>
      <c r="J2866" s="171">
        <f t="shared" si="398"/>
        <v>24.430119278899031</v>
      </c>
      <c r="K2866" s="172">
        <f t="shared" si="399"/>
        <v>28.421807874349881</v>
      </c>
      <c r="L2866" s="172">
        <f t="shared" si="403"/>
        <v>0.93255511297616367</v>
      </c>
      <c r="M2866" s="171">
        <f t="shared" si="404"/>
        <v>8.4104898356436114E-2</v>
      </c>
      <c r="N2866" s="44"/>
    </row>
    <row r="2867" spans="1:14" x14ac:dyDescent="0.25">
      <c r="A2867" s="157">
        <v>45695.988888888889</v>
      </c>
      <c r="B2867" s="170">
        <v>0.32662455021129005</v>
      </c>
      <c r="C2867" s="170">
        <v>26.381483618333299</v>
      </c>
      <c r="D2867" s="170">
        <v>2.1006604499999901E-2</v>
      </c>
      <c r="E2867" s="171">
        <f t="shared" si="400"/>
        <v>0.31966585194244723</v>
      </c>
      <c r="F2867" s="171">
        <f t="shared" si="401"/>
        <v>7.0697954591188324E-4</v>
      </c>
      <c r="G2867" s="171">
        <f t="shared" si="402"/>
        <v>28220.361138255459</v>
      </c>
      <c r="H2867" s="171">
        <f t="shared" si="396"/>
        <v>2.3698768317614811E-2</v>
      </c>
      <c r="I2867" s="171">
        <f t="shared" si="397"/>
        <v>1.694422567150371</v>
      </c>
      <c r="J2867" s="171">
        <f t="shared" si="398"/>
        <v>22.624667600037291</v>
      </c>
      <c r="K2867" s="172">
        <f t="shared" si="399"/>
        <v>26.321534958779143</v>
      </c>
      <c r="L2867" s="172">
        <f t="shared" si="403"/>
        <v>0.85722350218144894</v>
      </c>
      <c r="M2867" s="171">
        <f t="shared" si="404"/>
        <v>7.7310921913911326E-2</v>
      </c>
      <c r="N2867" s="44"/>
    </row>
    <row r="2868" spans="1:14" x14ac:dyDescent="0.25">
      <c r="A2868" s="157">
        <v>45695.989583333336</v>
      </c>
      <c r="B2868" s="170">
        <v>0.31233954926724677</v>
      </c>
      <c r="C2868" s="170">
        <v>26.382127158333301</v>
      </c>
      <c r="D2868" s="170">
        <v>2.0897459666666601E-2</v>
      </c>
      <c r="E2868" s="171">
        <f t="shared" si="400"/>
        <v>0.30568453453172773</v>
      </c>
      <c r="F2868" s="171">
        <f t="shared" si="401"/>
        <v>6.7605963044858614E-4</v>
      </c>
      <c r="G2868" s="171">
        <f t="shared" si="402"/>
        <v>26986.137056690121</v>
      </c>
      <c r="H2868" s="171">
        <f t="shared" si="396"/>
        <v>2.369831360704136E-2</v>
      </c>
      <c r="I2868" s="171">
        <f t="shared" si="397"/>
        <v>1.6944514383151046</v>
      </c>
      <c r="J2868" s="171">
        <f t="shared" si="398"/>
        <v>21.771052256293363</v>
      </c>
      <c r="K2868" s="172">
        <f t="shared" si="399"/>
        <v>25.328825572496854</v>
      </c>
      <c r="L2868" s="172">
        <f t="shared" si="403"/>
        <v>0.8171660649230692</v>
      </c>
      <c r="M2868" s="171">
        <f t="shared" si="404"/>
        <v>7.3698238178487488E-2</v>
      </c>
      <c r="N2868" s="44"/>
    </row>
    <row r="2869" spans="1:14" x14ac:dyDescent="0.25">
      <c r="A2869" s="157">
        <v>45695.990277777775</v>
      </c>
      <c r="B2869" s="170">
        <v>0.33627658140412914</v>
      </c>
      <c r="C2869" s="170">
        <v>26.382770698333299</v>
      </c>
      <c r="D2869" s="170">
        <v>2.0980643833333298E-2</v>
      </c>
      <c r="E2869" s="171">
        <f t="shared" si="400"/>
        <v>0.32911083354516241</v>
      </c>
      <c r="F2869" s="171">
        <f t="shared" si="401"/>
        <v>7.2787138832062582E-4</v>
      </c>
      <c r="G2869" s="171">
        <f t="shared" si="402"/>
        <v>29054.296633316757</v>
      </c>
      <c r="H2869" s="171">
        <f t="shared" si="396"/>
        <v>2.3697858907146329E-2</v>
      </c>
      <c r="I2869" s="171">
        <f t="shared" si="397"/>
        <v>1.6944803098398871</v>
      </c>
      <c r="J2869" s="171">
        <f t="shared" si="398"/>
        <v>23.198468477833156</v>
      </c>
      <c r="K2869" s="172">
        <f t="shared" si="399"/>
        <v>26.98991867212942</v>
      </c>
      <c r="L2869" s="172">
        <f t="shared" si="403"/>
        <v>0.88030586608175221</v>
      </c>
      <c r="M2869" s="171">
        <f t="shared" si="404"/>
        <v>7.9392664689912726E-2</v>
      </c>
      <c r="N2869" s="44"/>
    </row>
    <row r="2870" spans="1:14" x14ac:dyDescent="0.25">
      <c r="A2870" s="157">
        <v>45695.990972222222</v>
      </c>
      <c r="B2870" s="170">
        <v>0.36986563366877256</v>
      </c>
      <c r="C2870" s="170">
        <v>26.383414236666599</v>
      </c>
      <c r="D2870" s="170">
        <v>2.1032567166666599E-2</v>
      </c>
      <c r="E2870" s="171">
        <f t="shared" si="400"/>
        <v>0.36198335596819692</v>
      </c>
      <c r="F2870" s="171">
        <f t="shared" si="401"/>
        <v>8.0057496465102288E-4</v>
      </c>
      <c r="G2870" s="171">
        <f t="shared" si="402"/>
        <v>31956.39074898195</v>
      </c>
      <c r="H2870" s="171">
        <f t="shared" si="396"/>
        <v>2.3697404219106936E-2</v>
      </c>
      <c r="I2870" s="171">
        <f t="shared" si="397"/>
        <v>1.6945091816499509</v>
      </c>
      <c r="J2870" s="171">
        <f t="shared" si="398"/>
        <v>25.177815179159758</v>
      </c>
      <c r="K2870" s="172">
        <f t="shared" si="399"/>
        <v>29.29320771070471</v>
      </c>
      <c r="L2870" s="172">
        <f t="shared" si="403"/>
        <v>0.96633266799711914</v>
      </c>
      <c r="M2870" s="171">
        <f t="shared" si="404"/>
        <v>8.715121464620483E-2</v>
      </c>
      <c r="N2870" s="44"/>
    </row>
    <row r="2871" spans="1:14" x14ac:dyDescent="0.25">
      <c r="A2871" s="157">
        <v>45695.991666666669</v>
      </c>
      <c r="B2871" s="170">
        <v>0.37527077577436552</v>
      </c>
      <c r="C2871" s="170">
        <v>26.384057804999902</v>
      </c>
      <c r="D2871" s="170">
        <v>2.1272047333333301E-2</v>
      </c>
      <c r="E2871" s="171">
        <f t="shared" si="400"/>
        <v>0.36727251893964402</v>
      </c>
      <c r="F2871" s="171">
        <f t="shared" si="401"/>
        <v>8.1227440643802059E-4</v>
      </c>
      <c r="G2871" s="171">
        <f t="shared" si="402"/>
        <v>32423.395026905182</v>
      </c>
      <c r="H2871" s="171">
        <f t="shared" si="396"/>
        <v>2.3696949520549807E-2</v>
      </c>
      <c r="I2871" s="171">
        <f t="shared" si="397"/>
        <v>1.6945380551660134</v>
      </c>
      <c r="J2871" s="171">
        <f t="shared" si="398"/>
        <v>25.493924704845075</v>
      </c>
      <c r="K2871" s="172">
        <f t="shared" si="399"/>
        <v>29.661439050886166</v>
      </c>
      <c r="L2871" s="172">
        <f t="shared" si="403"/>
        <v>0.99095498017934946</v>
      </c>
      <c r="M2871" s="171">
        <f t="shared" si="404"/>
        <v>8.9371841646766717E-2</v>
      </c>
      <c r="N2871" s="44"/>
    </row>
    <row r="2872" spans="1:14" x14ac:dyDescent="0.25">
      <c r="A2872" s="157">
        <v>45695.992361111108</v>
      </c>
      <c r="B2872" s="170">
        <v>0.36947955671119137</v>
      </c>
      <c r="C2872" s="170">
        <v>26.3847016683333</v>
      </c>
      <c r="D2872" s="170">
        <v>2.0977464833333299E-2</v>
      </c>
      <c r="E2872" s="171">
        <f t="shared" si="400"/>
        <v>0.3616039525524416</v>
      </c>
      <c r="F2872" s="171">
        <f t="shared" si="401"/>
        <v>7.9973930024067395E-4</v>
      </c>
      <c r="G2872" s="171">
        <f t="shared" si="402"/>
        <v>31923.033699846936</v>
      </c>
      <c r="H2872" s="171">
        <f t="shared" si="396"/>
        <v>2.3696494624252787E-2</v>
      </c>
      <c r="I2872" s="171">
        <f t="shared" si="397"/>
        <v>1.694566942277518</v>
      </c>
      <c r="J2872" s="171">
        <f t="shared" si="398"/>
        <v>25.155211551810204</v>
      </c>
      <c r="K2872" s="172">
        <f t="shared" si="399"/>
        <v>29.267803081976655</v>
      </c>
      <c r="L2872" s="172">
        <f t="shared" si="403"/>
        <v>0.96287407538914604</v>
      </c>
      <c r="M2872" s="171">
        <f t="shared" si="404"/>
        <v>8.6839292513451113E-2</v>
      </c>
      <c r="N2872" s="44"/>
    </row>
    <row r="2873" spans="1:14" x14ac:dyDescent="0.25">
      <c r="A2873" s="157">
        <v>45695.993055555555</v>
      </c>
      <c r="B2873" s="170">
        <v>0.36716306908282953</v>
      </c>
      <c r="C2873" s="170">
        <v>26.38534559</v>
      </c>
      <c r="D2873" s="170">
        <v>2.09340171666666E-2</v>
      </c>
      <c r="E2873" s="171">
        <f t="shared" si="400"/>
        <v>0.35933606930301731</v>
      </c>
      <c r="F2873" s="171">
        <f t="shared" si="401"/>
        <v>7.9472525775504228E-4</v>
      </c>
      <c r="G2873" s="171">
        <f t="shared" si="402"/>
        <v>31722.889168756472</v>
      </c>
      <c r="H2873" s="171">
        <f t="shared" si="396"/>
        <v>2.3696039697432156E-2</v>
      </c>
      <c r="I2873" s="171">
        <f t="shared" si="397"/>
        <v>1.694595832366629</v>
      </c>
      <c r="J2873" s="171">
        <f t="shared" si="398"/>
        <v>25.019518687597905</v>
      </c>
      <c r="K2873" s="172">
        <f t="shared" si="399"/>
        <v>29.110370532946202</v>
      </c>
      <c r="L2873" s="172">
        <f t="shared" si="403"/>
        <v>0.95515437629824507</v>
      </c>
      <c r="M2873" s="171">
        <f t="shared" si="404"/>
        <v>8.6143071455469442E-2</v>
      </c>
      <c r="N2873" s="44"/>
    </row>
    <row r="2874" spans="1:14" x14ac:dyDescent="0.25">
      <c r="A2874" s="157">
        <v>45695.993750000001</v>
      </c>
      <c r="B2874" s="170">
        <v>0.35982753103158849</v>
      </c>
      <c r="C2874" s="170">
        <v>26.385989510000002</v>
      </c>
      <c r="D2874" s="170">
        <v>2.10028954999999E-2</v>
      </c>
      <c r="E2874" s="171">
        <f t="shared" si="400"/>
        <v>0.35215614956475405</v>
      </c>
      <c r="F2874" s="171">
        <f t="shared" si="401"/>
        <v>7.788474697653431E-4</v>
      </c>
      <c r="G2874" s="171">
        <f t="shared" si="402"/>
        <v>31089.098681129246</v>
      </c>
      <c r="H2874" s="171">
        <f t="shared" si="396"/>
        <v>2.3695584782478536E-2</v>
      </c>
      <c r="I2874" s="171">
        <f t="shared" si="397"/>
        <v>1.6946247227414553</v>
      </c>
      <c r="J2874" s="171">
        <f t="shared" si="398"/>
        <v>24.589029757885005</v>
      </c>
      <c r="K2874" s="172">
        <f t="shared" si="399"/>
        <v>28.609930815488589</v>
      </c>
      <c r="L2874" s="172">
        <f t="shared" si="403"/>
        <v>0.94005876019911783</v>
      </c>
      <c r="M2874" s="171">
        <f t="shared" si="404"/>
        <v>8.4781634217092158E-2</v>
      </c>
      <c r="N2874" s="44"/>
    </row>
    <row r="2875" spans="1:14" x14ac:dyDescent="0.25">
      <c r="A2875" s="157">
        <v>45695.994444444441</v>
      </c>
      <c r="B2875" s="170">
        <v>0.33627657588317078</v>
      </c>
      <c r="C2875" s="170">
        <v>26.38663343</v>
      </c>
      <c r="D2875" s="170">
        <v>2.08889825E-2</v>
      </c>
      <c r="E2875" s="171">
        <f t="shared" si="400"/>
        <v>0.32910658403052717</v>
      </c>
      <c r="F2875" s="171">
        <f t="shared" si="401"/>
        <v>7.2787137637049949E-4</v>
      </c>
      <c r="G2875" s="171">
        <f t="shared" si="402"/>
        <v>29054.296156305954</v>
      </c>
      <c r="H2875" s="171">
        <f t="shared" si="396"/>
        <v>2.3695129878214184E-2</v>
      </c>
      <c r="I2875" s="171">
        <f t="shared" si="397"/>
        <v>1.6946536134767718</v>
      </c>
      <c r="J2875" s="171">
        <f t="shared" si="398"/>
        <v>23.19846815028464</v>
      </c>
      <c r="K2875" s="172">
        <f t="shared" si="399"/>
        <v>26.99239096633308</v>
      </c>
      <c r="L2875" s="172">
        <f t="shared" si="403"/>
        <v>0.87654646882488485</v>
      </c>
      <c r="M2875" s="171">
        <f t="shared" si="404"/>
        <v>7.9053613710758017E-2</v>
      </c>
      <c r="N2875" s="44"/>
    </row>
    <row r="2876" spans="1:14" x14ac:dyDescent="0.25">
      <c r="A2876" s="157">
        <v>45695.995138888888</v>
      </c>
      <c r="B2876" s="170">
        <v>0.34322602405856278</v>
      </c>
      <c r="C2876" s="170">
        <v>26.38720597</v>
      </c>
      <c r="D2876" s="170">
        <v>2.0961292999999999E-2</v>
      </c>
      <c r="E2876" s="171">
        <f t="shared" si="400"/>
        <v>0.33590721602325718</v>
      </c>
      <c r="F2876" s="171">
        <f t="shared" si="401"/>
        <v>7.4291347198823115E-4</v>
      </c>
      <c r="G2876" s="171">
        <f t="shared" si="402"/>
        <v>29654.728478659825</v>
      </c>
      <c r="H2876" s="171">
        <f t="shared" si="396"/>
        <v>2.3694725410101921E-2</v>
      </c>
      <c r="I2876" s="171">
        <f t="shared" si="397"/>
        <v>1.6946793019109796</v>
      </c>
      <c r="J2876" s="171">
        <f t="shared" si="398"/>
        <v>23.610174571411633</v>
      </c>
      <c r="K2876" s="172">
        <f t="shared" si="399"/>
        <v>27.471801687859475</v>
      </c>
      <c r="L2876" s="172">
        <f t="shared" si="403"/>
        <v>0.89691778100286568</v>
      </c>
      <c r="M2876" s="171">
        <f t="shared" si="404"/>
        <v>8.0890853265049203E-2</v>
      </c>
      <c r="N2876" s="44"/>
    </row>
    <row r="2877" spans="1:14" x14ac:dyDescent="0.25">
      <c r="A2877" s="157">
        <v>45695.995833333334</v>
      </c>
      <c r="B2877" s="170">
        <v>0.34708683432731552</v>
      </c>
      <c r="C2877" s="170">
        <v>26.387136089999998</v>
      </c>
      <c r="D2877" s="170">
        <v>2.1024543499999999E-2</v>
      </c>
      <c r="E2877" s="171">
        <f t="shared" si="400"/>
        <v>0.33968577923667143</v>
      </c>
      <c r="F2877" s="171">
        <f t="shared" si="401"/>
        <v>7.5127020417167865E-4</v>
      </c>
      <c r="G2877" s="171">
        <f t="shared" si="402"/>
        <v>29988.30248588006</v>
      </c>
      <c r="H2877" s="171">
        <f t="shared" si="396"/>
        <v>2.369477477603698E-2</v>
      </c>
      <c r="I2877" s="171">
        <f t="shared" si="397"/>
        <v>1.6946761665553289</v>
      </c>
      <c r="J2877" s="171">
        <f t="shared" si="398"/>
        <v>23.838395387977243</v>
      </c>
      <c r="K2877" s="172">
        <f t="shared" si="399"/>
        <v>27.737303819147776</v>
      </c>
      <c r="L2877" s="172">
        <f t="shared" si="403"/>
        <v>0.90926778617630555</v>
      </c>
      <c r="M2877" s="171">
        <f t="shared" si="404"/>
        <v>8.2004670470446017E-2</v>
      </c>
      <c r="N2877" s="44"/>
    </row>
    <row r="2878" spans="1:14" x14ac:dyDescent="0.25">
      <c r="A2878" s="157">
        <v>45695.996527777781</v>
      </c>
      <c r="B2878" s="170">
        <v>0.34708683984827393</v>
      </c>
      <c r="C2878" s="170">
        <v>26.386923450000001</v>
      </c>
      <c r="D2878" s="170">
        <v>2.0926336833333298E-2</v>
      </c>
      <c r="E2878" s="171">
        <f t="shared" si="400"/>
        <v>0.33968602578141194</v>
      </c>
      <c r="F2878" s="171">
        <f t="shared" si="401"/>
        <v>7.5127021612180509E-4</v>
      </c>
      <c r="G2878" s="171">
        <f t="shared" si="402"/>
        <v>29988.302962890866</v>
      </c>
      <c r="H2878" s="171">
        <f t="shared" si="396"/>
        <v>2.3694924993932612E-2</v>
      </c>
      <c r="I2878" s="171">
        <f t="shared" si="397"/>
        <v>1.6946666259113519</v>
      </c>
      <c r="J2878" s="171">
        <f t="shared" si="398"/>
        <v>23.838395714078008</v>
      </c>
      <c r="K2878" s="172">
        <f t="shared" si="399"/>
        <v>27.737164317431301</v>
      </c>
      <c r="L2878" s="172">
        <f t="shared" si="403"/>
        <v>0.90501564772288146</v>
      </c>
      <c r="M2878" s="171">
        <f t="shared" si="404"/>
        <v>8.1621180350187728E-2</v>
      </c>
      <c r="N2878" s="44"/>
    </row>
    <row r="2879" spans="1:14" x14ac:dyDescent="0.25">
      <c r="A2879" s="157">
        <v>45695.99722222222</v>
      </c>
      <c r="B2879" s="170">
        <v>0.36021359880816234</v>
      </c>
      <c r="C2879" s="170">
        <v>26.38671081</v>
      </c>
      <c r="D2879" s="170">
        <v>2.07665925E-2</v>
      </c>
      <c r="E2879" s="171">
        <f t="shared" si="400"/>
        <v>0.35253313760794441</v>
      </c>
      <c r="F2879" s="171">
        <f t="shared" si="401"/>
        <v>7.7968311430338174E-4</v>
      </c>
      <c r="G2879" s="171">
        <f t="shared" si="402"/>
        <v>31122.454937025224</v>
      </c>
      <c r="H2879" s="171">
        <f t="shared" si="396"/>
        <v>2.3695075212993789E-2</v>
      </c>
      <c r="I2879" s="171">
        <f t="shared" si="397"/>
        <v>1.694657085306692</v>
      </c>
      <c r="J2879" s="171">
        <f t="shared" si="398"/>
        <v>24.611716723029566</v>
      </c>
      <c r="K2879" s="172">
        <f t="shared" si="399"/>
        <v>28.636817526258493</v>
      </c>
      <c r="L2879" s="172">
        <f t="shared" si="403"/>
        <v>0.9304497375307389</v>
      </c>
      <c r="M2879" s="171">
        <f t="shared" si="404"/>
        <v>8.3915019618573131E-2</v>
      </c>
      <c r="N2879" s="44"/>
    </row>
    <row r="2880" spans="1:14" x14ac:dyDescent="0.25">
      <c r="A2880" s="157">
        <v>45695.997916666667</v>
      </c>
      <c r="B2880" s="170">
        <v>0.3540362953823698</v>
      </c>
      <c r="C2880" s="170">
        <v>26.3864981633333</v>
      </c>
      <c r="D2880" s="170">
        <v>2.08858023333333E-2</v>
      </c>
      <c r="E2880" s="171">
        <f t="shared" si="400"/>
        <v>0.34648779239833644</v>
      </c>
      <c r="F2880" s="171">
        <f t="shared" si="401"/>
        <v>7.6631232766746706E-4</v>
      </c>
      <c r="G2880" s="171">
        <f t="shared" si="402"/>
        <v>30588.73592103675</v>
      </c>
      <c r="H2880" s="171">
        <f t="shared" si="396"/>
        <v>2.3695225437930376E-2</v>
      </c>
      <c r="I2880" s="171">
        <f t="shared" si="397"/>
        <v>1.6946475444422247</v>
      </c>
      <c r="J2880" s="171">
        <f t="shared" si="398"/>
        <v>24.248301060083612</v>
      </c>
      <c r="K2880" s="172">
        <f t="shared" si="399"/>
        <v>28.213825090135852</v>
      </c>
      <c r="L2880" s="172">
        <f t="shared" si="403"/>
        <v>0.92048449385019826</v>
      </c>
      <c r="M2880" s="171">
        <f t="shared" si="404"/>
        <v>8.3016278305393057E-2</v>
      </c>
      <c r="N2880" s="44"/>
    </row>
    <row r="2881" spans="1:15" x14ac:dyDescent="0.25">
      <c r="A2881" s="157">
        <v>45695.998611111114</v>
      </c>
      <c r="B2881" s="170">
        <v>0.35673885998375454</v>
      </c>
      <c r="C2881" s="170">
        <v>26.3862710866666</v>
      </c>
      <c r="D2881" s="170">
        <v>2.0912029333333301E-2</v>
      </c>
      <c r="E2881" s="171">
        <f t="shared" si="400"/>
        <v>0.34913299956912219</v>
      </c>
      <c r="F2881" s="171">
        <f t="shared" si="401"/>
        <v>7.7216203459687133E-4</v>
      </c>
      <c r="G2881" s="171">
        <f t="shared" si="402"/>
        <v>30822.237502596392</v>
      </c>
      <c r="H2881" s="171">
        <f t="shared" si="396"/>
        <v>2.3695385858274888E-2</v>
      </c>
      <c r="I2881" s="171">
        <f t="shared" si="397"/>
        <v>1.6946373561872041</v>
      </c>
      <c r="J2881" s="171">
        <f t="shared" si="398"/>
        <v>24.407403414444893</v>
      </c>
      <c r="K2881" s="172">
        <f t="shared" si="399"/>
        <v>28.398793819309159</v>
      </c>
      <c r="L2881" s="172">
        <f t="shared" si="403"/>
        <v>0.92833953900192134</v>
      </c>
      <c r="M2881" s="171">
        <f t="shared" si="404"/>
        <v>8.3724705898441679E-2</v>
      </c>
      <c r="N2881" s="44"/>
    </row>
    <row r="2882" spans="1:15" x14ac:dyDescent="0.25">
      <c r="A2882" s="157">
        <v>45695.999305555553</v>
      </c>
      <c r="B2882" s="170">
        <v>0.34901724682039714</v>
      </c>
      <c r="C2882" s="170">
        <v>26.385885238333302</v>
      </c>
      <c r="D2882" s="170">
        <v>2.0983557999999999E-2</v>
      </c>
      <c r="E2882" s="171">
        <f t="shared" si="400"/>
        <v>0.34157645526842428</v>
      </c>
      <c r="F2882" s="171">
        <f t="shared" si="401"/>
        <v>7.5544858619133585E-4</v>
      </c>
      <c r="G2882" s="171">
        <f t="shared" si="402"/>
        <v>30155.090125282313</v>
      </c>
      <c r="H2882" s="171">
        <f t="shared" si="396"/>
        <v>2.3695658447333449E-2</v>
      </c>
      <c r="I2882" s="171">
        <f t="shared" si="397"/>
        <v>1.6946200444222752</v>
      </c>
      <c r="J2882" s="171">
        <f t="shared" si="398"/>
        <v>23.952372773825815</v>
      </c>
      <c r="K2882" s="172">
        <f t="shared" si="399"/>
        <v>27.869096097524025</v>
      </c>
      <c r="L2882" s="172">
        <f t="shared" si="403"/>
        <v>0.91227707175427741</v>
      </c>
      <c r="M2882" s="171">
        <f t="shared" si="404"/>
        <v>8.2276070684909566E-2</v>
      </c>
      <c r="N2882" s="44"/>
      <c r="O2882" s="158"/>
    </row>
    <row r="2883" spans="1:15" x14ac:dyDescent="0.25">
      <c r="O2883" s="158"/>
    </row>
    <row r="2884" spans="1:15" x14ac:dyDescent="0.25">
      <c r="O2884" s="158"/>
    </row>
    <row r="2885" spans="1:15" x14ac:dyDescent="0.25">
      <c r="O2885" s="158"/>
    </row>
    <row r="2886" spans="1:15" x14ac:dyDescent="0.25">
      <c r="O2886" s="158"/>
    </row>
    <row r="2887" spans="1:15" x14ac:dyDescent="0.25">
      <c r="O2887" s="158"/>
    </row>
    <row r="2888" spans="1:15" x14ac:dyDescent="0.25">
      <c r="O2888" s="158"/>
    </row>
    <row r="2889" spans="1:15" x14ac:dyDescent="0.25">
      <c r="O2889" s="158"/>
    </row>
    <row r="2890" spans="1:15" x14ac:dyDescent="0.25">
      <c r="O2890" s="158"/>
    </row>
    <row r="2891" spans="1:15" x14ac:dyDescent="0.25">
      <c r="O2891" s="158"/>
    </row>
    <row r="2892" spans="1:15" x14ac:dyDescent="0.25">
      <c r="O2892" s="158"/>
    </row>
    <row r="2893" spans="1:15" x14ac:dyDescent="0.25">
      <c r="O2893" s="158"/>
    </row>
    <row r="2894" spans="1:15" x14ac:dyDescent="0.25">
      <c r="O2894" s="158"/>
    </row>
    <row r="2895" spans="1:15" x14ac:dyDescent="0.25">
      <c r="O2895" s="158"/>
    </row>
    <row r="2896" spans="1:15" x14ac:dyDescent="0.25">
      <c r="O2896" s="158"/>
    </row>
    <row r="2897" spans="15:15" x14ac:dyDescent="0.25">
      <c r="O2897" s="158"/>
    </row>
    <row r="2898" spans="15:15" x14ac:dyDescent="0.25">
      <c r="O2898" s="158"/>
    </row>
    <row r="2899" spans="15:15" x14ac:dyDescent="0.25">
      <c r="O2899" s="158"/>
    </row>
    <row r="2900" spans="15:15" x14ac:dyDescent="0.25">
      <c r="O2900" s="158"/>
    </row>
    <row r="2901" spans="15:15" x14ac:dyDescent="0.25">
      <c r="O2901" s="158"/>
    </row>
    <row r="2902" spans="15:15" x14ac:dyDescent="0.25">
      <c r="O2902" s="158"/>
    </row>
    <row r="2903" spans="15:15" x14ac:dyDescent="0.25">
      <c r="O2903" s="158"/>
    </row>
    <row r="2904" spans="15:15" x14ac:dyDescent="0.25">
      <c r="O2904" s="158"/>
    </row>
    <row r="2905" spans="15:15" x14ac:dyDescent="0.25">
      <c r="O2905" s="158"/>
    </row>
    <row r="2906" spans="15:15" x14ac:dyDescent="0.25">
      <c r="O2906" s="158"/>
    </row>
    <row r="2907" spans="15:15" x14ac:dyDescent="0.25">
      <c r="O2907" s="158"/>
    </row>
    <row r="2908" spans="15:15" x14ac:dyDescent="0.25">
      <c r="O2908" s="158"/>
    </row>
    <row r="2909" spans="15:15" x14ac:dyDescent="0.25">
      <c r="O2909" s="158"/>
    </row>
    <row r="2910" spans="15:15" x14ac:dyDescent="0.25">
      <c r="O2910" s="158"/>
    </row>
    <row r="2911" spans="15:15" x14ac:dyDescent="0.25">
      <c r="O2911" s="158"/>
    </row>
    <row r="2912" spans="15:15" x14ac:dyDescent="0.25">
      <c r="O2912" s="158"/>
    </row>
    <row r="2913" spans="15:15" x14ac:dyDescent="0.25">
      <c r="O2913" s="158"/>
    </row>
    <row r="2914" spans="15:15" x14ac:dyDescent="0.25">
      <c r="O2914" s="158"/>
    </row>
    <row r="2915" spans="15:15" x14ac:dyDescent="0.25">
      <c r="O2915" s="158"/>
    </row>
    <row r="2916" spans="15:15" x14ac:dyDescent="0.25">
      <c r="O2916" s="158"/>
    </row>
    <row r="2917" spans="15:15" x14ac:dyDescent="0.25">
      <c r="O2917" s="158"/>
    </row>
    <row r="2918" spans="15:15" x14ac:dyDescent="0.25">
      <c r="O2918" s="158"/>
    </row>
    <row r="2919" spans="15:15" x14ac:dyDescent="0.25">
      <c r="O2919" s="158"/>
    </row>
    <row r="2920" spans="15:15" x14ac:dyDescent="0.25">
      <c r="O2920" s="158"/>
    </row>
    <row r="2921" spans="15:15" x14ac:dyDescent="0.25">
      <c r="O2921" s="158"/>
    </row>
    <row r="2922" spans="15:15" x14ac:dyDescent="0.25">
      <c r="O2922" s="158"/>
    </row>
    <row r="2923" spans="15:15" x14ac:dyDescent="0.25">
      <c r="O2923" s="158"/>
    </row>
    <row r="2924" spans="15:15" x14ac:dyDescent="0.25">
      <c r="O2924" s="158"/>
    </row>
    <row r="2925" spans="15:15" x14ac:dyDescent="0.25">
      <c r="O2925" s="158"/>
    </row>
    <row r="2926" spans="15:15" x14ac:dyDescent="0.25">
      <c r="O2926" s="158"/>
    </row>
    <row r="2927" spans="15:15" x14ac:dyDescent="0.25">
      <c r="O2927" s="158"/>
    </row>
    <row r="2928" spans="15:15" x14ac:dyDescent="0.25">
      <c r="O2928" s="158"/>
    </row>
    <row r="2929" spans="15:15" x14ac:dyDescent="0.25">
      <c r="O2929" s="158"/>
    </row>
    <row r="2930" spans="15:15" x14ac:dyDescent="0.25">
      <c r="O2930" s="158"/>
    </row>
    <row r="2931" spans="15:15" x14ac:dyDescent="0.25">
      <c r="O2931" s="158"/>
    </row>
    <row r="2932" spans="15:15" x14ac:dyDescent="0.25">
      <c r="O2932" s="158"/>
    </row>
    <row r="2933" spans="15:15" x14ac:dyDescent="0.25">
      <c r="O2933" s="158"/>
    </row>
    <row r="2934" spans="15:15" x14ac:dyDescent="0.25">
      <c r="O2934" s="158"/>
    </row>
    <row r="2935" spans="15:15" x14ac:dyDescent="0.25">
      <c r="O2935" s="158"/>
    </row>
    <row r="2936" spans="15:15" x14ac:dyDescent="0.25">
      <c r="O2936" s="158"/>
    </row>
    <row r="2937" spans="15:15" x14ac:dyDescent="0.25">
      <c r="O2937" s="158"/>
    </row>
    <row r="2938" spans="15:15" x14ac:dyDescent="0.25">
      <c r="O2938" s="158"/>
    </row>
    <row r="2939" spans="15:15" x14ac:dyDescent="0.25">
      <c r="O2939" s="158"/>
    </row>
    <row r="2940" spans="15:15" x14ac:dyDescent="0.25">
      <c r="O2940" s="158"/>
    </row>
    <row r="2941" spans="15:15" x14ac:dyDescent="0.25">
      <c r="O2941" s="158"/>
    </row>
    <row r="2942" spans="15:15" x14ac:dyDescent="0.25">
      <c r="O2942" s="158"/>
    </row>
    <row r="2943" spans="15:15" x14ac:dyDescent="0.25">
      <c r="O2943" s="158"/>
    </row>
    <row r="2944" spans="15:15" x14ac:dyDescent="0.25">
      <c r="O2944" s="158"/>
    </row>
    <row r="2945" spans="15:15" x14ac:dyDescent="0.25">
      <c r="O2945" s="158"/>
    </row>
    <row r="2946" spans="15:15" x14ac:dyDescent="0.25">
      <c r="O2946" s="158"/>
    </row>
    <row r="2947" spans="15:15" x14ac:dyDescent="0.25">
      <c r="O2947" s="158"/>
    </row>
    <row r="2948" spans="15:15" x14ac:dyDescent="0.25">
      <c r="O2948" s="158"/>
    </row>
    <row r="2949" spans="15:15" x14ac:dyDescent="0.25">
      <c r="O2949" s="158"/>
    </row>
    <row r="2950" spans="15:15" x14ac:dyDescent="0.25">
      <c r="O2950" s="158"/>
    </row>
    <row r="2951" spans="15:15" x14ac:dyDescent="0.25">
      <c r="O2951" s="158"/>
    </row>
    <row r="2952" spans="15:15" x14ac:dyDescent="0.25">
      <c r="O2952" s="158"/>
    </row>
    <row r="2953" spans="15:15" x14ac:dyDescent="0.25">
      <c r="O2953" s="158"/>
    </row>
    <row r="2954" spans="15:15" x14ac:dyDescent="0.25">
      <c r="O2954" s="158"/>
    </row>
    <row r="2955" spans="15:15" x14ac:dyDescent="0.25">
      <c r="O2955" s="158"/>
    </row>
    <row r="2956" spans="15:15" x14ac:dyDescent="0.25">
      <c r="O2956" s="158"/>
    </row>
    <row r="2957" spans="15:15" x14ac:dyDescent="0.25">
      <c r="O2957" s="158"/>
    </row>
    <row r="2958" spans="15:15" x14ac:dyDescent="0.25">
      <c r="O2958" s="158"/>
    </row>
    <row r="2959" spans="15:15" x14ac:dyDescent="0.25">
      <c r="O2959" s="158"/>
    </row>
    <row r="2960" spans="15:15" x14ac:dyDescent="0.25">
      <c r="O2960" s="158"/>
    </row>
    <row r="2961" spans="15:15" x14ac:dyDescent="0.25">
      <c r="O2961" s="158"/>
    </row>
    <row r="2962" spans="15:15" x14ac:dyDescent="0.25">
      <c r="O2962" s="158"/>
    </row>
    <row r="2963" spans="15:15" x14ac:dyDescent="0.25">
      <c r="O2963" s="158"/>
    </row>
    <row r="2964" spans="15:15" x14ac:dyDescent="0.25">
      <c r="O2964" s="158"/>
    </row>
    <row r="2965" spans="15:15" x14ac:dyDescent="0.25">
      <c r="O2965" s="158"/>
    </row>
    <row r="2966" spans="15:15" x14ac:dyDescent="0.25">
      <c r="O2966" s="158"/>
    </row>
    <row r="2967" spans="15:15" x14ac:dyDescent="0.25">
      <c r="O2967" s="158"/>
    </row>
    <row r="2968" spans="15:15" x14ac:dyDescent="0.25">
      <c r="O2968" s="158"/>
    </row>
    <row r="2969" spans="15:15" x14ac:dyDescent="0.25">
      <c r="O2969" s="158"/>
    </row>
    <row r="2970" spans="15:15" x14ac:dyDescent="0.25">
      <c r="O2970" s="158"/>
    </row>
    <row r="2971" spans="15:15" x14ac:dyDescent="0.25">
      <c r="O2971" s="158"/>
    </row>
    <row r="2972" spans="15:15" x14ac:dyDescent="0.25">
      <c r="O2972" s="158"/>
    </row>
    <row r="2973" spans="15:15" x14ac:dyDescent="0.25">
      <c r="O2973" s="158"/>
    </row>
    <row r="2974" spans="15:15" x14ac:dyDescent="0.25">
      <c r="O2974" s="158"/>
    </row>
    <row r="2975" spans="15:15" x14ac:dyDescent="0.25">
      <c r="O2975" s="158"/>
    </row>
    <row r="2976" spans="15:15" x14ac:dyDescent="0.25">
      <c r="O2976" s="158"/>
    </row>
    <row r="2977" spans="15:15" x14ac:dyDescent="0.25">
      <c r="O2977" s="158"/>
    </row>
    <row r="2978" spans="15:15" x14ac:dyDescent="0.25">
      <c r="O2978" s="158"/>
    </row>
    <row r="2979" spans="15:15" x14ac:dyDescent="0.25">
      <c r="O2979" s="158"/>
    </row>
    <row r="2980" spans="15:15" x14ac:dyDescent="0.25">
      <c r="O2980" s="158"/>
    </row>
    <row r="2981" spans="15:15" x14ac:dyDescent="0.25">
      <c r="O2981" s="158"/>
    </row>
    <row r="2982" spans="15:15" x14ac:dyDescent="0.25">
      <c r="O2982" s="158"/>
    </row>
    <row r="2983" spans="15:15" x14ac:dyDescent="0.25">
      <c r="O2983" s="158"/>
    </row>
    <row r="2984" spans="15:15" x14ac:dyDescent="0.25">
      <c r="O2984" s="158"/>
    </row>
    <row r="2985" spans="15:15" x14ac:dyDescent="0.25">
      <c r="O2985" s="158"/>
    </row>
    <row r="2986" spans="15:15" x14ac:dyDescent="0.25">
      <c r="O2986" s="158"/>
    </row>
    <row r="2987" spans="15:15" x14ac:dyDescent="0.25">
      <c r="O2987" s="158"/>
    </row>
    <row r="2988" spans="15:15" x14ac:dyDescent="0.25">
      <c r="O2988" s="158"/>
    </row>
    <row r="2989" spans="15:15" x14ac:dyDescent="0.25">
      <c r="O2989" s="158"/>
    </row>
    <row r="2990" spans="15:15" x14ac:dyDescent="0.25">
      <c r="O2990" s="158"/>
    </row>
    <row r="2991" spans="15:15" x14ac:dyDescent="0.25">
      <c r="O2991" s="158"/>
    </row>
    <row r="2992" spans="15:15" x14ac:dyDescent="0.25">
      <c r="O2992" s="158"/>
    </row>
    <row r="2993" spans="15:15" x14ac:dyDescent="0.25">
      <c r="O2993" s="158"/>
    </row>
    <row r="2994" spans="15:15" x14ac:dyDescent="0.25">
      <c r="O2994" s="158"/>
    </row>
    <row r="2995" spans="15:15" x14ac:dyDescent="0.25">
      <c r="O2995" s="158"/>
    </row>
    <row r="2996" spans="15:15" x14ac:dyDescent="0.25">
      <c r="O2996" s="158"/>
    </row>
    <row r="2997" spans="15:15" x14ac:dyDescent="0.25">
      <c r="O2997" s="158"/>
    </row>
    <row r="2998" spans="15:15" x14ac:dyDescent="0.25">
      <c r="O2998" s="158"/>
    </row>
    <row r="2999" spans="15:15" x14ac:dyDescent="0.25">
      <c r="O2999" s="158"/>
    </row>
    <row r="3000" spans="15:15" x14ac:dyDescent="0.25">
      <c r="O3000" s="158"/>
    </row>
    <row r="3001" spans="15:15" x14ac:dyDescent="0.25">
      <c r="O3001" s="158"/>
    </row>
    <row r="3002" spans="15:15" x14ac:dyDescent="0.25">
      <c r="O3002" s="158"/>
    </row>
    <row r="3003" spans="15:15" x14ac:dyDescent="0.25">
      <c r="O3003" s="158"/>
    </row>
    <row r="3004" spans="15:15" x14ac:dyDescent="0.25">
      <c r="O3004" s="158"/>
    </row>
    <row r="3005" spans="15:15" x14ac:dyDescent="0.25">
      <c r="O3005" s="158"/>
    </row>
    <row r="3006" spans="15:15" x14ac:dyDescent="0.25">
      <c r="O3006" s="158"/>
    </row>
    <row r="3007" spans="15:15" x14ac:dyDescent="0.25">
      <c r="O3007" s="158"/>
    </row>
    <row r="3008" spans="15:15" x14ac:dyDescent="0.25">
      <c r="O3008" s="158"/>
    </row>
    <row r="3009" spans="15:15" x14ac:dyDescent="0.25">
      <c r="O3009" s="158"/>
    </row>
    <row r="3010" spans="15:15" x14ac:dyDescent="0.25">
      <c r="O3010" s="158"/>
    </row>
    <row r="3011" spans="15:15" x14ac:dyDescent="0.25">
      <c r="O3011" s="158"/>
    </row>
    <row r="3012" spans="15:15" x14ac:dyDescent="0.25">
      <c r="O3012" s="158"/>
    </row>
    <row r="3013" spans="15:15" x14ac:dyDescent="0.25">
      <c r="O3013" s="158"/>
    </row>
    <row r="3014" spans="15:15" x14ac:dyDescent="0.25">
      <c r="O3014" s="158"/>
    </row>
    <row r="3015" spans="15:15" x14ac:dyDescent="0.25">
      <c r="O3015" s="158"/>
    </row>
    <row r="3016" spans="15:15" x14ac:dyDescent="0.25">
      <c r="O3016" s="158"/>
    </row>
    <row r="3017" spans="15:15" x14ac:dyDescent="0.25">
      <c r="O3017" s="158"/>
    </row>
    <row r="3018" spans="15:15" x14ac:dyDescent="0.25">
      <c r="O3018" s="158"/>
    </row>
    <row r="3019" spans="15:15" x14ac:dyDescent="0.25">
      <c r="O3019" s="158"/>
    </row>
    <row r="3020" spans="15:15" x14ac:dyDescent="0.25">
      <c r="O3020" s="158"/>
    </row>
    <row r="3021" spans="15:15" x14ac:dyDescent="0.25">
      <c r="O3021" s="158"/>
    </row>
    <row r="3022" spans="15:15" x14ac:dyDescent="0.25">
      <c r="O3022" s="158"/>
    </row>
    <row r="3023" spans="15:15" x14ac:dyDescent="0.25">
      <c r="O3023" s="158"/>
    </row>
    <row r="3024" spans="15:15" x14ac:dyDescent="0.25">
      <c r="O3024" s="158"/>
    </row>
    <row r="3025" spans="15:15" x14ac:dyDescent="0.25">
      <c r="O3025" s="158"/>
    </row>
    <row r="3026" spans="15:15" x14ac:dyDescent="0.25">
      <c r="O3026" s="158"/>
    </row>
    <row r="3027" spans="15:15" x14ac:dyDescent="0.25">
      <c r="O3027" s="158"/>
    </row>
    <row r="3028" spans="15:15" x14ac:dyDescent="0.25">
      <c r="O3028" s="158"/>
    </row>
    <row r="3029" spans="15:15" x14ac:dyDescent="0.25">
      <c r="O3029" s="158"/>
    </row>
    <row r="3030" spans="15:15" x14ac:dyDescent="0.25">
      <c r="O3030" s="158"/>
    </row>
    <row r="3031" spans="15:15" x14ac:dyDescent="0.25">
      <c r="O3031" s="158"/>
    </row>
    <row r="3032" spans="15:15" x14ac:dyDescent="0.25">
      <c r="O3032" s="158"/>
    </row>
    <row r="3033" spans="15:15" x14ac:dyDescent="0.25">
      <c r="O3033" s="158"/>
    </row>
    <row r="3034" spans="15:15" x14ac:dyDescent="0.25">
      <c r="O3034" s="158"/>
    </row>
    <row r="3035" spans="15:15" x14ac:dyDescent="0.25">
      <c r="O3035" s="158"/>
    </row>
    <row r="3036" spans="15:15" x14ac:dyDescent="0.25">
      <c r="O3036" s="158"/>
    </row>
    <row r="3037" spans="15:15" x14ac:dyDescent="0.25">
      <c r="O3037" s="158"/>
    </row>
    <row r="3038" spans="15:15" x14ac:dyDescent="0.25">
      <c r="O3038" s="158"/>
    </row>
    <row r="3039" spans="15:15" x14ac:dyDescent="0.25">
      <c r="O3039" s="158"/>
    </row>
    <row r="3040" spans="15:15" x14ac:dyDescent="0.25">
      <c r="O3040" s="158"/>
    </row>
    <row r="3041" spans="15:15" x14ac:dyDescent="0.25">
      <c r="O3041" s="158"/>
    </row>
    <row r="3042" spans="15:15" x14ac:dyDescent="0.25">
      <c r="O3042" s="158"/>
    </row>
    <row r="3043" spans="15:15" x14ac:dyDescent="0.25">
      <c r="O3043" s="158"/>
    </row>
    <row r="3044" spans="15:15" x14ac:dyDescent="0.25">
      <c r="O3044" s="158"/>
    </row>
    <row r="3045" spans="15:15" x14ac:dyDescent="0.25">
      <c r="O3045" s="158"/>
    </row>
    <row r="3046" spans="15:15" x14ac:dyDescent="0.25">
      <c r="O3046" s="158"/>
    </row>
    <row r="3047" spans="15:15" x14ac:dyDescent="0.25">
      <c r="O3047" s="158"/>
    </row>
    <row r="3048" spans="15:15" x14ac:dyDescent="0.25">
      <c r="O3048" s="158"/>
    </row>
    <row r="3049" spans="15:15" x14ac:dyDescent="0.25">
      <c r="O3049" s="158"/>
    </row>
    <row r="3050" spans="15:15" x14ac:dyDescent="0.25">
      <c r="O3050" s="158"/>
    </row>
    <row r="3051" spans="15:15" x14ac:dyDescent="0.25">
      <c r="O3051" s="158"/>
    </row>
    <row r="3052" spans="15:15" x14ac:dyDescent="0.25">
      <c r="O3052" s="158"/>
    </row>
    <row r="3053" spans="15:15" x14ac:dyDescent="0.25">
      <c r="O3053" s="158"/>
    </row>
    <row r="3054" spans="15:15" x14ac:dyDescent="0.25">
      <c r="O3054" s="158"/>
    </row>
    <row r="3055" spans="15:15" x14ac:dyDescent="0.25">
      <c r="O3055" s="158"/>
    </row>
    <row r="3056" spans="15:15" x14ac:dyDescent="0.25">
      <c r="O3056" s="158"/>
    </row>
    <row r="3057" spans="15:15" x14ac:dyDescent="0.25">
      <c r="O3057" s="158"/>
    </row>
    <row r="3058" spans="15:15" x14ac:dyDescent="0.25">
      <c r="O3058" s="158"/>
    </row>
    <row r="3059" spans="15:15" x14ac:dyDescent="0.25">
      <c r="O3059" s="158"/>
    </row>
    <row r="3060" spans="15:15" x14ac:dyDescent="0.25">
      <c r="O3060" s="158"/>
    </row>
    <row r="3061" spans="15:15" x14ac:dyDescent="0.25">
      <c r="O3061" s="158"/>
    </row>
    <row r="3062" spans="15:15" x14ac:dyDescent="0.25">
      <c r="O3062" s="158"/>
    </row>
    <row r="3063" spans="15:15" x14ac:dyDescent="0.25">
      <c r="O3063" s="158"/>
    </row>
    <row r="3064" spans="15:15" x14ac:dyDescent="0.25">
      <c r="O3064" s="158"/>
    </row>
    <row r="3065" spans="15:15" x14ac:dyDescent="0.25">
      <c r="O3065" s="158"/>
    </row>
    <row r="3066" spans="15:15" x14ac:dyDescent="0.25">
      <c r="O3066" s="158"/>
    </row>
    <row r="3067" spans="15:15" x14ac:dyDescent="0.25">
      <c r="O3067" s="158"/>
    </row>
    <row r="3068" spans="15:15" x14ac:dyDescent="0.25">
      <c r="O3068" s="158"/>
    </row>
    <row r="3069" spans="15:15" x14ac:dyDescent="0.25">
      <c r="O3069" s="158"/>
    </row>
    <row r="3070" spans="15:15" x14ac:dyDescent="0.25">
      <c r="O3070" s="158"/>
    </row>
    <row r="3071" spans="15:15" x14ac:dyDescent="0.25">
      <c r="O3071" s="158"/>
    </row>
    <row r="3072" spans="15:15" x14ac:dyDescent="0.25">
      <c r="O3072" s="158"/>
    </row>
    <row r="3073" spans="15:15" x14ac:dyDescent="0.25">
      <c r="O3073" s="158"/>
    </row>
    <row r="3074" spans="15:15" x14ac:dyDescent="0.25">
      <c r="O3074" s="158"/>
    </row>
    <row r="3075" spans="15:15" x14ac:dyDescent="0.25">
      <c r="O3075" s="158"/>
    </row>
    <row r="3076" spans="15:15" x14ac:dyDescent="0.25">
      <c r="O3076" s="158"/>
    </row>
    <row r="3077" spans="15:15" x14ac:dyDescent="0.25">
      <c r="O3077" s="158"/>
    </row>
    <row r="3078" spans="15:15" x14ac:dyDescent="0.25">
      <c r="O3078" s="158"/>
    </row>
    <row r="3079" spans="15:15" x14ac:dyDescent="0.25">
      <c r="O3079" s="158"/>
    </row>
    <row r="3080" spans="15:15" x14ac:dyDescent="0.25">
      <c r="O3080" s="158"/>
    </row>
    <row r="3081" spans="15:15" x14ac:dyDescent="0.25">
      <c r="O3081" s="158"/>
    </row>
    <row r="3082" spans="15:15" x14ac:dyDescent="0.25">
      <c r="O3082" s="158"/>
    </row>
    <row r="3083" spans="15:15" x14ac:dyDescent="0.25">
      <c r="O3083" s="158"/>
    </row>
    <row r="3084" spans="15:15" x14ac:dyDescent="0.25">
      <c r="O3084" s="158"/>
    </row>
    <row r="3085" spans="15:15" x14ac:dyDescent="0.25">
      <c r="O3085" s="158"/>
    </row>
    <row r="3086" spans="15:15" x14ac:dyDescent="0.25">
      <c r="O3086" s="158"/>
    </row>
    <row r="3087" spans="15:15" x14ac:dyDescent="0.25">
      <c r="O3087" s="158"/>
    </row>
    <row r="3088" spans="15:15" x14ac:dyDescent="0.25">
      <c r="O3088" s="158"/>
    </row>
    <row r="3089" spans="15:15" x14ac:dyDescent="0.25">
      <c r="O3089" s="158"/>
    </row>
    <row r="3090" spans="15:15" x14ac:dyDescent="0.25">
      <c r="O3090" s="158"/>
    </row>
    <row r="3091" spans="15:15" x14ac:dyDescent="0.25">
      <c r="O3091" s="158"/>
    </row>
    <row r="3092" spans="15:15" x14ac:dyDescent="0.25">
      <c r="O3092" s="158"/>
    </row>
    <row r="3093" spans="15:15" x14ac:dyDescent="0.25">
      <c r="O3093" s="158"/>
    </row>
    <row r="3094" spans="15:15" x14ac:dyDescent="0.25">
      <c r="O3094" s="158"/>
    </row>
    <row r="3095" spans="15:15" x14ac:dyDescent="0.25">
      <c r="O3095" s="158"/>
    </row>
    <row r="3096" spans="15:15" x14ac:dyDescent="0.25">
      <c r="O3096" s="158"/>
    </row>
    <row r="3097" spans="15:15" x14ac:dyDescent="0.25">
      <c r="O3097" s="158"/>
    </row>
    <row r="3098" spans="15:15" x14ac:dyDescent="0.25">
      <c r="O3098" s="158"/>
    </row>
    <row r="3099" spans="15:15" x14ac:dyDescent="0.25">
      <c r="O3099" s="158"/>
    </row>
    <row r="3100" spans="15:15" x14ac:dyDescent="0.25">
      <c r="O3100" s="158"/>
    </row>
    <row r="3101" spans="15:15" x14ac:dyDescent="0.25">
      <c r="O3101" s="158"/>
    </row>
    <row r="3102" spans="15:15" x14ac:dyDescent="0.25">
      <c r="O3102" s="158"/>
    </row>
    <row r="3103" spans="15:15" x14ac:dyDescent="0.25">
      <c r="O3103" s="158"/>
    </row>
    <row r="3104" spans="15:15" x14ac:dyDescent="0.25">
      <c r="O3104" s="158"/>
    </row>
    <row r="3105" spans="15:15" x14ac:dyDescent="0.25">
      <c r="O3105" s="158"/>
    </row>
    <row r="3106" spans="15:15" x14ac:dyDescent="0.25">
      <c r="O3106" s="158"/>
    </row>
    <row r="3107" spans="15:15" x14ac:dyDescent="0.25">
      <c r="O3107" s="158"/>
    </row>
    <row r="3108" spans="15:15" x14ac:dyDescent="0.25">
      <c r="O3108" s="158"/>
    </row>
    <row r="3109" spans="15:15" x14ac:dyDescent="0.25">
      <c r="O3109" s="158"/>
    </row>
    <row r="3110" spans="15:15" x14ac:dyDescent="0.25">
      <c r="O3110" s="158"/>
    </row>
    <row r="3111" spans="15:15" x14ac:dyDescent="0.25">
      <c r="O3111" s="158"/>
    </row>
    <row r="3112" spans="15:15" x14ac:dyDescent="0.25">
      <c r="O3112" s="158"/>
    </row>
    <row r="3113" spans="15:15" x14ac:dyDescent="0.25">
      <c r="O3113" s="158"/>
    </row>
    <row r="3114" spans="15:15" x14ac:dyDescent="0.25">
      <c r="O3114" s="158"/>
    </row>
    <row r="3115" spans="15:15" x14ac:dyDescent="0.25">
      <c r="O3115" s="158"/>
    </row>
    <row r="3116" spans="15:15" x14ac:dyDescent="0.25">
      <c r="O3116" s="158"/>
    </row>
    <row r="3117" spans="15:15" x14ac:dyDescent="0.25">
      <c r="O3117" s="158"/>
    </row>
    <row r="3118" spans="15:15" x14ac:dyDescent="0.25">
      <c r="O3118" s="158"/>
    </row>
    <row r="3119" spans="15:15" x14ac:dyDescent="0.25">
      <c r="O3119" s="158"/>
    </row>
    <row r="3120" spans="15:15" x14ac:dyDescent="0.25">
      <c r="O3120" s="158"/>
    </row>
    <row r="3121" spans="15:15" x14ac:dyDescent="0.25">
      <c r="O3121" s="158"/>
    </row>
    <row r="3122" spans="15:15" x14ac:dyDescent="0.25">
      <c r="O3122" s="158"/>
    </row>
    <row r="3123" spans="15:15" x14ac:dyDescent="0.25">
      <c r="O3123" s="158"/>
    </row>
    <row r="3124" spans="15:15" x14ac:dyDescent="0.25">
      <c r="O3124" s="158"/>
    </row>
    <row r="3125" spans="15:15" x14ac:dyDescent="0.25">
      <c r="O3125" s="158"/>
    </row>
    <row r="3126" spans="15:15" x14ac:dyDescent="0.25">
      <c r="O3126" s="158"/>
    </row>
    <row r="3127" spans="15:15" x14ac:dyDescent="0.25">
      <c r="O3127" s="158"/>
    </row>
    <row r="3128" spans="15:15" x14ac:dyDescent="0.25">
      <c r="O3128" s="158"/>
    </row>
    <row r="3129" spans="15:15" x14ac:dyDescent="0.25">
      <c r="O3129" s="158"/>
    </row>
    <row r="3130" spans="15:15" x14ac:dyDescent="0.25">
      <c r="O3130" s="158"/>
    </row>
    <row r="3131" spans="15:15" x14ac:dyDescent="0.25">
      <c r="O3131" s="158"/>
    </row>
    <row r="3132" spans="15:15" x14ac:dyDescent="0.25">
      <c r="O3132" s="158"/>
    </row>
    <row r="3133" spans="15:15" x14ac:dyDescent="0.25">
      <c r="O3133" s="158"/>
    </row>
    <row r="3134" spans="15:15" x14ac:dyDescent="0.25">
      <c r="O3134" s="158"/>
    </row>
    <row r="3135" spans="15:15" x14ac:dyDescent="0.25">
      <c r="O3135" s="158"/>
    </row>
    <row r="3136" spans="15:15" x14ac:dyDescent="0.25">
      <c r="O3136" s="158"/>
    </row>
    <row r="3137" spans="15:15" x14ac:dyDescent="0.25">
      <c r="O3137" s="158"/>
    </row>
    <row r="3138" spans="15:15" x14ac:dyDescent="0.25">
      <c r="O3138" s="158"/>
    </row>
    <row r="3139" spans="15:15" x14ac:dyDescent="0.25">
      <c r="O3139" s="158"/>
    </row>
    <row r="3140" spans="15:15" x14ac:dyDescent="0.25">
      <c r="O3140" s="158"/>
    </row>
    <row r="3141" spans="15:15" x14ac:dyDescent="0.25">
      <c r="O3141" s="158"/>
    </row>
    <row r="3142" spans="15:15" x14ac:dyDescent="0.25">
      <c r="O3142" s="158"/>
    </row>
    <row r="3143" spans="15:15" x14ac:dyDescent="0.25">
      <c r="O3143" s="158"/>
    </row>
    <row r="3144" spans="15:15" x14ac:dyDescent="0.25">
      <c r="O3144" s="158"/>
    </row>
    <row r="3145" spans="15:15" x14ac:dyDescent="0.25">
      <c r="O3145" s="158"/>
    </row>
    <row r="3146" spans="15:15" x14ac:dyDescent="0.25">
      <c r="O3146" s="158"/>
    </row>
    <row r="3147" spans="15:15" x14ac:dyDescent="0.25">
      <c r="O3147" s="158"/>
    </row>
    <row r="3148" spans="15:15" x14ac:dyDescent="0.25">
      <c r="O3148" s="158"/>
    </row>
    <row r="3149" spans="15:15" x14ac:dyDescent="0.25">
      <c r="O3149" s="158"/>
    </row>
    <row r="3150" spans="15:15" x14ac:dyDescent="0.25">
      <c r="O3150" s="158"/>
    </row>
    <row r="3151" spans="15:15" x14ac:dyDescent="0.25">
      <c r="O3151" s="158"/>
    </row>
    <row r="3152" spans="15:15" x14ac:dyDescent="0.25">
      <c r="O3152" s="158"/>
    </row>
    <row r="3153" spans="15:15" x14ac:dyDescent="0.25">
      <c r="O3153" s="158"/>
    </row>
    <row r="3154" spans="15:15" x14ac:dyDescent="0.25">
      <c r="O3154" s="158"/>
    </row>
    <row r="3155" spans="15:15" x14ac:dyDescent="0.25">
      <c r="O3155" s="158"/>
    </row>
    <row r="3156" spans="15:15" x14ac:dyDescent="0.25">
      <c r="O3156" s="158"/>
    </row>
    <row r="3157" spans="15:15" x14ac:dyDescent="0.25">
      <c r="O3157" s="158"/>
    </row>
    <row r="3158" spans="15:15" x14ac:dyDescent="0.25">
      <c r="O3158" s="158"/>
    </row>
    <row r="3159" spans="15:15" x14ac:dyDescent="0.25">
      <c r="O3159" s="158"/>
    </row>
    <row r="3160" spans="15:15" x14ac:dyDescent="0.25">
      <c r="O3160" s="158"/>
    </row>
    <row r="3161" spans="15:15" x14ac:dyDescent="0.25">
      <c r="O3161" s="158"/>
    </row>
    <row r="3162" spans="15:15" x14ac:dyDescent="0.25">
      <c r="O3162" s="158"/>
    </row>
    <row r="3163" spans="15:15" x14ac:dyDescent="0.25">
      <c r="O3163" s="158"/>
    </row>
    <row r="3164" spans="15:15" x14ac:dyDescent="0.25">
      <c r="O3164" s="158"/>
    </row>
    <row r="3165" spans="15:15" x14ac:dyDescent="0.25">
      <c r="O3165" s="158"/>
    </row>
    <row r="3166" spans="15:15" x14ac:dyDescent="0.25">
      <c r="O3166" s="158"/>
    </row>
    <row r="3167" spans="15:15" x14ac:dyDescent="0.25">
      <c r="O3167" s="158"/>
    </row>
    <row r="3168" spans="15:15" x14ac:dyDescent="0.25">
      <c r="O3168" s="158"/>
    </row>
    <row r="3169" spans="15:15" x14ac:dyDescent="0.25">
      <c r="O3169" s="158"/>
    </row>
    <row r="3170" spans="15:15" x14ac:dyDescent="0.25">
      <c r="O3170" s="158"/>
    </row>
    <row r="3171" spans="15:15" x14ac:dyDescent="0.25">
      <c r="O3171" s="158"/>
    </row>
    <row r="3172" spans="15:15" x14ac:dyDescent="0.25">
      <c r="O3172" s="158"/>
    </row>
    <row r="3173" spans="15:15" x14ac:dyDescent="0.25">
      <c r="O3173" s="158"/>
    </row>
    <row r="3174" spans="15:15" x14ac:dyDescent="0.25">
      <c r="O3174" s="158"/>
    </row>
    <row r="3175" spans="15:15" x14ac:dyDescent="0.25">
      <c r="O3175" s="158"/>
    </row>
    <row r="3176" spans="15:15" x14ac:dyDescent="0.25">
      <c r="O3176" s="158"/>
    </row>
    <row r="3177" spans="15:15" x14ac:dyDescent="0.25">
      <c r="O3177" s="158"/>
    </row>
    <row r="3178" spans="15:15" x14ac:dyDescent="0.25">
      <c r="O3178" s="158"/>
    </row>
    <row r="3179" spans="15:15" x14ac:dyDescent="0.25">
      <c r="O3179" s="158"/>
    </row>
    <row r="3180" spans="15:15" x14ac:dyDescent="0.25">
      <c r="O3180" s="158"/>
    </row>
    <row r="3181" spans="15:15" x14ac:dyDescent="0.25">
      <c r="O3181" s="158"/>
    </row>
    <row r="3182" spans="15:15" x14ac:dyDescent="0.25">
      <c r="O3182" s="158"/>
    </row>
    <row r="3183" spans="15:15" x14ac:dyDescent="0.25">
      <c r="O3183" s="158"/>
    </row>
    <row r="3184" spans="15:15" x14ac:dyDescent="0.25">
      <c r="O3184" s="158"/>
    </row>
    <row r="3185" spans="15:15" x14ac:dyDescent="0.25">
      <c r="O3185" s="158"/>
    </row>
    <row r="3186" spans="15:15" x14ac:dyDescent="0.25">
      <c r="O3186" s="158"/>
    </row>
    <row r="3187" spans="15:15" x14ac:dyDescent="0.25">
      <c r="O3187" s="158"/>
    </row>
    <row r="3188" spans="15:15" x14ac:dyDescent="0.25">
      <c r="O3188" s="158"/>
    </row>
    <row r="3189" spans="15:15" x14ac:dyDescent="0.25">
      <c r="O3189" s="158"/>
    </row>
    <row r="3190" spans="15:15" x14ac:dyDescent="0.25">
      <c r="O3190" s="158"/>
    </row>
    <row r="3191" spans="15:15" x14ac:dyDescent="0.25">
      <c r="O3191" s="158"/>
    </row>
    <row r="3192" spans="15:15" x14ac:dyDescent="0.25">
      <c r="O3192" s="158"/>
    </row>
    <row r="3193" spans="15:15" x14ac:dyDescent="0.25">
      <c r="O3193" s="158"/>
    </row>
    <row r="3194" spans="15:15" x14ac:dyDescent="0.25">
      <c r="O3194" s="158"/>
    </row>
    <row r="3195" spans="15:15" x14ac:dyDescent="0.25">
      <c r="O3195" s="158"/>
    </row>
    <row r="3196" spans="15:15" x14ac:dyDescent="0.25">
      <c r="O3196" s="158"/>
    </row>
    <row r="3197" spans="15:15" x14ac:dyDescent="0.25">
      <c r="O3197" s="158"/>
    </row>
    <row r="3198" spans="15:15" x14ac:dyDescent="0.25">
      <c r="O3198" s="158"/>
    </row>
    <row r="3199" spans="15:15" x14ac:dyDescent="0.25">
      <c r="O3199" s="158"/>
    </row>
    <row r="3200" spans="15:15" x14ac:dyDescent="0.25">
      <c r="O3200" s="158"/>
    </row>
    <row r="3201" spans="15:15" x14ac:dyDescent="0.25">
      <c r="O3201" s="158"/>
    </row>
    <row r="3202" spans="15:15" x14ac:dyDescent="0.25">
      <c r="O3202" s="158"/>
    </row>
    <row r="3203" spans="15:15" x14ac:dyDescent="0.25">
      <c r="O3203" s="158"/>
    </row>
    <row r="3204" spans="15:15" x14ac:dyDescent="0.25">
      <c r="O3204" s="158"/>
    </row>
    <row r="3205" spans="15:15" x14ac:dyDescent="0.25">
      <c r="O3205" s="158"/>
    </row>
    <row r="3206" spans="15:15" x14ac:dyDescent="0.25">
      <c r="O3206" s="158"/>
    </row>
    <row r="3207" spans="15:15" x14ac:dyDescent="0.25">
      <c r="O3207" s="158"/>
    </row>
    <row r="3208" spans="15:15" x14ac:dyDescent="0.25">
      <c r="O3208" s="158"/>
    </row>
    <row r="3209" spans="15:15" x14ac:dyDescent="0.25">
      <c r="O3209" s="158"/>
    </row>
    <row r="3210" spans="15:15" x14ac:dyDescent="0.25">
      <c r="O3210" s="158"/>
    </row>
    <row r="3211" spans="15:15" x14ac:dyDescent="0.25">
      <c r="O3211" s="158"/>
    </row>
    <row r="3212" spans="15:15" x14ac:dyDescent="0.25">
      <c r="O3212" s="158"/>
    </row>
    <row r="3213" spans="15:15" x14ac:dyDescent="0.25">
      <c r="O3213" s="158"/>
    </row>
    <row r="3214" spans="15:15" x14ac:dyDescent="0.25">
      <c r="O3214" s="158"/>
    </row>
    <row r="3215" spans="15:15" x14ac:dyDescent="0.25">
      <c r="O3215" s="158"/>
    </row>
    <row r="3216" spans="15:15" x14ac:dyDescent="0.25">
      <c r="O3216" s="158"/>
    </row>
    <row r="3217" spans="15:15" x14ac:dyDescent="0.25">
      <c r="O3217" s="158"/>
    </row>
    <row r="3218" spans="15:15" x14ac:dyDescent="0.25">
      <c r="O3218" s="158"/>
    </row>
    <row r="3219" spans="15:15" x14ac:dyDescent="0.25">
      <c r="O3219" s="158"/>
    </row>
    <row r="3220" spans="15:15" x14ac:dyDescent="0.25">
      <c r="O3220" s="158"/>
    </row>
    <row r="3221" spans="15:15" x14ac:dyDescent="0.25">
      <c r="O3221" s="158"/>
    </row>
    <row r="3222" spans="15:15" x14ac:dyDescent="0.25">
      <c r="O3222" s="158"/>
    </row>
    <row r="3223" spans="15:15" x14ac:dyDescent="0.25">
      <c r="O3223" s="158"/>
    </row>
    <row r="3224" spans="15:15" x14ac:dyDescent="0.25">
      <c r="O3224" s="158"/>
    </row>
    <row r="3225" spans="15:15" x14ac:dyDescent="0.25">
      <c r="O3225" s="158"/>
    </row>
    <row r="3226" spans="15:15" x14ac:dyDescent="0.25">
      <c r="O3226" s="158"/>
    </row>
    <row r="3227" spans="15:15" x14ac:dyDescent="0.25">
      <c r="O3227" s="158"/>
    </row>
    <row r="3228" spans="15:15" x14ac:dyDescent="0.25">
      <c r="O3228" s="158"/>
    </row>
    <row r="3229" spans="15:15" x14ac:dyDescent="0.25">
      <c r="O3229" s="158"/>
    </row>
    <row r="3230" spans="15:15" x14ac:dyDescent="0.25">
      <c r="O3230" s="158"/>
    </row>
    <row r="3231" spans="15:15" x14ac:dyDescent="0.25">
      <c r="O3231" s="158"/>
    </row>
    <row r="3232" spans="15:15" x14ac:dyDescent="0.25">
      <c r="O3232" s="158"/>
    </row>
    <row r="3233" spans="15:15" x14ac:dyDescent="0.25">
      <c r="O3233" s="158"/>
    </row>
    <row r="3234" spans="15:15" x14ac:dyDescent="0.25">
      <c r="O3234" s="158"/>
    </row>
    <row r="3235" spans="15:15" x14ac:dyDescent="0.25">
      <c r="O3235" s="158"/>
    </row>
    <row r="3236" spans="15:15" x14ac:dyDescent="0.25">
      <c r="O3236" s="158"/>
    </row>
    <row r="3237" spans="15:15" x14ac:dyDescent="0.25">
      <c r="O3237" s="158"/>
    </row>
    <row r="3238" spans="15:15" x14ac:dyDescent="0.25">
      <c r="O3238" s="158"/>
    </row>
    <row r="3239" spans="15:15" x14ac:dyDescent="0.25">
      <c r="O3239" s="158"/>
    </row>
    <row r="3240" spans="15:15" x14ac:dyDescent="0.25">
      <c r="O3240" s="158"/>
    </row>
    <row r="3241" spans="15:15" x14ac:dyDescent="0.25">
      <c r="O3241" s="158"/>
    </row>
    <row r="3242" spans="15:15" x14ac:dyDescent="0.25">
      <c r="O3242" s="158"/>
    </row>
    <row r="3243" spans="15:15" x14ac:dyDescent="0.25">
      <c r="O3243" s="158"/>
    </row>
    <row r="3244" spans="15:15" x14ac:dyDescent="0.25">
      <c r="O3244" s="158"/>
    </row>
    <row r="3245" spans="15:15" x14ac:dyDescent="0.25">
      <c r="O3245" s="158"/>
    </row>
    <row r="3246" spans="15:15" x14ac:dyDescent="0.25">
      <c r="O3246" s="158"/>
    </row>
    <row r="3247" spans="15:15" x14ac:dyDescent="0.25">
      <c r="O3247" s="158"/>
    </row>
    <row r="3248" spans="15:15" x14ac:dyDescent="0.25">
      <c r="O3248" s="158"/>
    </row>
    <row r="3249" spans="15:15" x14ac:dyDescent="0.25">
      <c r="O3249" s="158"/>
    </row>
    <row r="3250" spans="15:15" x14ac:dyDescent="0.25">
      <c r="O3250" s="158"/>
    </row>
    <row r="3251" spans="15:15" x14ac:dyDescent="0.25">
      <c r="O3251" s="158"/>
    </row>
    <row r="3252" spans="15:15" x14ac:dyDescent="0.25">
      <c r="O3252" s="158"/>
    </row>
    <row r="3253" spans="15:15" x14ac:dyDescent="0.25">
      <c r="O3253" s="158"/>
    </row>
    <row r="3254" spans="15:15" x14ac:dyDescent="0.25">
      <c r="O3254" s="158"/>
    </row>
    <row r="3255" spans="15:15" x14ac:dyDescent="0.25">
      <c r="O3255" s="158"/>
    </row>
    <row r="3256" spans="15:15" x14ac:dyDescent="0.25">
      <c r="O3256" s="158"/>
    </row>
    <row r="3257" spans="15:15" x14ac:dyDescent="0.25">
      <c r="O3257" s="158"/>
    </row>
    <row r="3258" spans="15:15" x14ac:dyDescent="0.25">
      <c r="O3258" s="158"/>
    </row>
    <row r="3259" spans="15:15" x14ac:dyDescent="0.25">
      <c r="O3259" s="158"/>
    </row>
    <row r="3260" spans="15:15" x14ac:dyDescent="0.25">
      <c r="O3260" s="158"/>
    </row>
    <row r="3261" spans="15:15" x14ac:dyDescent="0.25">
      <c r="O3261" s="158"/>
    </row>
    <row r="3262" spans="15:15" x14ac:dyDescent="0.25">
      <c r="O3262" s="158"/>
    </row>
    <row r="3263" spans="15:15" x14ac:dyDescent="0.25">
      <c r="O3263" s="158"/>
    </row>
    <row r="3264" spans="15:15" x14ac:dyDescent="0.25">
      <c r="O3264" s="158"/>
    </row>
    <row r="3265" spans="15:15" x14ac:dyDescent="0.25">
      <c r="O3265" s="158"/>
    </row>
    <row r="3266" spans="15:15" x14ac:dyDescent="0.25">
      <c r="O3266" s="158"/>
    </row>
    <row r="3267" spans="15:15" x14ac:dyDescent="0.25">
      <c r="O3267" s="158"/>
    </row>
    <row r="3268" spans="15:15" x14ac:dyDescent="0.25">
      <c r="O3268" s="158"/>
    </row>
    <row r="3269" spans="15:15" x14ac:dyDescent="0.25">
      <c r="O3269" s="158"/>
    </row>
    <row r="3270" spans="15:15" x14ac:dyDescent="0.25">
      <c r="O3270" s="158"/>
    </row>
    <row r="3271" spans="15:15" x14ac:dyDescent="0.25">
      <c r="O3271" s="158"/>
    </row>
    <row r="3272" spans="15:15" x14ac:dyDescent="0.25">
      <c r="O3272" s="158"/>
    </row>
    <row r="3273" spans="15:15" x14ac:dyDescent="0.25">
      <c r="O3273" s="158"/>
    </row>
    <row r="3274" spans="15:15" x14ac:dyDescent="0.25">
      <c r="O3274" s="158"/>
    </row>
    <row r="3275" spans="15:15" x14ac:dyDescent="0.25">
      <c r="O3275" s="158"/>
    </row>
    <row r="3276" spans="15:15" x14ac:dyDescent="0.25">
      <c r="O3276" s="158"/>
    </row>
    <row r="3277" spans="15:15" x14ac:dyDescent="0.25">
      <c r="O3277" s="158"/>
    </row>
    <row r="3278" spans="15:15" x14ac:dyDescent="0.25">
      <c r="O3278" s="158"/>
    </row>
    <row r="3279" spans="15:15" x14ac:dyDescent="0.25">
      <c r="O3279" s="158"/>
    </row>
    <row r="3280" spans="15:15" x14ac:dyDescent="0.25">
      <c r="O3280" s="158"/>
    </row>
    <row r="3281" spans="15:15" x14ac:dyDescent="0.25">
      <c r="O3281" s="158"/>
    </row>
    <row r="3282" spans="15:15" x14ac:dyDescent="0.25">
      <c r="O3282" s="158"/>
    </row>
    <row r="3283" spans="15:15" x14ac:dyDescent="0.25">
      <c r="O3283" s="158"/>
    </row>
    <row r="3284" spans="15:15" x14ac:dyDescent="0.25">
      <c r="O3284" s="158"/>
    </row>
    <row r="3285" spans="15:15" x14ac:dyDescent="0.25">
      <c r="O3285" s="158"/>
    </row>
    <row r="3286" spans="15:15" x14ac:dyDescent="0.25">
      <c r="O3286" s="158"/>
    </row>
    <row r="3287" spans="15:15" x14ac:dyDescent="0.25">
      <c r="O3287" s="158"/>
    </row>
    <row r="3288" spans="15:15" x14ac:dyDescent="0.25">
      <c r="O3288" s="158"/>
    </row>
    <row r="3289" spans="15:15" x14ac:dyDescent="0.25">
      <c r="O3289" s="158"/>
    </row>
    <row r="3290" spans="15:15" x14ac:dyDescent="0.25">
      <c r="O3290" s="158"/>
    </row>
    <row r="3291" spans="15:15" x14ac:dyDescent="0.25">
      <c r="O3291" s="158"/>
    </row>
    <row r="3292" spans="15:15" x14ac:dyDescent="0.25">
      <c r="O3292" s="158"/>
    </row>
    <row r="3293" spans="15:15" x14ac:dyDescent="0.25">
      <c r="O3293" s="158"/>
    </row>
    <row r="3294" spans="15:15" x14ac:dyDescent="0.25">
      <c r="O3294" s="158"/>
    </row>
    <row r="3295" spans="15:15" x14ac:dyDescent="0.25">
      <c r="O3295" s="158"/>
    </row>
    <row r="3296" spans="15:15" x14ac:dyDescent="0.25">
      <c r="O3296" s="158"/>
    </row>
    <row r="3297" spans="15:15" x14ac:dyDescent="0.25">
      <c r="O3297" s="158"/>
    </row>
    <row r="3298" spans="15:15" x14ac:dyDescent="0.25">
      <c r="O3298" s="158"/>
    </row>
    <row r="3299" spans="15:15" x14ac:dyDescent="0.25">
      <c r="O3299" s="158"/>
    </row>
    <row r="3300" spans="15:15" x14ac:dyDescent="0.25">
      <c r="O3300" s="158"/>
    </row>
    <row r="3301" spans="15:15" x14ac:dyDescent="0.25">
      <c r="O3301" s="158"/>
    </row>
    <row r="3302" spans="15:15" x14ac:dyDescent="0.25">
      <c r="O3302" s="158"/>
    </row>
    <row r="3303" spans="15:15" x14ac:dyDescent="0.25">
      <c r="O3303" s="158"/>
    </row>
    <row r="3304" spans="15:15" x14ac:dyDescent="0.25">
      <c r="O3304" s="158"/>
    </row>
    <row r="3305" spans="15:15" x14ac:dyDescent="0.25">
      <c r="O3305" s="158"/>
    </row>
    <row r="3306" spans="15:15" x14ac:dyDescent="0.25">
      <c r="O3306" s="158"/>
    </row>
    <row r="3307" spans="15:15" x14ac:dyDescent="0.25">
      <c r="O3307" s="158"/>
    </row>
    <row r="3308" spans="15:15" x14ac:dyDescent="0.25">
      <c r="O3308" s="158"/>
    </row>
    <row r="3309" spans="15:15" x14ac:dyDescent="0.25">
      <c r="O3309" s="158"/>
    </row>
    <row r="3310" spans="15:15" x14ac:dyDescent="0.25">
      <c r="O3310" s="158"/>
    </row>
    <row r="3311" spans="15:15" x14ac:dyDescent="0.25">
      <c r="O3311" s="158"/>
    </row>
    <row r="3312" spans="15:15" x14ac:dyDescent="0.25">
      <c r="O3312" s="158"/>
    </row>
    <row r="3313" spans="15:15" x14ac:dyDescent="0.25">
      <c r="O3313" s="158"/>
    </row>
    <row r="3314" spans="15:15" x14ac:dyDescent="0.25">
      <c r="O3314" s="158"/>
    </row>
    <row r="3315" spans="15:15" x14ac:dyDescent="0.25">
      <c r="O3315" s="158"/>
    </row>
    <row r="3316" spans="15:15" x14ac:dyDescent="0.25">
      <c r="O3316" s="158"/>
    </row>
    <row r="3317" spans="15:15" x14ac:dyDescent="0.25">
      <c r="O3317" s="158"/>
    </row>
    <row r="3318" spans="15:15" x14ac:dyDescent="0.25">
      <c r="O3318" s="158"/>
    </row>
    <row r="3319" spans="15:15" x14ac:dyDescent="0.25">
      <c r="O3319" s="158"/>
    </row>
    <row r="3320" spans="15:15" x14ac:dyDescent="0.25">
      <c r="O3320" s="158"/>
    </row>
    <row r="3321" spans="15:15" x14ac:dyDescent="0.25">
      <c r="O3321" s="158"/>
    </row>
    <row r="3322" spans="15:15" x14ac:dyDescent="0.25">
      <c r="O3322" s="158"/>
    </row>
    <row r="3323" spans="15:15" x14ac:dyDescent="0.25">
      <c r="O3323" s="158"/>
    </row>
    <row r="3324" spans="15:15" x14ac:dyDescent="0.25">
      <c r="O3324" s="158"/>
    </row>
    <row r="3325" spans="15:15" x14ac:dyDescent="0.25">
      <c r="O3325" s="158"/>
    </row>
    <row r="3326" spans="15:15" x14ac:dyDescent="0.25">
      <c r="O3326" s="158"/>
    </row>
    <row r="3327" spans="15:15" x14ac:dyDescent="0.25">
      <c r="O3327" s="158"/>
    </row>
    <row r="3328" spans="15:15" x14ac:dyDescent="0.25">
      <c r="O3328" s="158"/>
    </row>
    <row r="3329" spans="15:15" x14ac:dyDescent="0.25">
      <c r="O3329" s="158"/>
    </row>
    <row r="3330" spans="15:15" x14ac:dyDescent="0.25">
      <c r="O3330" s="158"/>
    </row>
    <row r="3331" spans="15:15" x14ac:dyDescent="0.25">
      <c r="O3331" s="158"/>
    </row>
    <row r="3332" spans="15:15" x14ac:dyDescent="0.25">
      <c r="O3332" s="158"/>
    </row>
    <row r="3333" spans="15:15" x14ac:dyDescent="0.25">
      <c r="O3333" s="158"/>
    </row>
    <row r="3334" spans="15:15" x14ac:dyDescent="0.25">
      <c r="O3334" s="158"/>
    </row>
    <row r="3335" spans="15:15" x14ac:dyDescent="0.25">
      <c r="O3335" s="158"/>
    </row>
    <row r="3336" spans="15:15" x14ac:dyDescent="0.25">
      <c r="O3336" s="158"/>
    </row>
    <row r="3337" spans="15:15" x14ac:dyDescent="0.25">
      <c r="O3337" s="158"/>
    </row>
    <row r="3338" spans="15:15" x14ac:dyDescent="0.25">
      <c r="O3338" s="158"/>
    </row>
    <row r="3339" spans="15:15" x14ac:dyDescent="0.25">
      <c r="O3339" s="158"/>
    </row>
    <row r="3340" spans="15:15" x14ac:dyDescent="0.25">
      <c r="O3340" s="158"/>
    </row>
    <row r="3341" spans="15:15" x14ac:dyDescent="0.25">
      <c r="O3341" s="158"/>
    </row>
    <row r="3342" spans="15:15" x14ac:dyDescent="0.25">
      <c r="O3342" s="158"/>
    </row>
    <row r="3343" spans="15:15" x14ac:dyDescent="0.25">
      <c r="O3343" s="158"/>
    </row>
    <row r="3344" spans="15:15" x14ac:dyDescent="0.25">
      <c r="O3344" s="158"/>
    </row>
    <row r="3345" spans="15:15" x14ac:dyDescent="0.25">
      <c r="O3345" s="158"/>
    </row>
    <row r="3346" spans="15:15" x14ac:dyDescent="0.25">
      <c r="O3346" s="158"/>
    </row>
    <row r="3347" spans="15:15" x14ac:dyDescent="0.25">
      <c r="O3347" s="158"/>
    </row>
    <row r="3348" spans="15:15" x14ac:dyDescent="0.25">
      <c r="O3348" s="158"/>
    </row>
    <row r="3349" spans="15:15" x14ac:dyDescent="0.25">
      <c r="O3349" s="158"/>
    </row>
    <row r="3350" spans="15:15" x14ac:dyDescent="0.25">
      <c r="O3350" s="158"/>
    </row>
    <row r="3351" spans="15:15" x14ac:dyDescent="0.25">
      <c r="O3351" s="158"/>
    </row>
    <row r="3352" spans="15:15" x14ac:dyDescent="0.25">
      <c r="O3352" s="158"/>
    </row>
    <row r="3353" spans="15:15" x14ac:dyDescent="0.25">
      <c r="O3353" s="158"/>
    </row>
    <row r="3354" spans="15:15" x14ac:dyDescent="0.25">
      <c r="O3354" s="158"/>
    </row>
    <row r="3355" spans="15:15" x14ac:dyDescent="0.25">
      <c r="O3355" s="158"/>
    </row>
    <row r="3356" spans="15:15" x14ac:dyDescent="0.25">
      <c r="O3356" s="158"/>
    </row>
    <row r="3357" spans="15:15" x14ac:dyDescent="0.25">
      <c r="O3357" s="158"/>
    </row>
    <row r="3358" spans="15:15" x14ac:dyDescent="0.25">
      <c r="O3358" s="158"/>
    </row>
    <row r="3359" spans="15:15" x14ac:dyDescent="0.25">
      <c r="O3359" s="158"/>
    </row>
    <row r="3360" spans="15:15" x14ac:dyDescent="0.25">
      <c r="O3360" s="158"/>
    </row>
    <row r="3361" spans="15:15" x14ac:dyDescent="0.25">
      <c r="O3361" s="158"/>
    </row>
    <row r="3362" spans="15:15" x14ac:dyDescent="0.25">
      <c r="O3362" s="158"/>
    </row>
    <row r="3363" spans="15:15" x14ac:dyDescent="0.25">
      <c r="O3363" s="158"/>
    </row>
    <row r="3364" spans="15:15" x14ac:dyDescent="0.25">
      <c r="O3364" s="158"/>
    </row>
    <row r="3365" spans="15:15" x14ac:dyDescent="0.25">
      <c r="O3365" s="158"/>
    </row>
    <row r="3366" spans="15:15" x14ac:dyDescent="0.25">
      <c r="O3366" s="158"/>
    </row>
    <row r="3367" spans="15:15" x14ac:dyDescent="0.25">
      <c r="O3367" s="158"/>
    </row>
    <row r="3368" spans="15:15" x14ac:dyDescent="0.25">
      <c r="O3368" s="158"/>
    </row>
    <row r="3369" spans="15:15" x14ac:dyDescent="0.25">
      <c r="O3369" s="158"/>
    </row>
    <row r="3370" spans="15:15" x14ac:dyDescent="0.25">
      <c r="O3370" s="158"/>
    </row>
    <row r="3371" spans="15:15" x14ac:dyDescent="0.25">
      <c r="O3371" s="158"/>
    </row>
    <row r="3372" spans="15:15" x14ac:dyDescent="0.25">
      <c r="O3372" s="158"/>
    </row>
    <row r="3373" spans="15:15" x14ac:dyDescent="0.25">
      <c r="O3373" s="158"/>
    </row>
    <row r="3374" spans="15:15" x14ac:dyDescent="0.25">
      <c r="O3374" s="158"/>
    </row>
    <row r="3375" spans="15:15" x14ac:dyDescent="0.25">
      <c r="O3375" s="158"/>
    </row>
    <row r="3376" spans="15:15" x14ac:dyDescent="0.25">
      <c r="O3376" s="158"/>
    </row>
    <row r="3377" spans="15:15" x14ac:dyDescent="0.25">
      <c r="O3377" s="158"/>
    </row>
    <row r="3378" spans="15:15" x14ac:dyDescent="0.25">
      <c r="O3378" s="158"/>
    </row>
    <row r="3379" spans="15:15" x14ac:dyDescent="0.25">
      <c r="O3379" s="158"/>
    </row>
    <row r="3380" spans="15:15" x14ac:dyDescent="0.25">
      <c r="O3380" s="158"/>
    </row>
    <row r="3381" spans="15:15" x14ac:dyDescent="0.25">
      <c r="O3381" s="158"/>
    </row>
    <row r="3382" spans="15:15" x14ac:dyDescent="0.25">
      <c r="O3382" s="158"/>
    </row>
    <row r="3383" spans="15:15" x14ac:dyDescent="0.25">
      <c r="O3383" s="158"/>
    </row>
    <row r="3384" spans="15:15" x14ac:dyDescent="0.25">
      <c r="O3384" s="158"/>
    </row>
    <row r="3385" spans="15:15" x14ac:dyDescent="0.25">
      <c r="O3385" s="158"/>
    </row>
    <row r="3386" spans="15:15" x14ac:dyDescent="0.25">
      <c r="O3386" s="158"/>
    </row>
    <row r="3387" spans="15:15" x14ac:dyDescent="0.25">
      <c r="O3387" s="158"/>
    </row>
    <row r="3388" spans="15:15" x14ac:dyDescent="0.25">
      <c r="O3388" s="158"/>
    </row>
    <row r="3389" spans="15:15" x14ac:dyDescent="0.25">
      <c r="O3389" s="158"/>
    </row>
    <row r="3390" spans="15:15" x14ac:dyDescent="0.25">
      <c r="O3390" s="158"/>
    </row>
    <row r="3391" spans="15:15" x14ac:dyDescent="0.25">
      <c r="O3391" s="158"/>
    </row>
    <row r="3392" spans="15:15" x14ac:dyDescent="0.25">
      <c r="O3392" s="158"/>
    </row>
    <row r="3393" spans="15:15" x14ac:dyDescent="0.25">
      <c r="O3393" s="158"/>
    </row>
    <row r="3394" spans="15:15" x14ac:dyDescent="0.25">
      <c r="O3394" s="158"/>
    </row>
    <row r="3395" spans="15:15" x14ac:dyDescent="0.25">
      <c r="O3395" s="158"/>
    </row>
    <row r="3396" spans="15:15" x14ac:dyDescent="0.25">
      <c r="O3396" s="158"/>
    </row>
    <row r="3397" spans="15:15" x14ac:dyDescent="0.25">
      <c r="O3397" s="158"/>
    </row>
    <row r="3398" spans="15:15" x14ac:dyDescent="0.25">
      <c r="O3398" s="158"/>
    </row>
    <row r="3399" spans="15:15" x14ac:dyDescent="0.25">
      <c r="O3399" s="158"/>
    </row>
    <row r="3400" spans="15:15" x14ac:dyDescent="0.25">
      <c r="O3400" s="158"/>
    </row>
    <row r="3401" spans="15:15" x14ac:dyDescent="0.25">
      <c r="O3401" s="158"/>
    </row>
    <row r="3402" spans="15:15" x14ac:dyDescent="0.25">
      <c r="O3402" s="158"/>
    </row>
    <row r="3403" spans="15:15" x14ac:dyDescent="0.25">
      <c r="O3403" s="158"/>
    </row>
    <row r="3404" spans="15:15" x14ac:dyDescent="0.25">
      <c r="O3404" s="158"/>
    </row>
    <row r="3405" spans="15:15" x14ac:dyDescent="0.25">
      <c r="O3405" s="158"/>
    </row>
    <row r="3406" spans="15:15" x14ac:dyDescent="0.25">
      <c r="O3406" s="158"/>
    </row>
    <row r="3407" spans="15:15" x14ac:dyDescent="0.25">
      <c r="O3407" s="158"/>
    </row>
    <row r="3408" spans="15:15" x14ac:dyDescent="0.25">
      <c r="O3408" s="158"/>
    </row>
    <row r="3409" spans="15:15" x14ac:dyDescent="0.25">
      <c r="O3409" s="158"/>
    </row>
    <row r="3410" spans="15:15" x14ac:dyDescent="0.25">
      <c r="O3410" s="158"/>
    </row>
    <row r="3411" spans="15:15" x14ac:dyDescent="0.25">
      <c r="O3411" s="158"/>
    </row>
    <row r="3412" spans="15:15" x14ac:dyDescent="0.25">
      <c r="O3412" s="158"/>
    </row>
    <row r="3413" spans="15:15" x14ac:dyDescent="0.25">
      <c r="O3413" s="158"/>
    </row>
    <row r="3414" spans="15:15" x14ac:dyDescent="0.25">
      <c r="O3414" s="158"/>
    </row>
    <row r="3415" spans="15:15" x14ac:dyDescent="0.25">
      <c r="O3415" s="158"/>
    </row>
    <row r="3416" spans="15:15" x14ac:dyDescent="0.25">
      <c r="O3416" s="158"/>
    </row>
    <row r="3417" spans="15:15" x14ac:dyDescent="0.25">
      <c r="O3417" s="158"/>
    </row>
    <row r="3418" spans="15:15" x14ac:dyDescent="0.25">
      <c r="O3418" s="158"/>
    </row>
    <row r="3419" spans="15:15" x14ac:dyDescent="0.25">
      <c r="O3419" s="158"/>
    </row>
    <row r="3420" spans="15:15" x14ac:dyDescent="0.25">
      <c r="O3420" s="158"/>
    </row>
    <row r="3421" spans="15:15" x14ac:dyDescent="0.25">
      <c r="O3421" s="158"/>
    </row>
    <row r="3422" spans="15:15" x14ac:dyDescent="0.25">
      <c r="O3422" s="158"/>
    </row>
    <row r="3423" spans="15:15" x14ac:dyDescent="0.25">
      <c r="O3423" s="158"/>
    </row>
    <row r="3424" spans="15:15" x14ac:dyDescent="0.25">
      <c r="O3424" s="158"/>
    </row>
    <row r="3425" spans="15:15" x14ac:dyDescent="0.25">
      <c r="O3425" s="158"/>
    </row>
    <row r="3426" spans="15:15" x14ac:dyDescent="0.25">
      <c r="O3426" s="158"/>
    </row>
    <row r="3427" spans="15:15" x14ac:dyDescent="0.25">
      <c r="O3427" s="158"/>
    </row>
    <row r="3428" spans="15:15" x14ac:dyDescent="0.25">
      <c r="O3428" s="158"/>
    </row>
    <row r="3429" spans="15:15" x14ac:dyDescent="0.25">
      <c r="O3429" s="158"/>
    </row>
    <row r="3430" spans="15:15" x14ac:dyDescent="0.25">
      <c r="O3430" s="158"/>
    </row>
    <row r="3431" spans="15:15" x14ac:dyDescent="0.25">
      <c r="O3431" s="158"/>
    </row>
    <row r="3432" spans="15:15" x14ac:dyDescent="0.25">
      <c r="O3432" s="158"/>
    </row>
    <row r="3433" spans="15:15" x14ac:dyDescent="0.25">
      <c r="O3433" s="158"/>
    </row>
    <row r="3434" spans="15:15" x14ac:dyDescent="0.25">
      <c r="O3434" s="158"/>
    </row>
    <row r="3435" spans="15:15" x14ac:dyDescent="0.25">
      <c r="O3435" s="158"/>
    </row>
    <row r="3436" spans="15:15" x14ac:dyDescent="0.25">
      <c r="O3436" s="158"/>
    </row>
    <row r="3437" spans="15:15" x14ac:dyDescent="0.25">
      <c r="O3437" s="158"/>
    </row>
    <row r="3438" spans="15:15" x14ac:dyDescent="0.25">
      <c r="O3438" s="158"/>
    </row>
    <row r="3439" spans="15:15" x14ac:dyDescent="0.25">
      <c r="O3439" s="158"/>
    </row>
    <row r="3440" spans="15:15" x14ac:dyDescent="0.25">
      <c r="O3440" s="158"/>
    </row>
    <row r="3441" spans="15:15" x14ac:dyDescent="0.25">
      <c r="O3441" s="158"/>
    </row>
    <row r="3442" spans="15:15" x14ac:dyDescent="0.25">
      <c r="O3442" s="158"/>
    </row>
    <row r="3443" spans="15:15" x14ac:dyDescent="0.25">
      <c r="O3443" s="158"/>
    </row>
    <row r="3444" spans="15:15" x14ac:dyDescent="0.25">
      <c r="O3444" s="158"/>
    </row>
    <row r="3445" spans="15:15" x14ac:dyDescent="0.25">
      <c r="O3445" s="158"/>
    </row>
    <row r="3446" spans="15:15" x14ac:dyDescent="0.25">
      <c r="O3446" s="158"/>
    </row>
    <row r="3447" spans="15:15" x14ac:dyDescent="0.25">
      <c r="O3447" s="158"/>
    </row>
    <row r="3448" spans="15:15" x14ac:dyDescent="0.25">
      <c r="O3448" s="158"/>
    </row>
    <row r="3449" spans="15:15" x14ac:dyDescent="0.25">
      <c r="O3449" s="158"/>
    </row>
    <row r="3450" spans="15:15" x14ac:dyDescent="0.25">
      <c r="O3450" s="158"/>
    </row>
    <row r="3451" spans="15:15" x14ac:dyDescent="0.25">
      <c r="O3451" s="158"/>
    </row>
    <row r="3452" spans="15:15" x14ac:dyDescent="0.25">
      <c r="O3452" s="158"/>
    </row>
    <row r="3453" spans="15:15" x14ac:dyDescent="0.25">
      <c r="O3453" s="158"/>
    </row>
    <row r="3454" spans="15:15" x14ac:dyDescent="0.25">
      <c r="O3454" s="158"/>
    </row>
    <row r="3455" spans="15:15" x14ac:dyDescent="0.25">
      <c r="O3455" s="158"/>
    </row>
    <row r="3456" spans="15:15" x14ac:dyDescent="0.25">
      <c r="O3456" s="158"/>
    </row>
    <row r="3457" spans="15:15" x14ac:dyDescent="0.25">
      <c r="O3457" s="158"/>
    </row>
    <row r="3458" spans="15:15" x14ac:dyDescent="0.25">
      <c r="O3458" s="158"/>
    </row>
    <row r="3459" spans="15:15" x14ac:dyDescent="0.25">
      <c r="O3459" s="158"/>
    </row>
    <row r="3460" spans="15:15" x14ac:dyDescent="0.25">
      <c r="O3460" s="158"/>
    </row>
    <row r="3461" spans="15:15" x14ac:dyDescent="0.25">
      <c r="O3461" s="158"/>
    </row>
    <row r="3462" spans="15:15" x14ac:dyDescent="0.25">
      <c r="O3462" s="158"/>
    </row>
    <row r="3463" spans="15:15" x14ac:dyDescent="0.25">
      <c r="O3463" s="158"/>
    </row>
    <row r="3464" spans="15:15" x14ac:dyDescent="0.25">
      <c r="O3464" s="158"/>
    </row>
    <row r="3465" spans="15:15" x14ac:dyDescent="0.25">
      <c r="O3465" s="158"/>
    </row>
    <row r="3466" spans="15:15" x14ac:dyDescent="0.25">
      <c r="O3466" s="158"/>
    </row>
    <row r="3467" spans="15:15" x14ac:dyDescent="0.25">
      <c r="O3467" s="158"/>
    </row>
    <row r="3468" spans="15:15" x14ac:dyDescent="0.25">
      <c r="O3468" s="158"/>
    </row>
    <row r="3469" spans="15:15" x14ac:dyDescent="0.25">
      <c r="O3469" s="158"/>
    </row>
    <row r="3470" spans="15:15" x14ac:dyDescent="0.25">
      <c r="O3470" s="158"/>
    </row>
    <row r="3471" spans="15:15" x14ac:dyDescent="0.25">
      <c r="O3471" s="158"/>
    </row>
    <row r="3472" spans="15:15" x14ac:dyDescent="0.25">
      <c r="O3472" s="158"/>
    </row>
    <row r="3473" spans="15:15" x14ac:dyDescent="0.25">
      <c r="O3473" s="158"/>
    </row>
    <row r="3474" spans="15:15" x14ac:dyDescent="0.25">
      <c r="O3474" s="158"/>
    </row>
    <row r="3475" spans="15:15" x14ac:dyDescent="0.25">
      <c r="O3475" s="158"/>
    </row>
    <row r="3476" spans="15:15" x14ac:dyDescent="0.25">
      <c r="O3476" s="158"/>
    </row>
    <row r="3477" spans="15:15" x14ac:dyDescent="0.25">
      <c r="O3477" s="158"/>
    </row>
    <row r="3478" spans="15:15" x14ac:dyDescent="0.25">
      <c r="O3478" s="158"/>
    </row>
    <row r="3479" spans="15:15" x14ac:dyDescent="0.25">
      <c r="O3479" s="158"/>
    </row>
    <row r="3480" spans="15:15" x14ac:dyDescent="0.25">
      <c r="O3480" s="158"/>
    </row>
    <row r="3481" spans="15:15" x14ac:dyDescent="0.25">
      <c r="O3481" s="158"/>
    </row>
    <row r="3482" spans="15:15" x14ac:dyDescent="0.25">
      <c r="O3482" s="158"/>
    </row>
    <row r="3483" spans="15:15" x14ac:dyDescent="0.25">
      <c r="O3483" s="158"/>
    </row>
    <row r="3484" spans="15:15" x14ac:dyDescent="0.25">
      <c r="O3484" s="158"/>
    </row>
    <row r="3485" spans="15:15" x14ac:dyDescent="0.25">
      <c r="O3485" s="158"/>
    </row>
    <row r="3486" spans="15:15" x14ac:dyDescent="0.25">
      <c r="O3486" s="158"/>
    </row>
    <row r="3487" spans="15:15" x14ac:dyDescent="0.25">
      <c r="O3487" s="158"/>
    </row>
    <row r="3488" spans="15:15" x14ac:dyDescent="0.25">
      <c r="O3488" s="158"/>
    </row>
    <row r="3489" spans="15:15" x14ac:dyDescent="0.25">
      <c r="O3489" s="158"/>
    </row>
    <row r="3490" spans="15:15" x14ac:dyDescent="0.25">
      <c r="O3490" s="158"/>
    </row>
    <row r="3491" spans="15:15" x14ac:dyDescent="0.25">
      <c r="O3491" s="158"/>
    </row>
    <row r="3492" spans="15:15" x14ac:dyDescent="0.25">
      <c r="O3492" s="158"/>
    </row>
    <row r="3493" spans="15:15" x14ac:dyDescent="0.25">
      <c r="O3493" s="158"/>
    </row>
    <row r="3494" spans="15:15" x14ac:dyDescent="0.25">
      <c r="O3494" s="158"/>
    </row>
    <row r="3495" spans="15:15" x14ac:dyDescent="0.25">
      <c r="O3495" s="158"/>
    </row>
    <row r="3496" spans="15:15" x14ac:dyDescent="0.25">
      <c r="O3496" s="158"/>
    </row>
    <row r="3497" spans="15:15" x14ac:dyDescent="0.25">
      <c r="O3497" s="158"/>
    </row>
    <row r="3498" spans="15:15" x14ac:dyDescent="0.25">
      <c r="O3498" s="158"/>
    </row>
    <row r="3499" spans="15:15" x14ac:dyDescent="0.25">
      <c r="O3499" s="158"/>
    </row>
    <row r="3500" spans="15:15" x14ac:dyDescent="0.25">
      <c r="O3500" s="158"/>
    </row>
    <row r="3501" spans="15:15" x14ac:dyDescent="0.25">
      <c r="O3501" s="158"/>
    </row>
    <row r="3502" spans="15:15" x14ac:dyDescent="0.25">
      <c r="O3502" s="158"/>
    </row>
    <row r="3503" spans="15:15" x14ac:dyDescent="0.25">
      <c r="O3503" s="158"/>
    </row>
    <row r="3504" spans="15:15" x14ac:dyDescent="0.25">
      <c r="O3504" s="158"/>
    </row>
    <row r="3505" spans="15:15" x14ac:dyDescent="0.25">
      <c r="O3505" s="158"/>
    </row>
    <row r="3506" spans="15:15" x14ac:dyDescent="0.25">
      <c r="O3506" s="158"/>
    </row>
    <row r="3507" spans="15:15" x14ac:dyDescent="0.25">
      <c r="O3507" s="158"/>
    </row>
    <row r="3508" spans="15:15" x14ac:dyDescent="0.25">
      <c r="O3508" s="158"/>
    </row>
    <row r="3509" spans="15:15" x14ac:dyDescent="0.25">
      <c r="O3509" s="158"/>
    </row>
    <row r="3510" spans="15:15" x14ac:dyDescent="0.25">
      <c r="O3510" s="158"/>
    </row>
    <row r="3511" spans="15:15" x14ac:dyDescent="0.25">
      <c r="O3511" s="158"/>
    </row>
    <row r="3512" spans="15:15" x14ac:dyDescent="0.25">
      <c r="O3512" s="158"/>
    </row>
    <row r="3513" spans="15:15" x14ac:dyDescent="0.25">
      <c r="O3513" s="158"/>
    </row>
    <row r="3514" spans="15:15" x14ac:dyDescent="0.25">
      <c r="O3514" s="158"/>
    </row>
    <row r="3515" spans="15:15" x14ac:dyDescent="0.25">
      <c r="O3515" s="158"/>
    </row>
    <row r="3516" spans="15:15" x14ac:dyDescent="0.25">
      <c r="O3516" s="158"/>
    </row>
    <row r="3517" spans="15:15" x14ac:dyDescent="0.25">
      <c r="O3517" s="158"/>
    </row>
    <row r="3518" spans="15:15" x14ac:dyDescent="0.25">
      <c r="O3518" s="158"/>
    </row>
    <row r="3519" spans="15:15" x14ac:dyDescent="0.25">
      <c r="O3519" s="158"/>
    </row>
    <row r="3520" spans="15:15" x14ac:dyDescent="0.25">
      <c r="O3520" s="158"/>
    </row>
    <row r="3521" spans="15:15" x14ac:dyDescent="0.25">
      <c r="O3521" s="158"/>
    </row>
    <row r="3522" spans="15:15" x14ac:dyDescent="0.25">
      <c r="O3522" s="158"/>
    </row>
    <row r="3523" spans="15:15" x14ac:dyDescent="0.25">
      <c r="O3523" s="158"/>
    </row>
    <row r="3524" spans="15:15" x14ac:dyDescent="0.25">
      <c r="O3524" s="158"/>
    </row>
    <row r="3525" spans="15:15" x14ac:dyDescent="0.25">
      <c r="O3525" s="158"/>
    </row>
    <row r="3526" spans="15:15" x14ac:dyDescent="0.25">
      <c r="O3526" s="158"/>
    </row>
    <row r="3527" spans="15:15" x14ac:dyDescent="0.25">
      <c r="O3527" s="158"/>
    </row>
    <row r="3528" spans="15:15" x14ac:dyDescent="0.25">
      <c r="O3528" s="158"/>
    </row>
    <row r="3529" spans="15:15" x14ac:dyDescent="0.25">
      <c r="O3529" s="158"/>
    </row>
    <row r="3530" spans="15:15" x14ac:dyDescent="0.25">
      <c r="O3530" s="158"/>
    </row>
    <row r="3531" spans="15:15" x14ac:dyDescent="0.25">
      <c r="O3531" s="158"/>
    </row>
    <row r="3532" spans="15:15" x14ac:dyDescent="0.25">
      <c r="O3532" s="158"/>
    </row>
    <row r="3533" spans="15:15" x14ac:dyDescent="0.25">
      <c r="O3533" s="158"/>
    </row>
    <row r="3534" spans="15:15" x14ac:dyDescent="0.25">
      <c r="O3534" s="158"/>
    </row>
    <row r="3535" spans="15:15" x14ac:dyDescent="0.25">
      <c r="O3535" s="158"/>
    </row>
    <row r="3536" spans="15:15" x14ac:dyDescent="0.25">
      <c r="O3536" s="158"/>
    </row>
    <row r="3537" spans="15:15" x14ac:dyDescent="0.25">
      <c r="O3537" s="158"/>
    </row>
    <row r="3538" spans="15:15" x14ac:dyDescent="0.25">
      <c r="O3538" s="158"/>
    </row>
    <row r="3539" spans="15:15" x14ac:dyDescent="0.25">
      <c r="O3539" s="158"/>
    </row>
    <row r="3540" spans="15:15" x14ac:dyDescent="0.25">
      <c r="O3540" s="158"/>
    </row>
    <row r="3541" spans="15:15" x14ac:dyDescent="0.25">
      <c r="O3541" s="158"/>
    </row>
    <row r="3542" spans="15:15" x14ac:dyDescent="0.25">
      <c r="O3542" s="158"/>
    </row>
    <row r="3543" spans="15:15" x14ac:dyDescent="0.25">
      <c r="O3543" s="158"/>
    </row>
    <row r="3544" spans="15:15" x14ac:dyDescent="0.25">
      <c r="O3544" s="158"/>
    </row>
    <row r="3545" spans="15:15" x14ac:dyDescent="0.25">
      <c r="O3545" s="158"/>
    </row>
    <row r="3546" spans="15:15" x14ac:dyDescent="0.25">
      <c r="O3546" s="158"/>
    </row>
    <row r="3547" spans="15:15" x14ac:dyDescent="0.25">
      <c r="O3547" s="158"/>
    </row>
    <row r="3548" spans="15:15" x14ac:dyDescent="0.25">
      <c r="O3548" s="158"/>
    </row>
    <row r="3549" spans="15:15" x14ac:dyDescent="0.25">
      <c r="O3549" s="158"/>
    </row>
    <row r="3550" spans="15:15" x14ac:dyDescent="0.25">
      <c r="O3550" s="158"/>
    </row>
    <row r="3551" spans="15:15" x14ac:dyDescent="0.25">
      <c r="O3551" s="158"/>
    </row>
    <row r="3552" spans="15:15" x14ac:dyDescent="0.25">
      <c r="O3552" s="158"/>
    </row>
    <row r="3553" spans="15:15" x14ac:dyDescent="0.25">
      <c r="O3553" s="158"/>
    </row>
    <row r="3554" spans="15:15" x14ac:dyDescent="0.25">
      <c r="O3554" s="158"/>
    </row>
    <row r="3555" spans="15:15" x14ac:dyDescent="0.25">
      <c r="O3555" s="158"/>
    </row>
    <row r="3556" spans="15:15" x14ac:dyDescent="0.25">
      <c r="O3556" s="158"/>
    </row>
    <row r="3557" spans="15:15" x14ac:dyDescent="0.25">
      <c r="O3557" s="158"/>
    </row>
    <row r="3558" spans="15:15" x14ac:dyDescent="0.25">
      <c r="O3558" s="158"/>
    </row>
    <row r="3559" spans="15:15" x14ac:dyDescent="0.25">
      <c r="O3559" s="158"/>
    </row>
    <row r="3560" spans="15:15" x14ac:dyDescent="0.25">
      <c r="O3560" s="158"/>
    </row>
    <row r="3561" spans="15:15" x14ac:dyDescent="0.25">
      <c r="O3561" s="158"/>
    </row>
    <row r="3562" spans="15:15" x14ac:dyDescent="0.25">
      <c r="O3562" s="158"/>
    </row>
    <row r="3563" spans="15:15" x14ac:dyDescent="0.25">
      <c r="O3563" s="158"/>
    </row>
    <row r="3564" spans="15:15" x14ac:dyDescent="0.25">
      <c r="O3564" s="158"/>
    </row>
    <row r="3565" spans="15:15" x14ac:dyDescent="0.25">
      <c r="O3565" s="158"/>
    </row>
    <row r="3566" spans="15:15" x14ac:dyDescent="0.25">
      <c r="O3566" s="158"/>
    </row>
    <row r="3567" spans="15:15" x14ac:dyDescent="0.25">
      <c r="O3567" s="158"/>
    </row>
    <row r="3568" spans="15:15" x14ac:dyDescent="0.25">
      <c r="O3568" s="158"/>
    </row>
    <row r="3569" spans="15:15" x14ac:dyDescent="0.25">
      <c r="O3569" s="158"/>
    </row>
    <row r="3570" spans="15:15" x14ac:dyDescent="0.25">
      <c r="O3570" s="158"/>
    </row>
    <row r="3571" spans="15:15" x14ac:dyDescent="0.25">
      <c r="O3571" s="158"/>
    </row>
    <row r="3572" spans="15:15" x14ac:dyDescent="0.25">
      <c r="O3572" s="158"/>
    </row>
    <row r="3573" spans="15:15" x14ac:dyDescent="0.25">
      <c r="O3573" s="158"/>
    </row>
    <row r="3574" spans="15:15" x14ac:dyDescent="0.25">
      <c r="O3574" s="158"/>
    </row>
    <row r="3575" spans="15:15" x14ac:dyDescent="0.25">
      <c r="O3575" s="158"/>
    </row>
    <row r="3576" spans="15:15" x14ac:dyDescent="0.25">
      <c r="O3576" s="158"/>
    </row>
    <row r="3577" spans="15:15" x14ac:dyDescent="0.25">
      <c r="O3577" s="158"/>
    </row>
    <row r="3578" spans="15:15" x14ac:dyDescent="0.25">
      <c r="O3578" s="158"/>
    </row>
    <row r="3579" spans="15:15" x14ac:dyDescent="0.25">
      <c r="O3579" s="158"/>
    </row>
    <row r="3580" spans="15:15" x14ac:dyDescent="0.25">
      <c r="O3580" s="158"/>
    </row>
    <row r="3581" spans="15:15" x14ac:dyDescent="0.25">
      <c r="O3581" s="158"/>
    </row>
    <row r="3582" spans="15:15" x14ac:dyDescent="0.25">
      <c r="O3582" s="158"/>
    </row>
    <row r="3583" spans="15:15" x14ac:dyDescent="0.25">
      <c r="O3583" s="158"/>
    </row>
    <row r="3584" spans="15:15" x14ac:dyDescent="0.25">
      <c r="O3584" s="158"/>
    </row>
    <row r="3585" spans="15:15" x14ac:dyDescent="0.25">
      <c r="O3585" s="158"/>
    </row>
    <row r="3586" spans="15:15" x14ac:dyDescent="0.25">
      <c r="O3586" s="158"/>
    </row>
    <row r="3587" spans="15:15" x14ac:dyDescent="0.25">
      <c r="O3587" s="158"/>
    </row>
    <row r="3588" spans="15:15" x14ac:dyDescent="0.25">
      <c r="O3588" s="158"/>
    </row>
    <row r="3589" spans="15:15" x14ac:dyDescent="0.25">
      <c r="O3589" s="158"/>
    </row>
    <row r="3590" spans="15:15" x14ac:dyDescent="0.25">
      <c r="O3590" s="158"/>
    </row>
    <row r="3591" spans="15:15" x14ac:dyDescent="0.25">
      <c r="O3591" s="158"/>
    </row>
    <row r="3592" spans="15:15" x14ac:dyDescent="0.25">
      <c r="O3592" s="158"/>
    </row>
    <row r="3593" spans="15:15" x14ac:dyDescent="0.25">
      <c r="O3593" s="158"/>
    </row>
    <row r="3594" spans="15:15" x14ac:dyDescent="0.25">
      <c r="O3594" s="158"/>
    </row>
    <row r="3595" spans="15:15" x14ac:dyDescent="0.25">
      <c r="O3595" s="158"/>
    </row>
    <row r="3596" spans="15:15" x14ac:dyDescent="0.25">
      <c r="O3596" s="158"/>
    </row>
    <row r="3597" spans="15:15" x14ac:dyDescent="0.25">
      <c r="O3597" s="158"/>
    </row>
    <row r="3598" spans="15:15" x14ac:dyDescent="0.25">
      <c r="O3598" s="158"/>
    </row>
    <row r="3599" spans="15:15" x14ac:dyDescent="0.25">
      <c r="O3599" s="158"/>
    </row>
    <row r="3600" spans="15:15" x14ac:dyDescent="0.25">
      <c r="O3600" s="158"/>
    </row>
    <row r="3601" spans="15:15" x14ac:dyDescent="0.25">
      <c r="O3601" s="158"/>
    </row>
    <row r="3602" spans="15:15" x14ac:dyDescent="0.25">
      <c r="O3602" s="158"/>
    </row>
    <row r="3603" spans="15:15" x14ac:dyDescent="0.25">
      <c r="O3603" s="158"/>
    </row>
    <row r="3604" spans="15:15" x14ac:dyDescent="0.25">
      <c r="O3604" s="158"/>
    </row>
    <row r="3605" spans="15:15" x14ac:dyDescent="0.25">
      <c r="O3605" s="158"/>
    </row>
    <row r="3606" spans="15:15" x14ac:dyDescent="0.25">
      <c r="O3606" s="158"/>
    </row>
    <row r="3607" spans="15:15" x14ac:dyDescent="0.25">
      <c r="O3607" s="158"/>
    </row>
    <row r="3608" spans="15:15" x14ac:dyDescent="0.25">
      <c r="O3608" s="158"/>
    </row>
    <row r="3609" spans="15:15" x14ac:dyDescent="0.25">
      <c r="O3609" s="158"/>
    </row>
    <row r="3610" spans="15:15" x14ac:dyDescent="0.25">
      <c r="O3610" s="158"/>
    </row>
    <row r="3611" spans="15:15" x14ac:dyDescent="0.25">
      <c r="O3611" s="158"/>
    </row>
    <row r="3612" spans="15:15" x14ac:dyDescent="0.25">
      <c r="O3612" s="158"/>
    </row>
    <row r="3613" spans="15:15" x14ac:dyDescent="0.25">
      <c r="O3613" s="158"/>
    </row>
    <row r="3614" spans="15:15" x14ac:dyDescent="0.25">
      <c r="O3614" s="158"/>
    </row>
    <row r="3615" spans="15:15" x14ac:dyDescent="0.25">
      <c r="O3615" s="158"/>
    </row>
    <row r="3616" spans="15:15" x14ac:dyDescent="0.25">
      <c r="O3616" s="158"/>
    </row>
    <row r="3617" spans="15:15" x14ac:dyDescent="0.25">
      <c r="O3617" s="158"/>
    </row>
    <row r="3618" spans="15:15" x14ac:dyDescent="0.25">
      <c r="O3618" s="158"/>
    </row>
    <row r="3619" spans="15:15" x14ac:dyDescent="0.25">
      <c r="O3619" s="158"/>
    </row>
    <row r="3620" spans="15:15" x14ac:dyDescent="0.25">
      <c r="O3620" s="158"/>
    </row>
    <row r="3621" spans="15:15" x14ac:dyDescent="0.25">
      <c r="O3621" s="158"/>
    </row>
    <row r="3622" spans="15:15" x14ac:dyDescent="0.25">
      <c r="O3622" s="158"/>
    </row>
    <row r="3623" spans="15:15" x14ac:dyDescent="0.25">
      <c r="O3623" s="158"/>
    </row>
    <row r="3624" spans="15:15" x14ac:dyDescent="0.25">
      <c r="O3624" s="158"/>
    </row>
    <row r="3625" spans="15:15" x14ac:dyDescent="0.25">
      <c r="O3625" s="158"/>
    </row>
    <row r="3626" spans="15:15" x14ac:dyDescent="0.25">
      <c r="O3626" s="158"/>
    </row>
    <row r="3627" spans="15:15" x14ac:dyDescent="0.25">
      <c r="O3627" s="158"/>
    </row>
    <row r="3628" spans="15:15" x14ac:dyDescent="0.25">
      <c r="O3628" s="158"/>
    </row>
    <row r="3629" spans="15:15" x14ac:dyDescent="0.25">
      <c r="O3629" s="158"/>
    </row>
    <row r="3630" spans="15:15" x14ac:dyDescent="0.25">
      <c r="O3630" s="158"/>
    </row>
    <row r="3631" spans="15:15" x14ac:dyDescent="0.25">
      <c r="O3631" s="158"/>
    </row>
    <row r="3632" spans="15:15" x14ac:dyDescent="0.25">
      <c r="O3632" s="158"/>
    </row>
    <row r="3633" spans="15:15" x14ac:dyDescent="0.25">
      <c r="O3633" s="158"/>
    </row>
    <row r="3634" spans="15:15" x14ac:dyDescent="0.25">
      <c r="O3634" s="158"/>
    </row>
    <row r="3635" spans="15:15" x14ac:dyDescent="0.25">
      <c r="O3635" s="158"/>
    </row>
    <row r="3636" spans="15:15" x14ac:dyDescent="0.25">
      <c r="O3636" s="158"/>
    </row>
    <row r="3637" spans="15:15" x14ac:dyDescent="0.25">
      <c r="O3637" s="158"/>
    </row>
    <row r="3638" spans="15:15" x14ac:dyDescent="0.25">
      <c r="O3638" s="158"/>
    </row>
    <row r="3639" spans="15:15" x14ac:dyDescent="0.25">
      <c r="O3639" s="158"/>
    </row>
    <row r="3640" spans="15:15" x14ac:dyDescent="0.25">
      <c r="O3640" s="158"/>
    </row>
    <row r="3641" spans="15:15" x14ac:dyDescent="0.25">
      <c r="O3641" s="158"/>
    </row>
    <row r="3642" spans="15:15" x14ac:dyDescent="0.25">
      <c r="O3642" s="158"/>
    </row>
    <row r="3643" spans="15:15" x14ac:dyDescent="0.25">
      <c r="O3643" s="158"/>
    </row>
    <row r="3644" spans="15:15" x14ac:dyDescent="0.25">
      <c r="O3644" s="158"/>
    </row>
    <row r="3645" spans="15:15" x14ac:dyDescent="0.25">
      <c r="O3645" s="158"/>
    </row>
    <row r="3646" spans="15:15" x14ac:dyDescent="0.25">
      <c r="O3646" s="158"/>
    </row>
    <row r="3647" spans="15:15" x14ac:dyDescent="0.25">
      <c r="O3647" s="158"/>
    </row>
    <row r="3648" spans="15:15" x14ac:dyDescent="0.25">
      <c r="O3648" s="158"/>
    </row>
    <row r="3649" spans="15:15" x14ac:dyDescent="0.25">
      <c r="O3649" s="158"/>
    </row>
    <row r="3650" spans="15:15" x14ac:dyDescent="0.25">
      <c r="O3650" s="158"/>
    </row>
    <row r="3651" spans="15:15" x14ac:dyDescent="0.25">
      <c r="O3651" s="158"/>
    </row>
    <row r="3652" spans="15:15" x14ac:dyDescent="0.25">
      <c r="O3652" s="158"/>
    </row>
    <row r="3653" spans="15:15" x14ac:dyDescent="0.25">
      <c r="O3653" s="158"/>
    </row>
    <row r="3654" spans="15:15" x14ac:dyDescent="0.25">
      <c r="O3654" s="158"/>
    </row>
    <row r="3655" spans="15:15" x14ac:dyDescent="0.25">
      <c r="O3655" s="158"/>
    </row>
    <row r="3656" spans="15:15" x14ac:dyDescent="0.25">
      <c r="O3656" s="158"/>
    </row>
    <row r="3657" spans="15:15" x14ac:dyDescent="0.25">
      <c r="O3657" s="158"/>
    </row>
    <row r="3658" spans="15:15" x14ac:dyDescent="0.25">
      <c r="O3658" s="158"/>
    </row>
    <row r="3659" spans="15:15" x14ac:dyDescent="0.25">
      <c r="O3659" s="158"/>
    </row>
    <row r="3660" spans="15:15" x14ac:dyDescent="0.25">
      <c r="O3660" s="158"/>
    </row>
    <row r="3661" spans="15:15" x14ac:dyDescent="0.25">
      <c r="O3661" s="158"/>
    </row>
    <row r="3662" spans="15:15" x14ac:dyDescent="0.25">
      <c r="O3662" s="158"/>
    </row>
    <row r="3663" spans="15:15" x14ac:dyDescent="0.25">
      <c r="O3663" s="158"/>
    </row>
    <row r="3664" spans="15:15" x14ac:dyDescent="0.25">
      <c r="O3664" s="158"/>
    </row>
    <row r="3665" spans="15:15" x14ac:dyDescent="0.25">
      <c r="O3665" s="158"/>
    </row>
    <row r="3666" spans="15:15" x14ac:dyDescent="0.25">
      <c r="O3666" s="158"/>
    </row>
    <row r="3667" spans="15:15" x14ac:dyDescent="0.25">
      <c r="O3667" s="158"/>
    </row>
    <row r="3668" spans="15:15" x14ac:dyDescent="0.25">
      <c r="O3668" s="158"/>
    </row>
    <row r="3669" spans="15:15" x14ac:dyDescent="0.25">
      <c r="O3669" s="158"/>
    </row>
    <row r="3670" spans="15:15" x14ac:dyDescent="0.25">
      <c r="O3670" s="158"/>
    </row>
    <row r="3671" spans="15:15" x14ac:dyDescent="0.25">
      <c r="O3671" s="158"/>
    </row>
    <row r="3672" spans="15:15" x14ac:dyDescent="0.25">
      <c r="O3672" s="158"/>
    </row>
    <row r="3673" spans="15:15" x14ac:dyDescent="0.25">
      <c r="O3673" s="158"/>
    </row>
    <row r="3674" spans="15:15" x14ac:dyDescent="0.25">
      <c r="O3674" s="158"/>
    </row>
    <row r="3675" spans="15:15" x14ac:dyDescent="0.25">
      <c r="O3675" s="158"/>
    </row>
    <row r="3676" spans="15:15" x14ac:dyDescent="0.25">
      <c r="O3676" s="158"/>
    </row>
    <row r="3677" spans="15:15" x14ac:dyDescent="0.25">
      <c r="O3677" s="158"/>
    </row>
    <row r="3678" spans="15:15" x14ac:dyDescent="0.25">
      <c r="O3678" s="158"/>
    </row>
    <row r="3679" spans="15:15" x14ac:dyDescent="0.25">
      <c r="O3679" s="158"/>
    </row>
    <row r="3680" spans="15:15" x14ac:dyDescent="0.25">
      <c r="O3680" s="158"/>
    </row>
    <row r="3681" spans="15:15" x14ac:dyDescent="0.25">
      <c r="O3681" s="158"/>
    </row>
    <row r="3682" spans="15:15" x14ac:dyDescent="0.25">
      <c r="O3682" s="158"/>
    </row>
    <row r="3683" spans="15:15" x14ac:dyDescent="0.25">
      <c r="O3683" s="158"/>
    </row>
    <row r="3684" spans="15:15" x14ac:dyDescent="0.25">
      <c r="O3684" s="158"/>
    </row>
    <row r="3685" spans="15:15" x14ac:dyDescent="0.25">
      <c r="O3685" s="158"/>
    </row>
    <row r="3686" spans="15:15" x14ac:dyDescent="0.25">
      <c r="O3686" s="158"/>
    </row>
    <row r="3687" spans="15:15" x14ac:dyDescent="0.25">
      <c r="O3687" s="158"/>
    </row>
    <row r="3688" spans="15:15" x14ac:dyDescent="0.25">
      <c r="O3688" s="158"/>
    </row>
    <row r="3689" spans="15:15" x14ac:dyDescent="0.25">
      <c r="O3689" s="158"/>
    </row>
    <row r="3690" spans="15:15" x14ac:dyDescent="0.25">
      <c r="O3690" s="158"/>
    </row>
    <row r="3691" spans="15:15" x14ac:dyDescent="0.25">
      <c r="O3691" s="158"/>
    </row>
    <row r="3692" spans="15:15" x14ac:dyDescent="0.25">
      <c r="O3692" s="158"/>
    </row>
    <row r="3693" spans="15:15" x14ac:dyDescent="0.25">
      <c r="O3693" s="158"/>
    </row>
    <row r="3694" spans="15:15" x14ac:dyDescent="0.25">
      <c r="O3694" s="158"/>
    </row>
    <row r="3695" spans="15:15" x14ac:dyDescent="0.25">
      <c r="O3695" s="158"/>
    </row>
    <row r="3696" spans="15:15" x14ac:dyDescent="0.25">
      <c r="O3696" s="158"/>
    </row>
    <row r="3697" spans="15:15" x14ac:dyDescent="0.25">
      <c r="O3697" s="158"/>
    </row>
    <row r="3698" spans="15:15" x14ac:dyDescent="0.25">
      <c r="O3698" s="158"/>
    </row>
    <row r="3699" spans="15:15" x14ac:dyDescent="0.25">
      <c r="O3699" s="158"/>
    </row>
    <row r="3700" spans="15:15" x14ac:dyDescent="0.25">
      <c r="O3700" s="158"/>
    </row>
    <row r="3701" spans="15:15" x14ac:dyDescent="0.25">
      <c r="O3701" s="158"/>
    </row>
    <row r="3702" spans="15:15" x14ac:dyDescent="0.25">
      <c r="O3702" s="158"/>
    </row>
    <row r="3703" spans="15:15" x14ac:dyDescent="0.25">
      <c r="O3703" s="158"/>
    </row>
    <row r="3704" spans="15:15" x14ac:dyDescent="0.25">
      <c r="O3704" s="158"/>
    </row>
    <row r="3705" spans="15:15" x14ac:dyDescent="0.25">
      <c r="O3705" s="158"/>
    </row>
    <row r="3706" spans="15:15" x14ac:dyDescent="0.25">
      <c r="O3706" s="158"/>
    </row>
    <row r="3707" spans="15:15" x14ac:dyDescent="0.25">
      <c r="O3707" s="158"/>
    </row>
    <row r="3708" spans="15:15" x14ac:dyDescent="0.25">
      <c r="O3708" s="158"/>
    </row>
    <row r="3709" spans="15:15" x14ac:dyDescent="0.25">
      <c r="O3709" s="158"/>
    </row>
    <row r="3710" spans="15:15" x14ac:dyDescent="0.25">
      <c r="O3710" s="158"/>
    </row>
    <row r="3711" spans="15:15" x14ac:dyDescent="0.25">
      <c r="O3711" s="158"/>
    </row>
    <row r="3712" spans="15:15" x14ac:dyDescent="0.25">
      <c r="O3712" s="158"/>
    </row>
    <row r="3713" spans="15:15" x14ac:dyDescent="0.25">
      <c r="O3713" s="158"/>
    </row>
    <row r="3714" spans="15:15" x14ac:dyDescent="0.25">
      <c r="O3714" s="158"/>
    </row>
    <row r="3715" spans="15:15" x14ac:dyDescent="0.25">
      <c r="O3715" s="158"/>
    </row>
    <row r="3716" spans="15:15" x14ac:dyDescent="0.25">
      <c r="O3716" s="158"/>
    </row>
    <row r="3717" spans="15:15" x14ac:dyDescent="0.25">
      <c r="O3717" s="158"/>
    </row>
    <row r="3718" spans="15:15" x14ac:dyDescent="0.25">
      <c r="O3718" s="158"/>
    </row>
    <row r="3719" spans="15:15" x14ac:dyDescent="0.25">
      <c r="O3719" s="158"/>
    </row>
    <row r="3720" spans="15:15" x14ac:dyDescent="0.25">
      <c r="O3720" s="158"/>
    </row>
    <row r="3721" spans="15:15" x14ac:dyDescent="0.25">
      <c r="O3721" s="158"/>
    </row>
    <row r="3722" spans="15:15" x14ac:dyDescent="0.25">
      <c r="O3722" s="158"/>
    </row>
    <row r="3723" spans="15:15" x14ac:dyDescent="0.25">
      <c r="O3723" s="158"/>
    </row>
    <row r="3724" spans="15:15" x14ac:dyDescent="0.25">
      <c r="O3724" s="158"/>
    </row>
    <row r="3725" spans="15:15" x14ac:dyDescent="0.25">
      <c r="O3725" s="158"/>
    </row>
    <row r="3726" spans="15:15" x14ac:dyDescent="0.25">
      <c r="O3726" s="158"/>
    </row>
    <row r="3727" spans="15:15" x14ac:dyDescent="0.25">
      <c r="O3727" s="158"/>
    </row>
    <row r="3728" spans="15:15" x14ac:dyDescent="0.25">
      <c r="O3728" s="158"/>
    </row>
    <row r="3729" spans="15:15" x14ac:dyDescent="0.25">
      <c r="O3729" s="158"/>
    </row>
    <row r="3730" spans="15:15" x14ac:dyDescent="0.25">
      <c r="O3730" s="158"/>
    </row>
    <row r="3731" spans="15:15" x14ac:dyDescent="0.25">
      <c r="O3731" s="158"/>
    </row>
    <row r="3732" spans="15:15" x14ac:dyDescent="0.25">
      <c r="O3732" s="158"/>
    </row>
    <row r="3733" spans="15:15" x14ac:dyDescent="0.25">
      <c r="O3733" s="158"/>
    </row>
    <row r="3734" spans="15:15" x14ac:dyDescent="0.25">
      <c r="O3734" s="158"/>
    </row>
    <row r="3735" spans="15:15" x14ac:dyDescent="0.25">
      <c r="O3735" s="158"/>
    </row>
    <row r="3736" spans="15:15" x14ac:dyDescent="0.25">
      <c r="O3736" s="158"/>
    </row>
    <row r="3737" spans="15:15" x14ac:dyDescent="0.25">
      <c r="O3737" s="158"/>
    </row>
    <row r="3738" spans="15:15" x14ac:dyDescent="0.25">
      <c r="O3738" s="158"/>
    </row>
    <row r="3739" spans="15:15" x14ac:dyDescent="0.25">
      <c r="O3739" s="158"/>
    </row>
    <row r="3740" spans="15:15" x14ac:dyDescent="0.25">
      <c r="O3740" s="158"/>
    </row>
    <row r="3741" spans="15:15" x14ac:dyDescent="0.25">
      <c r="O3741" s="158"/>
    </row>
    <row r="3742" spans="15:15" x14ac:dyDescent="0.25">
      <c r="O3742" s="158"/>
    </row>
    <row r="3743" spans="15:15" x14ac:dyDescent="0.25">
      <c r="O3743" s="158"/>
    </row>
    <row r="3744" spans="15:15" x14ac:dyDescent="0.25">
      <c r="O3744" s="158"/>
    </row>
    <row r="3745" spans="15:15" x14ac:dyDescent="0.25">
      <c r="O3745" s="158"/>
    </row>
    <row r="3746" spans="15:15" x14ac:dyDescent="0.25">
      <c r="O3746" s="158"/>
    </row>
    <row r="3747" spans="15:15" x14ac:dyDescent="0.25">
      <c r="O3747" s="158"/>
    </row>
    <row r="3748" spans="15:15" x14ac:dyDescent="0.25">
      <c r="O3748" s="158"/>
    </row>
    <row r="3749" spans="15:15" x14ac:dyDescent="0.25">
      <c r="O3749" s="158"/>
    </row>
    <row r="3750" spans="15:15" x14ac:dyDescent="0.25">
      <c r="O3750" s="158"/>
    </row>
    <row r="3751" spans="15:15" x14ac:dyDescent="0.25">
      <c r="O3751" s="158"/>
    </row>
    <row r="3752" spans="15:15" x14ac:dyDescent="0.25">
      <c r="O3752" s="158"/>
    </row>
    <row r="3753" spans="15:15" x14ac:dyDescent="0.25">
      <c r="O3753" s="158"/>
    </row>
    <row r="3754" spans="15:15" x14ac:dyDescent="0.25">
      <c r="O3754" s="158"/>
    </row>
    <row r="3755" spans="15:15" x14ac:dyDescent="0.25">
      <c r="O3755" s="158"/>
    </row>
    <row r="3756" spans="15:15" x14ac:dyDescent="0.25">
      <c r="O3756" s="158"/>
    </row>
    <row r="3757" spans="15:15" x14ac:dyDescent="0.25">
      <c r="O3757" s="158"/>
    </row>
    <row r="3758" spans="15:15" x14ac:dyDescent="0.25">
      <c r="O3758" s="158"/>
    </row>
    <row r="3759" spans="15:15" x14ac:dyDescent="0.25">
      <c r="O3759" s="158"/>
    </row>
    <row r="3760" spans="15:15" x14ac:dyDescent="0.25">
      <c r="O3760" s="158"/>
    </row>
    <row r="3761" spans="15:15" x14ac:dyDescent="0.25">
      <c r="O3761" s="158"/>
    </row>
    <row r="3762" spans="15:15" x14ac:dyDescent="0.25">
      <c r="O3762" s="158"/>
    </row>
    <row r="3763" spans="15:15" x14ac:dyDescent="0.25">
      <c r="O3763" s="158"/>
    </row>
    <row r="3764" spans="15:15" x14ac:dyDescent="0.25">
      <c r="O3764" s="158"/>
    </row>
    <row r="3765" spans="15:15" x14ac:dyDescent="0.25">
      <c r="O3765" s="158"/>
    </row>
    <row r="3766" spans="15:15" x14ac:dyDescent="0.25">
      <c r="O3766" s="158"/>
    </row>
    <row r="3767" spans="15:15" x14ac:dyDescent="0.25">
      <c r="O3767" s="158"/>
    </row>
    <row r="3768" spans="15:15" x14ac:dyDescent="0.25">
      <c r="O3768" s="158"/>
    </row>
    <row r="3769" spans="15:15" x14ac:dyDescent="0.25">
      <c r="O3769" s="158"/>
    </row>
    <row r="3770" spans="15:15" x14ac:dyDescent="0.25">
      <c r="O3770" s="158"/>
    </row>
    <row r="3771" spans="15:15" x14ac:dyDescent="0.25">
      <c r="O3771" s="158"/>
    </row>
    <row r="3772" spans="15:15" x14ac:dyDescent="0.25">
      <c r="O3772" s="158"/>
    </row>
    <row r="3773" spans="15:15" x14ac:dyDescent="0.25">
      <c r="O3773" s="158"/>
    </row>
    <row r="3774" spans="15:15" x14ac:dyDescent="0.25">
      <c r="O3774" s="158"/>
    </row>
    <row r="3775" spans="15:15" x14ac:dyDescent="0.25">
      <c r="O3775" s="158"/>
    </row>
    <row r="3776" spans="15:15" x14ac:dyDescent="0.25">
      <c r="O3776" s="158"/>
    </row>
    <row r="3777" spans="15:15" x14ac:dyDescent="0.25">
      <c r="O3777" s="158"/>
    </row>
    <row r="3778" spans="15:15" x14ac:dyDescent="0.25">
      <c r="O3778" s="158"/>
    </row>
    <row r="3779" spans="15:15" x14ac:dyDescent="0.25">
      <c r="O3779" s="158"/>
    </row>
    <row r="3780" spans="15:15" x14ac:dyDescent="0.25">
      <c r="O3780" s="158"/>
    </row>
    <row r="3781" spans="15:15" x14ac:dyDescent="0.25">
      <c r="O3781" s="158"/>
    </row>
    <row r="3782" spans="15:15" x14ac:dyDescent="0.25">
      <c r="O3782" s="158"/>
    </row>
    <row r="3783" spans="15:15" x14ac:dyDescent="0.25">
      <c r="O3783" s="158"/>
    </row>
    <row r="3784" spans="15:15" x14ac:dyDescent="0.25">
      <c r="O3784" s="158"/>
    </row>
    <row r="3785" spans="15:15" x14ac:dyDescent="0.25">
      <c r="O3785" s="158"/>
    </row>
    <row r="3786" spans="15:15" x14ac:dyDescent="0.25">
      <c r="O3786" s="158"/>
    </row>
    <row r="3787" spans="15:15" x14ac:dyDescent="0.25">
      <c r="O3787" s="158"/>
    </row>
    <row r="3788" spans="15:15" x14ac:dyDescent="0.25">
      <c r="O3788" s="158"/>
    </row>
    <row r="3789" spans="15:15" x14ac:dyDescent="0.25">
      <c r="O3789" s="158"/>
    </row>
    <row r="3790" spans="15:15" x14ac:dyDescent="0.25">
      <c r="O3790" s="158"/>
    </row>
    <row r="3791" spans="15:15" x14ac:dyDescent="0.25">
      <c r="O3791" s="158"/>
    </row>
    <row r="3792" spans="15:15" x14ac:dyDescent="0.25">
      <c r="O3792" s="158"/>
    </row>
    <row r="3793" spans="15:15" x14ac:dyDescent="0.25">
      <c r="O3793" s="158"/>
    </row>
    <row r="3794" spans="15:15" x14ac:dyDescent="0.25">
      <c r="O3794" s="158"/>
    </row>
    <row r="3795" spans="15:15" x14ac:dyDescent="0.25">
      <c r="O3795" s="158"/>
    </row>
    <row r="3796" spans="15:15" x14ac:dyDescent="0.25">
      <c r="O3796" s="158"/>
    </row>
    <row r="3797" spans="15:15" x14ac:dyDescent="0.25">
      <c r="O3797" s="158"/>
    </row>
    <row r="3798" spans="15:15" x14ac:dyDescent="0.25">
      <c r="O3798" s="158"/>
    </row>
    <row r="3799" spans="15:15" x14ac:dyDescent="0.25">
      <c r="O3799" s="158"/>
    </row>
    <row r="3800" spans="15:15" x14ac:dyDescent="0.25">
      <c r="O3800" s="158"/>
    </row>
    <row r="3801" spans="15:15" x14ac:dyDescent="0.25">
      <c r="O3801" s="158"/>
    </row>
    <row r="3802" spans="15:15" x14ac:dyDescent="0.25">
      <c r="O3802" s="158"/>
    </row>
    <row r="3803" spans="15:15" x14ac:dyDescent="0.25">
      <c r="O3803" s="158"/>
    </row>
    <row r="3804" spans="15:15" x14ac:dyDescent="0.25">
      <c r="O3804" s="158"/>
    </row>
    <row r="3805" spans="15:15" x14ac:dyDescent="0.25">
      <c r="O3805" s="158"/>
    </row>
    <row r="3806" spans="15:15" x14ac:dyDescent="0.25">
      <c r="O3806" s="158"/>
    </row>
    <row r="3807" spans="15:15" x14ac:dyDescent="0.25">
      <c r="O3807" s="158"/>
    </row>
    <row r="3808" spans="15:15" x14ac:dyDescent="0.25">
      <c r="O3808" s="158"/>
    </row>
    <row r="3809" spans="15:15" x14ac:dyDescent="0.25">
      <c r="O3809" s="158"/>
    </row>
    <row r="3810" spans="15:15" x14ac:dyDescent="0.25">
      <c r="O3810" s="158"/>
    </row>
    <row r="3811" spans="15:15" x14ac:dyDescent="0.25">
      <c r="O3811" s="158"/>
    </row>
    <row r="3812" spans="15:15" x14ac:dyDescent="0.25">
      <c r="O3812" s="158"/>
    </row>
    <row r="3813" spans="15:15" x14ac:dyDescent="0.25">
      <c r="O3813" s="158"/>
    </row>
    <row r="3814" spans="15:15" x14ac:dyDescent="0.25">
      <c r="O3814" s="158"/>
    </row>
    <row r="3815" spans="15:15" x14ac:dyDescent="0.25">
      <c r="O3815" s="158"/>
    </row>
    <row r="3816" spans="15:15" x14ac:dyDescent="0.25">
      <c r="O3816" s="158"/>
    </row>
    <row r="3817" spans="15:15" x14ac:dyDescent="0.25">
      <c r="O3817" s="158"/>
    </row>
    <row r="3818" spans="15:15" x14ac:dyDescent="0.25">
      <c r="O3818" s="158"/>
    </row>
    <row r="3819" spans="15:15" x14ac:dyDescent="0.25">
      <c r="O3819" s="158"/>
    </row>
    <row r="3820" spans="15:15" x14ac:dyDescent="0.25">
      <c r="O3820" s="158"/>
    </row>
    <row r="3821" spans="15:15" x14ac:dyDescent="0.25">
      <c r="O3821" s="158"/>
    </row>
    <row r="3822" spans="15:15" x14ac:dyDescent="0.25">
      <c r="O3822" s="158"/>
    </row>
    <row r="3823" spans="15:15" x14ac:dyDescent="0.25">
      <c r="O3823" s="158"/>
    </row>
    <row r="3824" spans="15:15" x14ac:dyDescent="0.25">
      <c r="O3824" s="158"/>
    </row>
    <row r="3825" spans="15:15" x14ac:dyDescent="0.25">
      <c r="O3825" s="158"/>
    </row>
    <row r="3826" spans="15:15" x14ac:dyDescent="0.25">
      <c r="O3826" s="158"/>
    </row>
    <row r="3827" spans="15:15" x14ac:dyDescent="0.25">
      <c r="O3827" s="158"/>
    </row>
    <row r="3828" spans="15:15" x14ac:dyDescent="0.25">
      <c r="O3828" s="158"/>
    </row>
    <row r="3829" spans="15:15" x14ac:dyDescent="0.25">
      <c r="O3829" s="158"/>
    </row>
    <row r="3830" spans="15:15" x14ac:dyDescent="0.25">
      <c r="O3830" s="158"/>
    </row>
    <row r="3831" spans="15:15" x14ac:dyDescent="0.25">
      <c r="O3831" s="158"/>
    </row>
    <row r="3832" spans="15:15" x14ac:dyDescent="0.25">
      <c r="O3832" s="158"/>
    </row>
    <row r="3833" spans="15:15" x14ac:dyDescent="0.25">
      <c r="O3833" s="158"/>
    </row>
    <row r="3834" spans="15:15" x14ac:dyDescent="0.25">
      <c r="O3834" s="158"/>
    </row>
    <row r="3835" spans="15:15" x14ac:dyDescent="0.25">
      <c r="O3835" s="158"/>
    </row>
    <row r="3836" spans="15:15" x14ac:dyDescent="0.25">
      <c r="O3836" s="158"/>
    </row>
    <row r="3837" spans="15:15" x14ac:dyDescent="0.25">
      <c r="O3837" s="158"/>
    </row>
    <row r="3838" spans="15:15" x14ac:dyDescent="0.25">
      <c r="O3838" s="158"/>
    </row>
    <row r="3839" spans="15:15" x14ac:dyDescent="0.25">
      <c r="O3839" s="158"/>
    </row>
    <row r="3840" spans="15:15" x14ac:dyDescent="0.25">
      <c r="O3840" s="158"/>
    </row>
    <row r="3841" spans="15:15" x14ac:dyDescent="0.25">
      <c r="O3841" s="158"/>
    </row>
    <row r="3842" spans="15:15" x14ac:dyDescent="0.25">
      <c r="O3842" s="158"/>
    </row>
    <row r="3843" spans="15:15" x14ac:dyDescent="0.25">
      <c r="O3843" s="158"/>
    </row>
    <row r="3844" spans="15:15" x14ac:dyDescent="0.25">
      <c r="O3844" s="158"/>
    </row>
    <row r="3845" spans="15:15" x14ac:dyDescent="0.25">
      <c r="O3845" s="158"/>
    </row>
    <row r="3846" spans="15:15" x14ac:dyDescent="0.25">
      <c r="O3846" s="158"/>
    </row>
    <row r="3847" spans="15:15" x14ac:dyDescent="0.25">
      <c r="O3847" s="158"/>
    </row>
    <row r="3848" spans="15:15" x14ac:dyDescent="0.25">
      <c r="O3848" s="158"/>
    </row>
    <row r="3849" spans="15:15" x14ac:dyDescent="0.25">
      <c r="O3849" s="158"/>
    </row>
    <row r="3850" spans="15:15" x14ac:dyDescent="0.25">
      <c r="O3850" s="158"/>
    </row>
    <row r="3851" spans="15:15" x14ac:dyDescent="0.25">
      <c r="O3851" s="158"/>
    </row>
    <row r="3852" spans="15:15" x14ac:dyDescent="0.25">
      <c r="O3852" s="158"/>
    </row>
    <row r="3853" spans="15:15" x14ac:dyDescent="0.25">
      <c r="O3853" s="158"/>
    </row>
    <row r="3854" spans="15:15" x14ac:dyDescent="0.25">
      <c r="O3854" s="158"/>
    </row>
    <row r="3855" spans="15:15" x14ac:dyDescent="0.25">
      <c r="O3855" s="158"/>
    </row>
    <row r="3856" spans="15:15" x14ac:dyDescent="0.25">
      <c r="O3856" s="158"/>
    </row>
    <row r="3857" spans="15:15" x14ac:dyDescent="0.25">
      <c r="O3857" s="158"/>
    </row>
    <row r="3858" spans="15:15" x14ac:dyDescent="0.25">
      <c r="O3858" s="158"/>
    </row>
    <row r="3859" spans="15:15" x14ac:dyDescent="0.25">
      <c r="O3859" s="158"/>
    </row>
    <row r="3860" spans="15:15" x14ac:dyDescent="0.25">
      <c r="O3860" s="158"/>
    </row>
    <row r="3861" spans="15:15" x14ac:dyDescent="0.25">
      <c r="O3861" s="158"/>
    </row>
    <row r="3862" spans="15:15" x14ac:dyDescent="0.25">
      <c r="O3862" s="158"/>
    </row>
    <row r="3863" spans="15:15" x14ac:dyDescent="0.25">
      <c r="O3863" s="158"/>
    </row>
    <row r="3864" spans="15:15" x14ac:dyDescent="0.25">
      <c r="O3864" s="158"/>
    </row>
    <row r="3865" spans="15:15" x14ac:dyDescent="0.25">
      <c r="O3865" s="158"/>
    </row>
    <row r="3866" spans="15:15" x14ac:dyDescent="0.25">
      <c r="O3866" s="158"/>
    </row>
    <row r="3867" spans="15:15" x14ac:dyDescent="0.25">
      <c r="O3867" s="158"/>
    </row>
    <row r="3868" spans="15:15" x14ac:dyDescent="0.25">
      <c r="O3868" s="158"/>
    </row>
    <row r="3869" spans="15:15" x14ac:dyDescent="0.25">
      <c r="O3869" s="158"/>
    </row>
    <row r="3870" spans="15:15" x14ac:dyDescent="0.25">
      <c r="O3870" s="158"/>
    </row>
    <row r="3871" spans="15:15" x14ac:dyDescent="0.25">
      <c r="O3871" s="158"/>
    </row>
    <row r="3872" spans="15:15" x14ac:dyDescent="0.25">
      <c r="O3872" s="158"/>
    </row>
    <row r="3873" spans="15:15" x14ac:dyDescent="0.25">
      <c r="O3873" s="158"/>
    </row>
    <row r="3874" spans="15:15" x14ac:dyDescent="0.25">
      <c r="O3874" s="158"/>
    </row>
    <row r="3875" spans="15:15" x14ac:dyDescent="0.25">
      <c r="O3875" s="158"/>
    </row>
    <row r="3876" spans="15:15" x14ac:dyDescent="0.25">
      <c r="O3876" s="158"/>
    </row>
    <row r="3877" spans="15:15" x14ac:dyDescent="0.25">
      <c r="O3877" s="158"/>
    </row>
    <row r="3878" spans="15:15" x14ac:dyDescent="0.25">
      <c r="O3878" s="158"/>
    </row>
    <row r="3879" spans="15:15" x14ac:dyDescent="0.25">
      <c r="O3879" s="158"/>
    </row>
    <row r="3880" spans="15:15" x14ac:dyDescent="0.25">
      <c r="O3880" s="158"/>
    </row>
    <row r="3881" spans="15:15" x14ac:dyDescent="0.25">
      <c r="O3881" s="158"/>
    </row>
    <row r="3882" spans="15:15" x14ac:dyDescent="0.25">
      <c r="O3882" s="158"/>
    </row>
    <row r="3883" spans="15:15" x14ac:dyDescent="0.25">
      <c r="O3883" s="158"/>
    </row>
    <row r="3884" spans="15:15" x14ac:dyDescent="0.25">
      <c r="O3884" s="158"/>
    </row>
    <row r="3885" spans="15:15" x14ac:dyDescent="0.25">
      <c r="O3885" s="158"/>
    </row>
    <row r="3886" spans="15:15" x14ac:dyDescent="0.25">
      <c r="O3886" s="158"/>
    </row>
    <row r="3887" spans="15:15" x14ac:dyDescent="0.25">
      <c r="O3887" s="158"/>
    </row>
    <row r="3888" spans="15:15" x14ac:dyDescent="0.25">
      <c r="O3888" s="158"/>
    </row>
    <row r="3889" spans="15:15" x14ac:dyDescent="0.25">
      <c r="O3889" s="158"/>
    </row>
    <row r="3890" spans="15:15" x14ac:dyDescent="0.25">
      <c r="O3890" s="158"/>
    </row>
    <row r="3891" spans="15:15" x14ac:dyDescent="0.25">
      <c r="O3891" s="158"/>
    </row>
    <row r="3892" spans="15:15" x14ac:dyDescent="0.25">
      <c r="O3892" s="158"/>
    </row>
    <row r="3893" spans="15:15" x14ac:dyDescent="0.25">
      <c r="O3893" s="158"/>
    </row>
    <row r="3894" spans="15:15" x14ac:dyDescent="0.25">
      <c r="O3894" s="158"/>
    </row>
    <row r="3895" spans="15:15" x14ac:dyDescent="0.25">
      <c r="O3895" s="158"/>
    </row>
    <row r="3896" spans="15:15" x14ac:dyDescent="0.25">
      <c r="O3896" s="158"/>
    </row>
    <row r="3897" spans="15:15" x14ac:dyDescent="0.25">
      <c r="O3897" s="158"/>
    </row>
    <row r="3898" spans="15:15" x14ac:dyDescent="0.25">
      <c r="O3898" s="158"/>
    </row>
    <row r="3899" spans="15:15" x14ac:dyDescent="0.25">
      <c r="O3899" s="158"/>
    </row>
    <row r="3900" spans="15:15" x14ac:dyDescent="0.25">
      <c r="O3900" s="158"/>
    </row>
    <row r="3901" spans="15:15" x14ac:dyDescent="0.25">
      <c r="O3901" s="158"/>
    </row>
    <row r="3902" spans="15:15" x14ac:dyDescent="0.25">
      <c r="O3902" s="158"/>
    </row>
    <row r="3903" spans="15:15" x14ac:dyDescent="0.25">
      <c r="O3903" s="158"/>
    </row>
    <row r="3904" spans="15:15" x14ac:dyDescent="0.25">
      <c r="O3904" s="158"/>
    </row>
    <row r="3905" spans="15:15" x14ac:dyDescent="0.25">
      <c r="O3905" s="158"/>
    </row>
    <row r="3906" spans="15:15" x14ac:dyDescent="0.25">
      <c r="O3906" s="158"/>
    </row>
    <row r="3907" spans="15:15" x14ac:dyDescent="0.25">
      <c r="O3907" s="158"/>
    </row>
    <row r="3908" spans="15:15" x14ac:dyDescent="0.25">
      <c r="O3908" s="158"/>
    </row>
    <row r="3909" spans="15:15" x14ac:dyDescent="0.25">
      <c r="O3909" s="158"/>
    </row>
    <row r="3910" spans="15:15" x14ac:dyDescent="0.25">
      <c r="O3910" s="158"/>
    </row>
    <row r="3911" spans="15:15" x14ac:dyDescent="0.25">
      <c r="O3911" s="158"/>
    </row>
    <row r="3912" spans="15:15" x14ac:dyDescent="0.25">
      <c r="O3912" s="158"/>
    </row>
    <row r="3913" spans="15:15" x14ac:dyDescent="0.25">
      <c r="O3913" s="158"/>
    </row>
    <row r="3914" spans="15:15" x14ac:dyDescent="0.25">
      <c r="O3914" s="158"/>
    </row>
    <row r="3915" spans="15:15" x14ac:dyDescent="0.25">
      <c r="O3915" s="158"/>
    </row>
    <row r="3916" spans="15:15" x14ac:dyDescent="0.25">
      <c r="O3916" s="158"/>
    </row>
    <row r="3917" spans="15:15" x14ac:dyDescent="0.25">
      <c r="O3917" s="158"/>
    </row>
    <row r="3918" spans="15:15" x14ac:dyDescent="0.25">
      <c r="O3918" s="158"/>
    </row>
    <row r="3919" spans="15:15" x14ac:dyDescent="0.25">
      <c r="O3919" s="158"/>
    </row>
    <row r="3920" spans="15:15" x14ac:dyDescent="0.25">
      <c r="O3920" s="158"/>
    </row>
    <row r="3921" spans="15:15" x14ac:dyDescent="0.25">
      <c r="O3921" s="158"/>
    </row>
    <row r="3922" spans="15:15" x14ac:dyDescent="0.25">
      <c r="O3922" s="158"/>
    </row>
    <row r="3923" spans="15:15" x14ac:dyDescent="0.25">
      <c r="O3923" s="158"/>
    </row>
    <row r="3924" spans="15:15" x14ac:dyDescent="0.25">
      <c r="O3924" s="158"/>
    </row>
    <row r="3925" spans="15:15" x14ac:dyDescent="0.25">
      <c r="O3925" s="158"/>
    </row>
    <row r="3926" spans="15:15" x14ac:dyDescent="0.25">
      <c r="O3926" s="158"/>
    </row>
    <row r="3927" spans="15:15" x14ac:dyDescent="0.25">
      <c r="O3927" s="158"/>
    </row>
    <row r="3928" spans="15:15" x14ac:dyDescent="0.25">
      <c r="O3928" s="158"/>
    </row>
    <row r="3929" spans="15:15" x14ac:dyDescent="0.25">
      <c r="O3929" s="158"/>
    </row>
    <row r="3930" spans="15:15" x14ac:dyDescent="0.25">
      <c r="O3930" s="158"/>
    </row>
    <row r="3931" spans="15:15" x14ac:dyDescent="0.25">
      <c r="O3931" s="158"/>
    </row>
    <row r="3932" spans="15:15" x14ac:dyDescent="0.25">
      <c r="O3932" s="158"/>
    </row>
    <row r="3933" spans="15:15" x14ac:dyDescent="0.25">
      <c r="O3933" s="158"/>
    </row>
    <row r="3934" spans="15:15" x14ac:dyDescent="0.25">
      <c r="O3934" s="158"/>
    </row>
    <row r="3935" spans="15:15" x14ac:dyDescent="0.25">
      <c r="O3935" s="158"/>
    </row>
    <row r="3936" spans="15:15" x14ac:dyDescent="0.25">
      <c r="O3936" s="158"/>
    </row>
    <row r="3937" spans="15:15" x14ac:dyDescent="0.25">
      <c r="O3937" s="158"/>
    </row>
    <row r="3938" spans="15:15" x14ac:dyDescent="0.25">
      <c r="O3938" s="158"/>
    </row>
    <row r="3939" spans="15:15" x14ac:dyDescent="0.25">
      <c r="O3939" s="158"/>
    </row>
    <row r="3940" spans="15:15" x14ac:dyDescent="0.25">
      <c r="O3940" s="158"/>
    </row>
    <row r="3941" spans="15:15" x14ac:dyDescent="0.25">
      <c r="O3941" s="158"/>
    </row>
    <row r="3942" spans="15:15" x14ac:dyDescent="0.25">
      <c r="O3942" s="158"/>
    </row>
    <row r="3943" spans="15:15" x14ac:dyDescent="0.25">
      <c r="O3943" s="158"/>
    </row>
    <row r="3944" spans="15:15" x14ac:dyDescent="0.25">
      <c r="O3944" s="158"/>
    </row>
    <row r="3945" spans="15:15" x14ac:dyDescent="0.25">
      <c r="O3945" s="158"/>
    </row>
    <row r="3946" spans="15:15" x14ac:dyDescent="0.25">
      <c r="O3946" s="158"/>
    </row>
    <row r="3947" spans="15:15" x14ac:dyDescent="0.25">
      <c r="O3947" s="158"/>
    </row>
    <row r="3948" spans="15:15" x14ac:dyDescent="0.25">
      <c r="O3948" s="158"/>
    </row>
    <row r="3949" spans="15:15" x14ac:dyDescent="0.25">
      <c r="O3949" s="158"/>
    </row>
    <row r="3950" spans="15:15" x14ac:dyDescent="0.25">
      <c r="O3950" s="158"/>
    </row>
    <row r="3951" spans="15:15" x14ac:dyDescent="0.25">
      <c r="O3951" s="158"/>
    </row>
    <row r="3952" spans="15:15" x14ac:dyDescent="0.25">
      <c r="O3952" s="158"/>
    </row>
    <row r="3953" spans="15:15" x14ac:dyDescent="0.25">
      <c r="O3953" s="158"/>
    </row>
    <row r="3954" spans="15:15" x14ac:dyDescent="0.25">
      <c r="O3954" s="158"/>
    </row>
    <row r="3955" spans="15:15" x14ac:dyDescent="0.25">
      <c r="O3955" s="158"/>
    </row>
    <row r="3956" spans="15:15" x14ac:dyDescent="0.25">
      <c r="O3956" s="158"/>
    </row>
    <row r="3957" spans="15:15" x14ac:dyDescent="0.25">
      <c r="O3957" s="158"/>
    </row>
    <row r="3958" spans="15:15" x14ac:dyDescent="0.25">
      <c r="O3958" s="158"/>
    </row>
    <row r="3959" spans="15:15" x14ac:dyDescent="0.25">
      <c r="O3959" s="158"/>
    </row>
    <row r="3960" spans="15:15" x14ac:dyDescent="0.25">
      <c r="O3960" s="158"/>
    </row>
    <row r="3961" spans="15:15" x14ac:dyDescent="0.25">
      <c r="O3961" s="158"/>
    </row>
    <row r="3962" spans="15:15" x14ac:dyDescent="0.25">
      <c r="O3962" s="158"/>
    </row>
    <row r="3963" spans="15:15" x14ac:dyDescent="0.25">
      <c r="O3963" s="158"/>
    </row>
    <row r="3964" spans="15:15" x14ac:dyDescent="0.25">
      <c r="O3964" s="158"/>
    </row>
    <row r="3965" spans="15:15" x14ac:dyDescent="0.25">
      <c r="O3965" s="158"/>
    </row>
    <row r="3966" spans="15:15" x14ac:dyDescent="0.25">
      <c r="O3966" s="158"/>
    </row>
    <row r="3967" spans="15:15" x14ac:dyDescent="0.25">
      <c r="O3967" s="158"/>
    </row>
    <row r="3968" spans="15:15" x14ac:dyDescent="0.25">
      <c r="O3968" s="158"/>
    </row>
    <row r="3969" spans="15:15" x14ac:dyDescent="0.25">
      <c r="O3969" s="158"/>
    </row>
    <row r="3970" spans="15:15" x14ac:dyDescent="0.25">
      <c r="O3970" s="158"/>
    </row>
    <row r="3971" spans="15:15" x14ac:dyDescent="0.25">
      <c r="O3971" s="158"/>
    </row>
    <row r="3972" spans="15:15" x14ac:dyDescent="0.25">
      <c r="O3972" s="158"/>
    </row>
    <row r="3973" spans="15:15" x14ac:dyDescent="0.25">
      <c r="O3973" s="158"/>
    </row>
    <row r="3974" spans="15:15" x14ac:dyDescent="0.25">
      <c r="O3974" s="158"/>
    </row>
    <row r="3975" spans="15:15" x14ac:dyDescent="0.25">
      <c r="O3975" s="158"/>
    </row>
    <row r="3976" spans="15:15" x14ac:dyDescent="0.25">
      <c r="O3976" s="158"/>
    </row>
    <row r="3977" spans="15:15" x14ac:dyDescent="0.25">
      <c r="O3977" s="158"/>
    </row>
    <row r="3978" spans="15:15" x14ac:dyDescent="0.25">
      <c r="O3978" s="158"/>
    </row>
    <row r="3979" spans="15:15" x14ac:dyDescent="0.25">
      <c r="O3979" s="158"/>
    </row>
    <row r="3980" spans="15:15" x14ac:dyDescent="0.25">
      <c r="O3980" s="158"/>
    </row>
    <row r="3981" spans="15:15" x14ac:dyDescent="0.25">
      <c r="O3981" s="158"/>
    </row>
    <row r="3982" spans="15:15" x14ac:dyDescent="0.25">
      <c r="O3982" s="158"/>
    </row>
    <row r="3983" spans="15:15" x14ac:dyDescent="0.25">
      <c r="O3983" s="158"/>
    </row>
    <row r="3984" spans="15:15" x14ac:dyDescent="0.25">
      <c r="O3984" s="158"/>
    </row>
    <row r="3985" spans="15:15" x14ac:dyDescent="0.25">
      <c r="O3985" s="158"/>
    </row>
    <row r="3986" spans="15:15" x14ac:dyDescent="0.25">
      <c r="O3986" s="158"/>
    </row>
    <row r="3987" spans="15:15" x14ac:dyDescent="0.25">
      <c r="O3987" s="158"/>
    </row>
    <row r="3988" spans="15:15" x14ac:dyDescent="0.25">
      <c r="O3988" s="158"/>
    </row>
    <row r="3989" spans="15:15" x14ac:dyDescent="0.25">
      <c r="O3989" s="158"/>
    </row>
    <row r="3990" spans="15:15" x14ac:dyDescent="0.25">
      <c r="O3990" s="158"/>
    </row>
    <row r="3991" spans="15:15" x14ac:dyDescent="0.25">
      <c r="O3991" s="158"/>
    </row>
    <row r="3992" spans="15:15" x14ac:dyDescent="0.25">
      <c r="O3992" s="158"/>
    </row>
    <row r="3993" spans="15:15" x14ac:dyDescent="0.25">
      <c r="O3993" s="158"/>
    </row>
    <row r="3994" spans="15:15" x14ac:dyDescent="0.25">
      <c r="O3994" s="158"/>
    </row>
    <row r="3995" spans="15:15" x14ac:dyDescent="0.25">
      <c r="O3995" s="158"/>
    </row>
    <row r="3996" spans="15:15" x14ac:dyDescent="0.25">
      <c r="O3996" s="158"/>
    </row>
    <row r="3997" spans="15:15" x14ac:dyDescent="0.25">
      <c r="O3997" s="158"/>
    </row>
    <row r="3998" spans="15:15" x14ac:dyDescent="0.25">
      <c r="O3998" s="158"/>
    </row>
    <row r="3999" spans="15:15" x14ac:dyDescent="0.25">
      <c r="O3999" s="158"/>
    </row>
    <row r="4000" spans="15:15" x14ac:dyDescent="0.25">
      <c r="O4000" s="158"/>
    </row>
    <row r="4001" spans="15:15" x14ac:dyDescent="0.25">
      <c r="O4001" s="158"/>
    </row>
    <row r="4002" spans="15:15" x14ac:dyDescent="0.25">
      <c r="O4002" s="158"/>
    </row>
    <row r="4003" spans="15:15" x14ac:dyDescent="0.25">
      <c r="O4003" s="158"/>
    </row>
    <row r="4004" spans="15:15" x14ac:dyDescent="0.25">
      <c r="O4004" s="158"/>
    </row>
    <row r="4005" spans="15:15" x14ac:dyDescent="0.25">
      <c r="O4005" s="158"/>
    </row>
    <row r="4006" spans="15:15" x14ac:dyDescent="0.25">
      <c r="O4006" s="158"/>
    </row>
    <row r="4007" spans="15:15" x14ac:dyDescent="0.25">
      <c r="O4007" s="158"/>
    </row>
    <row r="4008" spans="15:15" x14ac:dyDescent="0.25">
      <c r="O4008" s="158"/>
    </row>
    <row r="4009" spans="15:15" x14ac:dyDescent="0.25">
      <c r="O4009" s="158"/>
    </row>
    <row r="4010" spans="15:15" x14ac:dyDescent="0.25">
      <c r="O4010" s="158"/>
    </row>
    <row r="4011" spans="15:15" x14ac:dyDescent="0.25">
      <c r="O4011" s="158"/>
    </row>
    <row r="4012" spans="15:15" x14ac:dyDescent="0.25">
      <c r="O4012" s="158"/>
    </row>
    <row r="4013" spans="15:15" x14ac:dyDescent="0.25">
      <c r="O4013" s="158"/>
    </row>
    <row r="4014" spans="15:15" x14ac:dyDescent="0.25">
      <c r="O4014" s="158"/>
    </row>
    <row r="4015" spans="15:15" x14ac:dyDescent="0.25">
      <c r="O4015" s="158"/>
    </row>
    <row r="4016" spans="15:15" x14ac:dyDescent="0.25">
      <c r="O4016" s="158"/>
    </row>
    <row r="4017" spans="15:15" x14ac:dyDescent="0.25">
      <c r="O4017" s="158"/>
    </row>
    <row r="4018" spans="15:15" x14ac:dyDescent="0.25">
      <c r="O4018" s="158"/>
    </row>
    <row r="4019" spans="15:15" x14ac:dyDescent="0.25">
      <c r="O4019" s="158"/>
    </row>
    <row r="4020" spans="15:15" x14ac:dyDescent="0.25">
      <c r="O4020" s="158"/>
    </row>
    <row r="4021" spans="15:15" x14ac:dyDescent="0.25">
      <c r="O4021" s="158"/>
    </row>
    <row r="4022" spans="15:15" x14ac:dyDescent="0.25">
      <c r="O4022" s="158"/>
    </row>
    <row r="4023" spans="15:15" x14ac:dyDescent="0.25">
      <c r="O4023" s="158"/>
    </row>
    <row r="4024" spans="15:15" x14ac:dyDescent="0.25">
      <c r="O4024" s="158"/>
    </row>
    <row r="4025" spans="15:15" x14ac:dyDescent="0.25">
      <c r="O4025" s="158"/>
    </row>
    <row r="4026" spans="15:15" x14ac:dyDescent="0.25">
      <c r="O4026" s="158"/>
    </row>
    <row r="4027" spans="15:15" x14ac:dyDescent="0.25">
      <c r="O4027" s="158"/>
    </row>
    <row r="4028" spans="15:15" x14ac:dyDescent="0.25">
      <c r="O4028" s="158"/>
    </row>
    <row r="4029" spans="15:15" x14ac:dyDescent="0.25">
      <c r="O4029" s="158"/>
    </row>
    <row r="4030" spans="15:15" x14ac:dyDescent="0.25">
      <c r="O4030" s="158"/>
    </row>
    <row r="4031" spans="15:15" x14ac:dyDescent="0.25">
      <c r="O4031" s="158"/>
    </row>
    <row r="4032" spans="15:15" x14ac:dyDescent="0.25">
      <c r="O4032" s="158"/>
    </row>
    <row r="4033" spans="15:15" x14ac:dyDescent="0.25">
      <c r="O4033" s="158"/>
    </row>
    <row r="4034" spans="15:15" x14ac:dyDescent="0.25">
      <c r="O4034" s="158"/>
    </row>
    <row r="4035" spans="15:15" x14ac:dyDescent="0.25">
      <c r="O4035" s="158"/>
    </row>
    <row r="4036" spans="15:15" x14ac:dyDescent="0.25">
      <c r="O4036" s="158"/>
    </row>
    <row r="4037" spans="15:15" x14ac:dyDescent="0.25">
      <c r="O4037" s="158"/>
    </row>
    <row r="4038" spans="15:15" x14ac:dyDescent="0.25">
      <c r="O4038" s="158"/>
    </row>
    <row r="4039" spans="15:15" x14ac:dyDescent="0.25">
      <c r="O4039" s="158"/>
    </row>
    <row r="4040" spans="15:15" x14ac:dyDescent="0.25">
      <c r="O4040" s="158"/>
    </row>
    <row r="4041" spans="15:15" x14ac:dyDescent="0.25">
      <c r="O4041" s="158"/>
    </row>
    <row r="4042" spans="15:15" x14ac:dyDescent="0.25">
      <c r="O4042" s="158"/>
    </row>
    <row r="4043" spans="15:15" x14ac:dyDescent="0.25">
      <c r="O4043" s="158"/>
    </row>
    <row r="4044" spans="15:15" x14ac:dyDescent="0.25">
      <c r="O4044" s="158"/>
    </row>
    <row r="4045" spans="15:15" x14ac:dyDescent="0.25">
      <c r="O4045" s="158"/>
    </row>
    <row r="4046" spans="15:15" x14ac:dyDescent="0.25">
      <c r="O4046" s="158"/>
    </row>
    <row r="4047" spans="15:15" x14ac:dyDescent="0.25">
      <c r="O4047" s="158"/>
    </row>
    <row r="4048" spans="15:15" x14ac:dyDescent="0.25">
      <c r="O4048" s="158"/>
    </row>
    <row r="4049" spans="15:15" x14ac:dyDescent="0.25">
      <c r="O4049" s="158"/>
    </row>
    <row r="4050" spans="15:15" x14ac:dyDescent="0.25">
      <c r="O4050" s="158"/>
    </row>
    <row r="4051" spans="15:15" x14ac:dyDescent="0.25">
      <c r="O4051" s="158"/>
    </row>
    <row r="4052" spans="15:15" x14ac:dyDescent="0.25">
      <c r="O4052" s="158"/>
    </row>
    <row r="4053" spans="15:15" x14ac:dyDescent="0.25">
      <c r="O4053" s="158"/>
    </row>
    <row r="4054" spans="15:15" x14ac:dyDescent="0.25">
      <c r="O4054" s="158"/>
    </row>
    <row r="4055" spans="15:15" x14ac:dyDescent="0.25">
      <c r="O4055" s="158"/>
    </row>
    <row r="4056" spans="15:15" x14ac:dyDescent="0.25">
      <c r="O4056" s="158"/>
    </row>
    <row r="4057" spans="15:15" x14ac:dyDescent="0.25">
      <c r="O4057" s="158"/>
    </row>
    <row r="4058" spans="15:15" x14ac:dyDescent="0.25">
      <c r="O4058" s="158"/>
    </row>
    <row r="4059" spans="15:15" x14ac:dyDescent="0.25">
      <c r="O4059" s="158"/>
    </row>
    <row r="4060" spans="15:15" x14ac:dyDescent="0.25">
      <c r="O4060" s="158"/>
    </row>
    <row r="4061" spans="15:15" x14ac:dyDescent="0.25">
      <c r="O4061" s="158"/>
    </row>
    <row r="4062" spans="15:15" x14ac:dyDescent="0.25">
      <c r="O4062" s="158"/>
    </row>
    <row r="4063" spans="15:15" x14ac:dyDescent="0.25">
      <c r="O4063" s="158"/>
    </row>
    <row r="4064" spans="15:15" x14ac:dyDescent="0.25">
      <c r="O4064" s="158"/>
    </row>
    <row r="4065" spans="15:15" x14ac:dyDescent="0.25">
      <c r="O4065" s="158"/>
    </row>
    <row r="4066" spans="15:15" x14ac:dyDescent="0.25">
      <c r="O4066" s="158"/>
    </row>
    <row r="4067" spans="15:15" x14ac:dyDescent="0.25">
      <c r="O4067" s="158"/>
    </row>
    <row r="4068" spans="15:15" x14ac:dyDescent="0.25">
      <c r="O4068" s="158"/>
    </row>
    <row r="4069" spans="15:15" x14ac:dyDescent="0.25">
      <c r="O4069" s="158"/>
    </row>
    <row r="4070" spans="15:15" x14ac:dyDescent="0.25">
      <c r="O4070" s="158"/>
    </row>
    <row r="4071" spans="15:15" x14ac:dyDescent="0.25">
      <c r="O4071" s="158"/>
    </row>
    <row r="4072" spans="15:15" x14ac:dyDescent="0.25">
      <c r="O4072" s="158"/>
    </row>
    <row r="4073" spans="15:15" x14ac:dyDescent="0.25">
      <c r="O4073" s="158"/>
    </row>
    <row r="4074" spans="15:15" x14ac:dyDescent="0.25">
      <c r="O4074" s="158"/>
    </row>
    <row r="4075" spans="15:15" x14ac:dyDescent="0.25">
      <c r="O4075" s="158"/>
    </row>
    <row r="4076" spans="15:15" x14ac:dyDescent="0.25">
      <c r="O4076" s="158"/>
    </row>
    <row r="4077" spans="15:15" x14ac:dyDescent="0.25">
      <c r="O4077" s="158"/>
    </row>
    <row r="4078" spans="15:15" x14ac:dyDescent="0.25">
      <c r="O4078" s="158"/>
    </row>
    <row r="4079" spans="15:15" x14ac:dyDescent="0.25">
      <c r="O4079" s="158"/>
    </row>
    <row r="4080" spans="15:15" x14ac:dyDescent="0.25">
      <c r="O4080" s="158"/>
    </row>
    <row r="4081" spans="15:15" x14ac:dyDescent="0.25">
      <c r="O4081" s="158"/>
    </row>
    <row r="4082" spans="15:15" x14ac:dyDescent="0.25">
      <c r="O4082" s="158"/>
    </row>
    <row r="4083" spans="15:15" x14ac:dyDescent="0.25">
      <c r="O4083" s="158"/>
    </row>
    <row r="4084" spans="15:15" x14ac:dyDescent="0.25">
      <c r="O4084" s="158"/>
    </row>
    <row r="4085" spans="15:15" x14ac:dyDescent="0.25">
      <c r="O4085" s="158"/>
    </row>
    <row r="4086" spans="15:15" x14ac:dyDescent="0.25">
      <c r="O4086" s="158"/>
    </row>
    <row r="4087" spans="15:15" x14ac:dyDescent="0.25">
      <c r="O4087" s="158"/>
    </row>
    <row r="4088" spans="15:15" x14ac:dyDescent="0.25">
      <c r="O4088" s="158"/>
    </row>
    <row r="4089" spans="15:15" x14ac:dyDescent="0.25">
      <c r="O4089" s="158"/>
    </row>
    <row r="4090" spans="15:15" x14ac:dyDescent="0.25">
      <c r="O4090" s="158"/>
    </row>
    <row r="4091" spans="15:15" x14ac:dyDescent="0.25">
      <c r="O4091" s="158"/>
    </row>
    <row r="4092" spans="15:15" x14ac:dyDescent="0.25">
      <c r="O4092" s="158"/>
    </row>
    <row r="4093" spans="15:15" x14ac:dyDescent="0.25">
      <c r="O4093" s="158"/>
    </row>
    <row r="4094" spans="15:15" x14ac:dyDescent="0.25">
      <c r="O4094" s="158"/>
    </row>
    <row r="4095" spans="15:15" x14ac:dyDescent="0.25">
      <c r="O4095" s="158"/>
    </row>
    <row r="4096" spans="15:15" x14ac:dyDescent="0.25">
      <c r="O4096" s="158"/>
    </row>
    <row r="4097" spans="15:15" x14ac:dyDescent="0.25">
      <c r="O4097" s="158"/>
    </row>
    <row r="4098" spans="15:15" x14ac:dyDescent="0.25">
      <c r="O4098" s="158"/>
    </row>
    <row r="4099" spans="15:15" x14ac:dyDescent="0.25">
      <c r="O4099" s="158"/>
    </row>
    <row r="4100" spans="15:15" x14ac:dyDescent="0.25">
      <c r="O4100" s="158"/>
    </row>
    <row r="4101" spans="15:15" x14ac:dyDescent="0.25">
      <c r="O4101" s="158"/>
    </row>
    <row r="4102" spans="15:15" x14ac:dyDescent="0.25">
      <c r="O4102" s="158"/>
    </row>
    <row r="4103" spans="15:15" x14ac:dyDescent="0.25">
      <c r="O4103" s="158"/>
    </row>
    <row r="4104" spans="15:15" x14ac:dyDescent="0.25">
      <c r="O4104" s="158"/>
    </row>
    <row r="4105" spans="15:15" x14ac:dyDescent="0.25">
      <c r="O4105" s="158"/>
    </row>
    <row r="4106" spans="15:15" x14ac:dyDescent="0.25">
      <c r="O4106" s="158"/>
    </row>
    <row r="4107" spans="15:15" x14ac:dyDescent="0.25">
      <c r="O4107" s="158"/>
    </row>
    <row r="4108" spans="15:15" x14ac:dyDescent="0.25">
      <c r="O4108" s="158"/>
    </row>
    <row r="4109" spans="15:15" x14ac:dyDescent="0.25">
      <c r="O4109" s="158"/>
    </row>
    <row r="4110" spans="15:15" x14ac:dyDescent="0.25">
      <c r="O4110" s="158"/>
    </row>
    <row r="4111" spans="15:15" x14ac:dyDescent="0.25">
      <c r="O4111" s="158"/>
    </row>
    <row r="4112" spans="15:15" x14ac:dyDescent="0.25">
      <c r="O4112" s="158"/>
    </row>
    <row r="4113" spans="15:15" x14ac:dyDescent="0.25">
      <c r="O4113" s="158"/>
    </row>
    <row r="4114" spans="15:15" x14ac:dyDescent="0.25">
      <c r="O4114" s="158"/>
    </row>
    <row r="4115" spans="15:15" x14ac:dyDescent="0.25">
      <c r="O4115" s="158"/>
    </row>
    <row r="4116" spans="15:15" x14ac:dyDescent="0.25">
      <c r="O4116" s="158"/>
    </row>
    <row r="4117" spans="15:15" x14ac:dyDescent="0.25">
      <c r="O4117" s="158"/>
    </row>
    <row r="4118" spans="15:15" x14ac:dyDescent="0.25">
      <c r="O4118" s="158"/>
    </row>
    <row r="4119" spans="15:15" x14ac:dyDescent="0.25">
      <c r="O4119" s="158"/>
    </row>
    <row r="4120" spans="15:15" x14ac:dyDescent="0.25">
      <c r="O4120" s="158"/>
    </row>
    <row r="4121" spans="15:15" x14ac:dyDescent="0.25">
      <c r="O4121" s="158"/>
    </row>
    <row r="4122" spans="15:15" x14ac:dyDescent="0.25">
      <c r="O4122" s="158"/>
    </row>
    <row r="4123" spans="15:15" x14ac:dyDescent="0.25">
      <c r="O4123" s="158"/>
    </row>
    <row r="4124" spans="15:15" x14ac:dyDescent="0.25">
      <c r="O4124" s="158"/>
    </row>
    <row r="4125" spans="15:15" x14ac:dyDescent="0.25">
      <c r="O4125" s="158"/>
    </row>
    <row r="4126" spans="15:15" x14ac:dyDescent="0.25">
      <c r="O4126" s="158"/>
    </row>
    <row r="4127" spans="15:15" x14ac:dyDescent="0.25">
      <c r="O4127" s="158"/>
    </row>
    <row r="4128" spans="15:15" x14ac:dyDescent="0.25">
      <c r="O4128" s="158"/>
    </row>
    <row r="4129" spans="15:15" x14ac:dyDescent="0.25">
      <c r="O4129" s="158"/>
    </row>
    <row r="4130" spans="15:15" x14ac:dyDescent="0.25">
      <c r="O4130" s="158"/>
    </row>
    <row r="4131" spans="15:15" x14ac:dyDescent="0.25">
      <c r="O4131" s="158"/>
    </row>
    <row r="4132" spans="15:15" x14ac:dyDescent="0.25">
      <c r="O4132" s="158"/>
    </row>
    <row r="4133" spans="15:15" x14ac:dyDescent="0.25">
      <c r="O4133" s="158"/>
    </row>
    <row r="4134" spans="15:15" x14ac:dyDescent="0.25">
      <c r="O4134" s="158"/>
    </row>
    <row r="4135" spans="15:15" x14ac:dyDescent="0.25">
      <c r="O4135" s="158"/>
    </row>
    <row r="4136" spans="15:15" x14ac:dyDescent="0.25">
      <c r="O4136" s="158"/>
    </row>
    <row r="4137" spans="15:15" x14ac:dyDescent="0.25">
      <c r="O4137" s="158"/>
    </row>
    <row r="4138" spans="15:15" x14ac:dyDescent="0.25">
      <c r="O4138" s="158"/>
    </row>
    <row r="4139" spans="15:15" x14ac:dyDescent="0.25">
      <c r="O4139" s="158"/>
    </row>
    <row r="4140" spans="15:15" x14ac:dyDescent="0.25">
      <c r="O4140" s="158"/>
    </row>
    <row r="4141" spans="15:15" x14ac:dyDescent="0.25">
      <c r="O4141" s="158"/>
    </row>
    <row r="4142" spans="15:15" x14ac:dyDescent="0.25">
      <c r="O4142" s="158"/>
    </row>
    <row r="4143" spans="15:15" x14ac:dyDescent="0.25">
      <c r="O4143" s="158"/>
    </row>
    <row r="4144" spans="15:15" x14ac:dyDescent="0.25">
      <c r="O4144" s="158"/>
    </row>
    <row r="4145" spans="15:15" x14ac:dyDescent="0.25">
      <c r="O4145" s="158"/>
    </row>
    <row r="4146" spans="15:15" x14ac:dyDescent="0.25">
      <c r="O4146" s="158"/>
    </row>
    <row r="4147" spans="15:15" x14ac:dyDescent="0.25">
      <c r="O4147" s="158"/>
    </row>
    <row r="4148" spans="15:15" x14ac:dyDescent="0.25">
      <c r="O4148" s="158"/>
    </row>
    <row r="4149" spans="15:15" x14ac:dyDescent="0.25">
      <c r="O4149" s="158"/>
    </row>
    <row r="4150" spans="15:15" x14ac:dyDescent="0.25">
      <c r="O4150" s="158"/>
    </row>
    <row r="4151" spans="15:15" x14ac:dyDescent="0.25">
      <c r="O4151" s="158"/>
    </row>
    <row r="4152" spans="15:15" x14ac:dyDescent="0.25">
      <c r="O4152" s="158"/>
    </row>
    <row r="4153" spans="15:15" x14ac:dyDescent="0.25">
      <c r="O4153" s="158"/>
    </row>
    <row r="4154" spans="15:15" x14ac:dyDescent="0.25">
      <c r="O4154" s="158"/>
    </row>
    <row r="4155" spans="15:15" x14ac:dyDescent="0.25">
      <c r="O4155" s="158"/>
    </row>
    <row r="4156" spans="15:15" x14ac:dyDescent="0.25">
      <c r="O4156" s="158"/>
    </row>
    <row r="4157" spans="15:15" x14ac:dyDescent="0.25">
      <c r="O4157" s="158"/>
    </row>
    <row r="4158" spans="15:15" x14ac:dyDescent="0.25">
      <c r="O4158" s="158"/>
    </row>
    <row r="4159" spans="15:15" x14ac:dyDescent="0.25">
      <c r="O4159" s="158"/>
    </row>
    <row r="4160" spans="15:15" x14ac:dyDescent="0.25">
      <c r="O4160" s="158"/>
    </row>
    <row r="4161" spans="15:15" x14ac:dyDescent="0.25">
      <c r="O4161" s="158"/>
    </row>
    <row r="4162" spans="15:15" x14ac:dyDescent="0.25">
      <c r="O4162" s="158"/>
    </row>
    <row r="4163" spans="15:15" x14ac:dyDescent="0.25">
      <c r="O4163" s="158"/>
    </row>
    <row r="4164" spans="15:15" x14ac:dyDescent="0.25">
      <c r="O4164" s="158"/>
    </row>
    <row r="4165" spans="15:15" x14ac:dyDescent="0.25">
      <c r="O4165" s="158"/>
    </row>
    <row r="4166" spans="15:15" x14ac:dyDescent="0.25">
      <c r="O4166" s="158"/>
    </row>
    <row r="4167" spans="15:15" x14ac:dyDescent="0.25">
      <c r="O4167" s="158"/>
    </row>
    <row r="4168" spans="15:15" x14ac:dyDescent="0.25">
      <c r="O4168" s="158"/>
    </row>
    <row r="4169" spans="15:15" x14ac:dyDescent="0.25">
      <c r="O4169" s="158"/>
    </row>
    <row r="4170" spans="15:15" x14ac:dyDescent="0.25">
      <c r="O4170" s="158"/>
    </row>
    <row r="4171" spans="15:15" x14ac:dyDescent="0.25">
      <c r="O4171" s="158"/>
    </row>
    <row r="4172" spans="15:15" x14ac:dyDescent="0.25">
      <c r="O4172" s="158"/>
    </row>
    <row r="4173" spans="15:15" x14ac:dyDescent="0.25">
      <c r="O4173" s="158"/>
    </row>
    <row r="4174" spans="15:15" x14ac:dyDescent="0.25">
      <c r="O4174" s="158"/>
    </row>
    <row r="4175" spans="15:15" x14ac:dyDescent="0.25">
      <c r="O4175" s="158"/>
    </row>
    <row r="4176" spans="15:15" x14ac:dyDescent="0.25">
      <c r="O4176" s="158"/>
    </row>
    <row r="4177" spans="15:15" x14ac:dyDescent="0.25">
      <c r="O4177" s="158"/>
    </row>
    <row r="4178" spans="15:15" x14ac:dyDescent="0.25">
      <c r="O4178" s="158"/>
    </row>
    <row r="4179" spans="15:15" x14ac:dyDescent="0.25">
      <c r="O4179" s="158"/>
    </row>
    <row r="4180" spans="15:15" x14ac:dyDescent="0.25">
      <c r="O4180" s="158"/>
    </row>
    <row r="4181" spans="15:15" x14ac:dyDescent="0.25">
      <c r="O4181" s="158"/>
    </row>
    <row r="4182" spans="15:15" x14ac:dyDescent="0.25">
      <c r="O4182" s="158"/>
    </row>
    <row r="4183" spans="15:15" x14ac:dyDescent="0.25">
      <c r="O4183" s="158"/>
    </row>
    <row r="4184" spans="15:15" x14ac:dyDescent="0.25">
      <c r="O4184" s="158"/>
    </row>
    <row r="4185" spans="15:15" x14ac:dyDescent="0.25">
      <c r="O4185" s="158"/>
    </row>
    <row r="4186" spans="15:15" x14ac:dyDescent="0.25">
      <c r="O4186" s="158"/>
    </row>
    <row r="4187" spans="15:15" x14ac:dyDescent="0.25">
      <c r="O4187" s="158"/>
    </row>
    <row r="4188" spans="15:15" x14ac:dyDescent="0.25">
      <c r="O4188" s="158"/>
    </row>
    <row r="4189" spans="15:15" x14ac:dyDescent="0.25">
      <c r="O4189" s="158"/>
    </row>
    <row r="4190" spans="15:15" x14ac:dyDescent="0.25">
      <c r="O4190" s="158"/>
    </row>
    <row r="4191" spans="15:15" x14ac:dyDescent="0.25">
      <c r="O4191" s="158"/>
    </row>
    <row r="4192" spans="15:15" x14ac:dyDescent="0.25">
      <c r="O4192" s="158"/>
    </row>
    <row r="4193" spans="15:15" x14ac:dyDescent="0.25">
      <c r="O4193" s="158"/>
    </row>
    <row r="4194" spans="15:15" x14ac:dyDescent="0.25">
      <c r="O4194" s="158"/>
    </row>
    <row r="4195" spans="15:15" x14ac:dyDescent="0.25">
      <c r="O4195" s="158"/>
    </row>
    <row r="4196" spans="15:15" x14ac:dyDescent="0.25">
      <c r="O4196" s="158"/>
    </row>
    <row r="4197" spans="15:15" x14ac:dyDescent="0.25">
      <c r="O4197" s="158"/>
    </row>
    <row r="4198" spans="15:15" x14ac:dyDescent="0.25">
      <c r="O4198" s="158"/>
    </row>
    <row r="4199" spans="15:15" x14ac:dyDescent="0.25">
      <c r="O4199" s="158"/>
    </row>
    <row r="4200" spans="15:15" x14ac:dyDescent="0.25">
      <c r="O4200" s="158"/>
    </row>
    <row r="4201" spans="15:15" x14ac:dyDescent="0.25">
      <c r="O4201" s="158"/>
    </row>
    <row r="4202" spans="15:15" x14ac:dyDescent="0.25">
      <c r="O4202" s="158"/>
    </row>
    <row r="4203" spans="15:15" x14ac:dyDescent="0.25">
      <c r="O4203" s="158"/>
    </row>
    <row r="4204" spans="15:15" x14ac:dyDescent="0.25">
      <c r="O4204" s="158"/>
    </row>
    <row r="4205" spans="15:15" x14ac:dyDescent="0.25">
      <c r="O4205" s="158"/>
    </row>
    <row r="4206" spans="15:15" x14ac:dyDescent="0.25">
      <c r="O4206" s="158"/>
    </row>
    <row r="4207" spans="15:15" x14ac:dyDescent="0.25">
      <c r="O4207" s="158"/>
    </row>
    <row r="4208" spans="15:15" x14ac:dyDescent="0.25">
      <c r="O4208" s="158"/>
    </row>
    <row r="4209" spans="15:15" x14ac:dyDescent="0.25">
      <c r="O4209" s="158"/>
    </row>
    <row r="4210" spans="15:15" x14ac:dyDescent="0.25">
      <c r="O4210" s="158"/>
    </row>
    <row r="4211" spans="15:15" x14ac:dyDescent="0.25">
      <c r="O4211" s="158"/>
    </row>
    <row r="4212" spans="15:15" x14ac:dyDescent="0.25">
      <c r="O4212" s="158"/>
    </row>
    <row r="4213" spans="15:15" x14ac:dyDescent="0.25">
      <c r="O4213" s="158"/>
    </row>
    <row r="4214" spans="15:15" x14ac:dyDescent="0.25">
      <c r="O4214" s="158"/>
    </row>
    <row r="4215" spans="15:15" x14ac:dyDescent="0.25">
      <c r="O4215" s="158"/>
    </row>
    <row r="4216" spans="15:15" x14ac:dyDescent="0.25">
      <c r="O4216" s="158"/>
    </row>
    <row r="4217" spans="15:15" x14ac:dyDescent="0.25">
      <c r="O4217" s="158"/>
    </row>
    <row r="4218" spans="15:15" x14ac:dyDescent="0.25">
      <c r="O4218" s="158"/>
    </row>
    <row r="4219" spans="15:15" x14ac:dyDescent="0.25">
      <c r="O4219" s="158"/>
    </row>
    <row r="4220" spans="15:15" x14ac:dyDescent="0.25">
      <c r="O4220" s="158"/>
    </row>
    <row r="4221" spans="15:15" x14ac:dyDescent="0.25">
      <c r="O4221" s="158"/>
    </row>
    <row r="4222" spans="15:15" x14ac:dyDescent="0.25">
      <c r="O4222" s="158"/>
    </row>
    <row r="4223" spans="15:15" x14ac:dyDescent="0.25">
      <c r="O4223" s="158"/>
    </row>
    <row r="4224" spans="15:15" x14ac:dyDescent="0.25">
      <c r="O4224" s="158"/>
    </row>
    <row r="4225" spans="15:15" x14ac:dyDescent="0.25">
      <c r="O4225" s="158"/>
    </row>
    <row r="4226" spans="15:15" x14ac:dyDescent="0.25">
      <c r="O4226" s="158"/>
    </row>
    <row r="4227" spans="15:15" x14ac:dyDescent="0.25">
      <c r="O4227" s="158"/>
    </row>
    <row r="4228" spans="15:15" x14ac:dyDescent="0.25">
      <c r="O4228" s="158"/>
    </row>
    <row r="4229" spans="15:15" x14ac:dyDescent="0.25">
      <c r="O4229" s="158"/>
    </row>
    <row r="4230" spans="15:15" x14ac:dyDescent="0.25">
      <c r="O4230" s="158"/>
    </row>
    <row r="4231" spans="15:15" x14ac:dyDescent="0.25">
      <c r="O4231" s="158"/>
    </row>
    <row r="4232" spans="15:15" x14ac:dyDescent="0.25">
      <c r="O4232" s="158"/>
    </row>
    <row r="4233" spans="15:15" x14ac:dyDescent="0.25">
      <c r="O4233" s="158"/>
    </row>
    <row r="4234" spans="15:15" x14ac:dyDescent="0.25">
      <c r="O4234" s="158"/>
    </row>
    <row r="4235" spans="15:15" x14ac:dyDescent="0.25">
      <c r="O4235" s="158"/>
    </row>
    <row r="4236" spans="15:15" x14ac:dyDescent="0.25">
      <c r="O4236" s="158"/>
    </row>
    <row r="4237" spans="15:15" x14ac:dyDescent="0.25">
      <c r="O4237" s="158"/>
    </row>
    <row r="4238" spans="15:15" x14ac:dyDescent="0.25">
      <c r="O4238" s="158"/>
    </row>
    <row r="4239" spans="15:15" x14ac:dyDescent="0.25">
      <c r="O4239" s="158"/>
    </row>
    <row r="4240" spans="15:15" x14ac:dyDescent="0.25">
      <c r="O4240" s="158"/>
    </row>
    <row r="4241" spans="15:15" x14ac:dyDescent="0.25">
      <c r="O4241" s="158"/>
    </row>
    <row r="4242" spans="15:15" x14ac:dyDescent="0.25">
      <c r="O4242" s="158"/>
    </row>
    <row r="4243" spans="15:15" x14ac:dyDescent="0.25">
      <c r="O4243" s="158"/>
    </row>
    <row r="4244" spans="15:15" x14ac:dyDescent="0.25">
      <c r="O4244" s="158"/>
    </row>
    <row r="4245" spans="15:15" x14ac:dyDescent="0.25">
      <c r="O4245" s="158"/>
    </row>
    <row r="4246" spans="15:15" x14ac:dyDescent="0.25">
      <c r="O4246" s="158"/>
    </row>
    <row r="4247" spans="15:15" x14ac:dyDescent="0.25">
      <c r="O4247" s="158"/>
    </row>
    <row r="4248" spans="15:15" x14ac:dyDescent="0.25">
      <c r="O4248" s="158"/>
    </row>
    <row r="4249" spans="15:15" x14ac:dyDescent="0.25">
      <c r="O4249" s="158"/>
    </row>
    <row r="4250" spans="15:15" x14ac:dyDescent="0.25">
      <c r="O4250" s="158"/>
    </row>
    <row r="4251" spans="15:15" x14ac:dyDescent="0.25">
      <c r="O4251" s="158"/>
    </row>
    <row r="4252" spans="15:15" x14ac:dyDescent="0.25">
      <c r="O4252" s="158"/>
    </row>
    <row r="4253" spans="15:15" x14ac:dyDescent="0.25">
      <c r="O4253" s="158"/>
    </row>
    <row r="4254" spans="15:15" x14ac:dyDescent="0.25">
      <c r="O4254" s="158"/>
    </row>
    <row r="4255" spans="15:15" x14ac:dyDescent="0.25">
      <c r="O4255" s="158"/>
    </row>
    <row r="4256" spans="15:15" x14ac:dyDescent="0.25">
      <c r="O4256" s="158"/>
    </row>
    <row r="4257" spans="15:15" x14ac:dyDescent="0.25">
      <c r="O4257" s="158"/>
    </row>
    <row r="4258" spans="15:15" x14ac:dyDescent="0.25">
      <c r="O4258" s="158"/>
    </row>
    <row r="4259" spans="15:15" x14ac:dyDescent="0.25">
      <c r="O4259" s="158"/>
    </row>
    <row r="4260" spans="15:15" x14ac:dyDescent="0.25">
      <c r="O4260" s="158"/>
    </row>
    <row r="4261" spans="15:15" x14ac:dyDescent="0.25">
      <c r="O4261" s="158"/>
    </row>
    <row r="4262" spans="15:15" x14ac:dyDescent="0.25">
      <c r="O4262" s="158"/>
    </row>
    <row r="4263" spans="15:15" x14ac:dyDescent="0.25">
      <c r="O4263" s="158"/>
    </row>
    <row r="4264" spans="15:15" x14ac:dyDescent="0.25">
      <c r="O4264" s="158"/>
    </row>
    <row r="4265" spans="15:15" x14ac:dyDescent="0.25">
      <c r="O4265" s="158"/>
    </row>
    <row r="4266" spans="15:15" x14ac:dyDescent="0.25">
      <c r="O4266" s="158"/>
    </row>
    <row r="4267" spans="15:15" x14ac:dyDescent="0.25">
      <c r="O4267" s="158"/>
    </row>
    <row r="4268" spans="15:15" x14ac:dyDescent="0.25">
      <c r="O4268" s="158"/>
    </row>
    <row r="4269" spans="15:15" x14ac:dyDescent="0.25">
      <c r="O4269" s="158"/>
    </row>
    <row r="4270" spans="15:15" x14ac:dyDescent="0.25">
      <c r="O4270" s="158"/>
    </row>
    <row r="4271" spans="15:15" x14ac:dyDescent="0.25">
      <c r="O4271" s="158"/>
    </row>
    <row r="4272" spans="15:15" x14ac:dyDescent="0.25">
      <c r="O4272" s="158"/>
    </row>
    <row r="4273" spans="15:15" x14ac:dyDescent="0.25">
      <c r="O4273" s="158"/>
    </row>
    <row r="4274" spans="15:15" x14ac:dyDescent="0.25">
      <c r="O4274" s="158"/>
    </row>
    <row r="4275" spans="15:15" x14ac:dyDescent="0.25">
      <c r="O4275" s="158"/>
    </row>
    <row r="4276" spans="15:15" x14ac:dyDescent="0.25">
      <c r="O4276" s="158"/>
    </row>
    <row r="4277" spans="15:15" x14ac:dyDescent="0.25">
      <c r="O4277" s="158"/>
    </row>
    <row r="4278" spans="15:15" x14ac:dyDescent="0.25">
      <c r="O4278" s="158"/>
    </row>
    <row r="4279" spans="15:15" x14ac:dyDescent="0.25">
      <c r="O4279" s="158"/>
    </row>
    <row r="4280" spans="15:15" x14ac:dyDescent="0.25">
      <c r="O4280" s="158"/>
    </row>
    <row r="4281" spans="15:15" x14ac:dyDescent="0.25">
      <c r="O4281" s="158"/>
    </row>
    <row r="4282" spans="15:15" x14ac:dyDescent="0.25">
      <c r="O4282" s="158"/>
    </row>
    <row r="4283" spans="15:15" x14ac:dyDescent="0.25">
      <c r="O4283" s="158"/>
    </row>
    <row r="4284" spans="15:15" x14ac:dyDescent="0.25">
      <c r="O4284" s="158"/>
    </row>
    <row r="4285" spans="15:15" x14ac:dyDescent="0.25">
      <c r="O4285" s="158"/>
    </row>
    <row r="4286" spans="15:15" x14ac:dyDescent="0.25">
      <c r="O4286" s="158"/>
    </row>
    <row r="4287" spans="15:15" x14ac:dyDescent="0.25">
      <c r="O4287" s="158"/>
    </row>
    <row r="4288" spans="15:15" x14ac:dyDescent="0.25">
      <c r="O4288" s="158"/>
    </row>
    <row r="4289" spans="15:15" x14ac:dyDescent="0.25">
      <c r="O4289" s="158"/>
    </row>
    <row r="4290" spans="15:15" x14ac:dyDescent="0.25">
      <c r="O4290" s="158"/>
    </row>
    <row r="4291" spans="15:15" x14ac:dyDescent="0.25">
      <c r="O4291" s="158"/>
    </row>
    <row r="4292" spans="15:15" x14ac:dyDescent="0.25">
      <c r="O4292" s="158"/>
    </row>
    <row r="4293" spans="15:15" x14ac:dyDescent="0.25">
      <c r="O4293" s="158"/>
    </row>
    <row r="4294" spans="15:15" x14ac:dyDescent="0.25">
      <c r="O4294" s="158"/>
    </row>
    <row r="4295" spans="15:15" x14ac:dyDescent="0.25">
      <c r="O4295" s="158"/>
    </row>
    <row r="4296" spans="15:15" x14ac:dyDescent="0.25">
      <c r="O4296" s="158"/>
    </row>
    <row r="4297" spans="15:15" x14ac:dyDescent="0.25">
      <c r="O4297" s="158"/>
    </row>
    <row r="4298" spans="15:15" x14ac:dyDescent="0.25">
      <c r="O4298" s="158"/>
    </row>
    <row r="4299" spans="15:15" x14ac:dyDescent="0.25">
      <c r="O4299" s="158"/>
    </row>
    <row r="4300" spans="15:15" x14ac:dyDescent="0.25">
      <c r="O4300" s="158"/>
    </row>
    <row r="4301" spans="15:15" x14ac:dyDescent="0.25">
      <c r="O4301" s="158"/>
    </row>
    <row r="4302" spans="15:15" x14ac:dyDescent="0.25">
      <c r="O4302" s="158"/>
    </row>
    <row r="4303" spans="15:15" x14ac:dyDescent="0.25">
      <c r="O4303" s="158"/>
    </row>
    <row r="4304" spans="15:15" x14ac:dyDescent="0.25">
      <c r="O4304" s="158"/>
    </row>
    <row r="4305" spans="15:15" x14ac:dyDescent="0.25">
      <c r="O4305" s="158"/>
    </row>
    <row r="4306" spans="15:15" x14ac:dyDescent="0.25">
      <c r="O4306" s="158"/>
    </row>
    <row r="4307" spans="15:15" x14ac:dyDescent="0.25">
      <c r="O4307" s="158"/>
    </row>
    <row r="4308" spans="15:15" x14ac:dyDescent="0.25">
      <c r="O4308" s="158"/>
    </row>
    <row r="4309" spans="15:15" x14ac:dyDescent="0.25">
      <c r="O4309" s="158"/>
    </row>
    <row r="4310" spans="15:15" x14ac:dyDescent="0.25">
      <c r="O4310" s="158"/>
    </row>
    <row r="4311" spans="15:15" x14ac:dyDescent="0.25">
      <c r="O4311" s="158"/>
    </row>
    <row r="4312" spans="15:15" x14ac:dyDescent="0.25">
      <c r="O4312" s="158"/>
    </row>
    <row r="4313" spans="15:15" x14ac:dyDescent="0.25">
      <c r="O4313" s="158"/>
    </row>
    <row r="4314" spans="15:15" x14ac:dyDescent="0.25">
      <c r="O4314" s="158"/>
    </row>
    <row r="4315" spans="15:15" x14ac:dyDescent="0.25">
      <c r="O4315" s="158"/>
    </row>
    <row r="4316" spans="15:15" x14ac:dyDescent="0.25">
      <c r="O4316" s="158"/>
    </row>
    <row r="4317" spans="15:15" x14ac:dyDescent="0.25">
      <c r="O4317" s="158"/>
    </row>
    <row r="4318" spans="15:15" x14ac:dyDescent="0.25">
      <c r="O4318" s="158"/>
    </row>
    <row r="4319" spans="15:15" x14ac:dyDescent="0.25">
      <c r="O4319" s="158"/>
    </row>
    <row r="4320" spans="15:15" x14ac:dyDescent="0.25">
      <c r="O4320" s="158"/>
    </row>
    <row r="4321" spans="15:15" x14ac:dyDescent="0.25">
      <c r="O4321" s="158"/>
    </row>
    <row r="4322" spans="15:15" x14ac:dyDescent="0.25">
      <c r="O4322" s="158"/>
    </row>
    <row r="4323" spans="15:15" x14ac:dyDescent="0.25">
      <c r="O4323" s="158"/>
    </row>
    <row r="4324" spans="15:15" x14ac:dyDescent="0.25">
      <c r="O4324" s="158"/>
    </row>
    <row r="4325" spans="15:15" x14ac:dyDescent="0.25">
      <c r="O4325" s="158"/>
    </row>
    <row r="4326" spans="15:15" x14ac:dyDescent="0.25">
      <c r="O4326" s="158"/>
    </row>
    <row r="4327" spans="15:15" x14ac:dyDescent="0.25">
      <c r="O4327" s="158"/>
    </row>
    <row r="4328" spans="15:15" x14ac:dyDescent="0.25">
      <c r="O4328" s="158"/>
    </row>
    <row r="4329" spans="15:15" x14ac:dyDescent="0.25">
      <c r="O4329" s="158"/>
    </row>
    <row r="4330" spans="15:15" x14ac:dyDescent="0.25">
      <c r="O4330" s="158"/>
    </row>
    <row r="4331" spans="15:15" x14ac:dyDescent="0.25">
      <c r="O4331" s="158"/>
    </row>
    <row r="4332" spans="15:15" x14ac:dyDescent="0.25">
      <c r="O4332" s="158"/>
    </row>
    <row r="4333" spans="15:15" x14ac:dyDescent="0.25">
      <c r="O4333" s="158"/>
    </row>
    <row r="4334" spans="15:15" x14ac:dyDescent="0.25">
      <c r="O4334" s="158"/>
    </row>
    <row r="4335" spans="15:15" x14ac:dyDescent="0.25">
      <c r="O4335" s="158"/>
    </row>
    <row r="4336" spans="15:15" x14ac:dyDescent="0.25">
      <c r="O4336" s="158"/>
    </row>
    <row r="4337" spans="15:15" x14ac:dyDescent="0.25">
      <c r="O4337" s="158"/>
    </row>
    <row r="4338" spans="15:15" x14ac:dyDescent="0.25">
      <c r="O4338" s="158"/>
    </row>
    <row r="4339" spans="15:15" x14ac:dyDescent="0.25">
      <c r="O4339" s="158"/>
    </row>
    <row r="4340" spans="15:15" x14ac:dyDescent="0.25">
      <c r="O4340" s="158"/>
    </row>
    <row r="4341" spans="15:15" x14ac:dyDescent="0.25">
      <c r="O4341" s="158"/>
    </row>
    <row r="4342" spans="15:15" x14ac:dyDescent="0.25">
      <c r="O4342" s="158"/>
    </row>
    <row r="4343" spans="15:15" x14ac:dyDescent="0.25">
      <c r="O4343" s="158"/>
    </row>
    <row r="4344" spans="15:15" x14ac:dyDescent="0.25">
      <c r="O4344" s="158"/>
    </row>
    <row r="4345" spans="15:15" x14ac:dyDescent="0.25">
      <c r="O4345" s="158"/>
    </row>
    <row r="4346" spans="15:15" x14ac:dyDescent="0.25">
      <c r="O4346" s="158"/>
    </row>
    <row r="4347" spans="15:15" x14ac:dyDescent="0.25">
      <c r="O4347" s="158"/>
    </row>
    <row r="4348" spans="15:15" x14ac:dyDescent="0.25">
      <c r="O4348" s="158"/>
    </row>
    <row r="4349" spans="15:15" x14ac:dyDescent="0.25">
      <c r="O4349" s="158"/>
    </row>
    <row r="4350" spans="15:15" x14ac:dyDescent="0.25">
      <c r="O4350" s="158"/>
    </row>
    <row r="4351" spans="15:15" x14ac:dyDescent="0.25">
      <c r="O4351" s="158"/>
    </row>
    <row r="4352" spans="15:15" x14ac:dyDescent="0.25">
      <c r="O4352" s="158"/>
    </row>
    <row r="4353" spans="15:15" x14ac:dyDescent="0.25">
      <c r="O4353" s="158"/>
    </row>
    <row r="4354" spans="15:15" x14ac:dyDescent="0.25">
      <c r="O4354" s="158"/>
    </row>
    <row r="4355" spans="15:15" x14ac:dyDescent="0.25">
      <c r="O4355" s="158"/>
    </row>
    <row r="4356" spans="15:15" x14ac:dyDescent="0.25">
      <c r="O4356" s="158"/>
    </row>
    <row r="4357" spans="15:15" x14ac:dyDescent="0.25">
      <c r="O4357" s="158"/>
    </row>
    <row r="4358" spans="15:15" x14ac:dyDescent="0.25">
      <c r="O4358" s="158"/>
    </row>
    <row r="4359" spans="15:15" x14ac:dyDescent="0.25">
      <c r="O4359" s="158"/>
    </row>
    <row r="4360" spans="15:15" x14ac:dyDescent="0.25">
      <c r="O4360" s="158"/>
    </row>
    <row r="4361" spans="15:15" x14ac:dyDescent="0.25">
      <c r="O4361" s="158"/>
    </row>
    <row r="4362" spans="15:15" x14ac:dyDescent="0.25">
      <c r="O4362" s="158"/>
    </row>
    <row r="4363" spans="15:15" x14ac:dyDescent="0.25">
      <c r="O4363" s="158"/>
    </row>
    <row r="4364" spans="15:15" x14ac:dyDescent="0.25">
      <c r="O4364" s="158"/>
    </row>
    <row r="4365" spans="15:15" x14ac:dyDescent="0.25">
      <c r="O4365" s="158"/>
    </row>
    <row r="4366" spans="15:15" x14ac:dyDescent="0.25">
      <c r="O4366" s="158"/>
    </row>
    <row r="4367" spans="15:15" x14ac:dyDescent="0.25">
      <c r="O4367" s="158"/>
    </row>
    <row r="4368" spans="15:15" x14ac:dyDescent="0.25">
      <c r="O4368" s="158"/>
    </row>
    <row r="4369" spans="15:15" x14ac:dyDescent="0.25">
      <c r="O4369" s="158"/>
    </row>
    <row r="4370" spans="15:15" x14ac:dyDescent="0.25">
      <c r="O4370" s="158"/>
    </row>
    <row r="4371" spans="15:15" x14ac:dyDescent="0.25">
      <c r="O4371" s="158"/>
    </row>
    <row r="4372" spans="15:15" x14ac:dyDescent="0.25">
      <c r="O4372" s="158"/>
    </row>
    <row r="4373" spans="15:15" x14ac:dyDescent="0.25">
      <c r="O4373" s="158"/>
    </row>
    <row r="4374" spans="15:15" x14ac:dyDescent="0.25">
      <c r="O4374" s="158"/>
    </row>
    <row r="4375" spans="15:15" x14ac:dyDescent="0.25">
      <c r="O4375" s="158"/>
    </row>
    <row r="4376" spans="15:15" x14ac:dyDescent="0.25">
      <c r="O4376" s="158"/>
    </row>
    <row r="4377" spans="15:15" x14ac:dyDescent="0.25">
      <c r="O4377" s="158"/>
    </row>
    <row r="4378" spans="15:15" x14ac:dyDescent="0.25">
      <c r="O4378" s="158"/>
    </row>
    <row r="4379" spans="15:15" x14ac:dyDescent="0.25">
      <c r="O4379" s="158"/>
    </row>
    <row r="4380" spans="15:15" x14ac:dyDescent="0.25">
      <c r="O4380" s="158"/>
    </row>
    <row r="4381" spans="15:15" x14ac:dyDescent="0.25">
      <c r="O4381" s="158"/>
    </row>
    <row r="4382" spans="15:15" x14ac:dyDescent="0.25">
      <c r="O4382" s="158"/>
    </row>
    <row r="4383" spans="15:15" x14ac:dyDescent="0.25">
      <c r="O4383" s="158"/>
    </row>
    <row r="4384" spans="15:15" x14ac:dyDescent="0.25">
      <c r="O4384" s="158"/>
    </row>
    <row r="4385" spans="15:15" x14ac:dyDescent="0.25">
      <c r="O4385" s="158"/>
    </row>
    <row r="4386" spans="15:15" x14ac:dyDescent="0.25">
      <c r="O4386" s="158"/>
    </row>
    <row r="4387" spans="15:15" x14ac:dyDescent="0.25">
      <c r="O4387" s="158"/>
    </row>
    <row r="4388" spans="15:15" x14ac:dyDescent="0.25">
      <c r="O4388" s="158"/>
    </row>
    <row r="4389" spans="15:15" x14ac:dyDescent="0.25">
      <c r="O4389" s="158"/>
    </row>
    <row r="4390" spans="15:15" x14ac:dyDescent="0.25">
      <c r="O4390" s="158"/>
    </row>
    <row r="4391" spans="15:15" x14ac:dyDescent="0.25">
      <c r="O4391" s="158"/>
    </row>
    <row r="4392" spans="15:15" x14ac:dyDescent="0.25">
      <c r="O4392" s="158"/>
    </row>
    <row r="4393" spans="15:15" x14ac:dyDescent="0.25">
      <c r="O4393" s="158"/>
    </row>
    <row r="4394" spans="15:15" x14ac:dyDescent="0.25">
      <c r="O4394" s="158"/>
    </row>
    <row r="4395" spans="15:15" x14ac:dyDescent="0.25">
      <c r="O4395" s="158"/>
    </row>
    <row r="4396" spans="15:15" x14ac:dyDescent="0.25">
      <c r="O4396" s="158"/>
    </row>
    <row r="4397" spans="15:15" x14ac:dyDescent="0.25">
      <c r="O4397" s="158"/>
    </row>
    <row r="4398" spans="15:15" x14ac:dyDescent="0.25">
      <c r="O4398" s="158"/>
    </row>
    <row r="4399" spans="15:15" x14ac:dyDescent="0.25">
      <c r="O4399" s="158"/>
    </row>
    <row r="4400" spans="15:15" x14ac:dyDescent="0.25">
      <c r="O4400" s="158"/>
    </row>
    <row r="4401" spans="15:15" x14ac:dyDescent="0.25">
      <c r="O4401" s="158"/>
    </row>
    <row r="4402" spans="15:15" x14ac:dyDescent="0.25">
      <c r="O4402" s="158"/>
    </row>
    <row r="4403" spans="15:15" x14ac:dyDescent="0.25">
      <c r="O4403" s="158"/>
    </row>
    <row r="4404" spans="15:15" x14ac:dyDescent="0.25">
      <c r="O4404" s="158"/>
    </row>
    <row r="4405" spans="15:15" x14ac:dyDescent="0.25">
      <c r="O4405" s="158"/>
    </row>
    <row r="4406" spans="15:15" x14ac:dyDescent="0.25">
      <c r="O4406" s="158"/>
    </row>
    <row r="4407" spans="15:15" x14ac:dyDescent="0.25">
      <c r="O4407" s="158"/>
    </row>
    <row r="4408" spans="15:15" x14ac:dyDescent="0.25">
      <c r="O4408" s="158"/>
    </row>
    <row r="4409" spans="15:15" x14ac:dyDescent="0.25">
      <c r="O4409" s="158"/>
    </row>
    <row r="4410" spans="15:15" x14ac:dyDescent="0.25">
      <c r="O4410" s="158"/>
    </row>
    <row r="4411" spans="15:15" x14ac:dyDescent="0.25">
      <c r="O4411" s="158"/>
    </row>
    <row r="4412" spans="15:15" x14ac:dyDescent="0.25">
      <c r="O4412" s="158"/>
    </row>
    <row r="4413" spans="15:15" x14ac:dyDescent="0.25">
      <c r="O4413" s="158"/>
    </row>
    <row r="4414" spans="15:15" x14ac:dyDescent="0.25">
      <c r="O4414" s="158"/>
    </row>
    <row r="4415" spans="15:15" x14ac:dyDescent="0.25">
      <c r="O4415" s="158"/>
    </row>
    <row r="4416" spans="15:15" x14ac:dyDescent="0.25">
      <c r="O4416" s="158"/>
    </row>
    <row r="4417" spans="15:15" x14ac:dyDescent="0.25">
      <c r="O4417" s="158"/>
    </row>
    <row r="4418" spans="15:15" x14ac:dyDescent="0.25">
      <c r="O4418" s="158"/>
    </row>
    <row r="4419" spans="15:15" x14ac:dyDescent="0.25">
      <c r="O4419" s="158"/>
    </row>
    <row r="4420" spans="15:15" x14ac:dyDescent="0.25">
      <c r="O4420" s="158"/>
    </row>
    <row r="4421" spans="15:15" x14ac:dyDescent="0.25">
      <c r="O4421" s="158"/>
    </row>
    <row r="4422" spans="15:15" x14ac:dyDescent="0.25">
      <c r="O4422" s="158"/>
    </row>
    <row r="4423" spans="15:15" x14ac:dyDescent="0.25">
      <c r="O4423" s="158"/>
    </row>
    <row r="4424" spans="15:15" x14ac:dyDescent="0.25">
      <c r="O4424" s="158"/>
    </row>
    <row r="4425" spans="15:15" x14ac:dyDescent="0.25">
      <c r="O4425" s="158"/>
    </row>
    <row r="4426" spans="15:15" x14ac:dyDescent="0.25">
      <c r="O4426" s="158"/>
    </row>
    <row r="4427" spans="15:15" x14ac:dyDescent="0.25">
      <c r="O4427" s="158"/>
    </row>
    <row r="4428" spans="15:15" x14ac:dyDescent="0.25">
      <c r="O4428" s="158"/>
    </row>
    <row r="4429" spans="15:15" x14ac:dyDescent="0.25">
      <c r="O4429" s="158"/>
    </row>
    <row r="4430" spans="15:15" x14ac:dyDescent="0.25">
      <c r="O4430" s="158"/>
    </row>
    <row r="4431" spans="15:15" x14ac:dyDescent="0.25">
      <c r="O4431" s="158"/>
    </row>
    <row r="4432" spans="15:15" x14ac:dyDescent="0.25">
      <c r="O4432" s="158"/>
    </row>
    <row r="4433" spans="15:15" x14ac:dyDescent="0.25">
      <c r="O4433" s="158"/>
    </row>
    <row r="4434" spans="15:15" x14ac:dyDescent="0.25">
      <c r="O4434" s="158"/>
    </row>
    <row r="4435" spans="15:15" x14ac:dyDescent="0.25">
      <c r="O4435" s="158"/>
    </row>
    <row r="4436" spans="15:15" x14ac:dyDescent="0.25">
      <c r="O4436" s="158"/>
    </row>
    <row r="4437" spans="15:15" x14ac:dyDescent="0.25">
      <c r="O4437" s="158"/>
    </row>
    <row r="4438" spans="15:15" x14ac:dyDescent="0.25">
      <c r="O4438" s="158"/>
    </row>
    <row r="4439" spans="15:15" x14ac:dyDescent="0.25">
      <c r="O4439" s="158"/>
    </row>
    <row r="4440" spans="15:15" x14ac:dyDescent="0.25">
      <c r="O4440" s="158"/>
    </row>
    <row r="4441" spans="15:15" x14ac:dyDescent="0.25">
      <c r="O4441" s="158"/>
    </row>
    <row r="4442" spans="15:15" x14ac:dyDescent="0.25">
      <c r="O4442" s="158"/>
    </row>
    <row r="4443" spans="15:15" x14ac:dyDescent="0.25">
      <c r="O4443" s="158"/>
    </row>
    <row r="4444" spans="15:15" x14ac:dyDescent="0.25">
      <c r="O4444" s="158"/>
    </row>
    <row r="4445" spans="15:15" x14ac:dyDescent="0.25">
      <c r="O4445" s="158"/>
    </row>
    <row r="4446" spans="15:15" x14ac:dyDescent="0.25">
      <c r="O4446" s="158"/>
    </row>
    <row r="4447" spans="15:15" x14ac:dyDescent="0.25">
      <c r="O4447" s="158"/>
    </row>
    <row r="4448" spans="15:15" x14ac:dyDescent="0.25">
      <c r="O4448" s="158"/>
    </row>
    <row r="4449" spans="15:15" x14ac:dyDescent="0.25">
      <c r="O4449" s="158"/>
    </row>
    <row r="4450" spans="15:15" x14ac:dyDescent="0.25">
      <c r="O4450" s="158"/>
    </row>
    <row r="4451" spans="15:15" x14ac:dyDescent="0.25">
      <c r="O4451" s="158"/>
    </row>
    <row r="4452" spans="15:15" x14ac:dyDescent="0.25">
      <c r="O4452" s="158"/>
    </row>
    <row r="4453" spans="15:15" x14ac:dyDescent="0.25">
      <c r="O4453" s="158"/>
    </row>
    <row r="4454" spans="15:15" x14ac:dyDescent="0.25">
      <c r="O4454" s="158"/>
    </row>
    <row r="4455" spans="15:15" x14ac:dyDescent="0.25">
      <c r="O4455" s="158"/>
    </row>
    <row r="4456" spans="15:15" x14ac:dyDescent="0.25">
      <c r="O4456" s="158"/>
    </row>
    <row r="4457" spans="15:15" x14ac:dyDescent="0.25">
      <c r="O4457" s="158"/>
    </row>
    <row r="4458" spans="15:15" x14ac:dyDescent="0.25">
      <c r="O4458" s="158"/>
    </row>
    <row r="4459" spans="15:15" x14ac:dyDescent="0.25">
      <c r="O4459" s="158"/>
    </row>
    <row r="4460" spans="15:15" x14ac:dyDescent="0.25">
      <c r="O4460" s="158"/>
    </row>
    <row r="4461" spans="15:15" x14ac:dyDescent="0.25">
      <c r="O4461" s="158"/>
    </row>
    <row r="4462" spans="15:15" x14ac:dyDescent="0.25">
      <c r="O4462" s="158"/>
    </row>
    <row r="4463" spans="15:15" x14ac:dyDescent="0.25">
      <c r="O4463" s="158"/>
    </row>
    <row r="4464" spans="15:15" x14ac:dyDescent="0.25">
      <c r="O4464" s="158"/>
    </row>
    <row r="4465" spans="15:15" x14ac:dyDescent="0.25">
      <c r="O4465" s="158"/>
    </row>
    <row r="4466" spans="15:15" x14ac:dyDescent="0.25">
      <c r="O4466" s="158"/>
    </row>
    <row r="4467" spans="15:15" x14ac:dyDescent="0.25">
      <c r="O4467" s="158"/>
    </row>
    <row r="4468" spans="15:15" x14ac:dyDescent="0.25">
      <c r="O4468" s="158"/>
    </row>
    <row r="4469" spans="15:15" x14ac:dyDescent="0.25">
      <c r="O4469" s="158"/>
    </row>
    <row r="4470" spans="15:15" x14ac:dyDescent="0.25">
      <c r="O4470" s="158"/>
    </row>
    <row r="4471" spans="15:15" x14ac:dyDescent="0.25">
      <c r="O4471" s="158"/>
    </row>
    <row r="4472" spans="15:15" x14ac:dyDescent="0.25">
      <c r="O4472" s="158"/>
    </row>
    <row r="4473" spans="15:15" x14ac:dyDescent="0.25">
      <c r="O4473" s="158"/>
    </row>
    <row r="4474" spans="15:15" x14ac:dyDescent="0.25">
      <c r="O4474" s="158"/>
    </row>
    <row r="4475" spans="15:15" x14ac:dyDescent="0.25">
      <c r="O4475" s="158"/>
    </row>
    <row r="4476" spans="15:15" x14ac:dyDescent="0.25">
      <c r="O4476" s="158"/>
    </row>
    <row r="4477" spans="15:15" x14ac:dyDescent="0.25">
      <c r="O4477" s="158"/>
    </row>
    <row r="4478" spans="15:15" x14ac:dyDescent="0.25">
      <c r="O4478" s="158"/>
    </row>
    <row r="4479" spans="15:15" x14ac:dyDescent="0.25">
      <c r="O4479" s="158"/>
    </row>
    <row r="4480" spans="15:15" x14ac:dyDescent="0.25">
      <c r="O4480" s="158"/>
    </row>
    <row r="4481" spans="15:15" x14ac:dyDescent="0.25">
      <c r="O4481" s="158"/>
    </row>
    <row r="4482" spans="15:15" x14ac:dyDescent="0.25">
      <c r="O4482" s="158"/>
    </row>
    <row r="4483" spans="15:15" x14ac:dyDescent="0.25">
      <c r="O4483" s="158"/>
    </row>
    <row r="4484" spans="15:15" x14ac:dyDescent="0.25">
      <c r="O4484" s="158"/>
    </row>
    <row r="4485" spans="15:15" x14ac:dyDescent="0.25">
      <c r="O4485" s="158"/>
    </row>
    <row r="4486" spans="15:15" x14ac:dyDescent="0.25">
      <c r="O4486" s="158"/>
    </row>
    <row r="4487" spans="15:15" x14ac:dyDescent="0.25">
      <c r="O4487" s="158"/>
    </row>
    <row r="4488" spans="15:15" x14ac:dyDescent="0.25">
      <c r="O4488" s="158"/>
    </row>
    <row r="4489" spans="15:15" x14ac:dyDescent="0.25">
      <c r="O4489" s="158"/>
    </row>
    <row r="4490" spans="15:15" x14ac:dyDescent="0.25">
      <c r="O4490" s="158"/>
    </row>
    <row r="4491" spans="15:15" x14ac:dyDescent="0.25">
      <c r="O4491" s="158"/>
    </row>
    <row r="4492" spans="15:15" x14ac:dyDescent="0.25">
      <c r="O4492" s="158"/>
    </row>
    <row r="4493" spans="15:15" x14ac:dyDescent="0.25">
      <c r="O4493" s="158"/>
    </row>
    <row r="4494" spans="15:15" x14ac:dyDescent="0.25">
      <c r="O4494" s="158"/>
    </row>
    <row r="4495" spans="15:15" x14ac:dyDescent="0.25">
      <c r="O4495" s="158"/>
    </row>
    <row r="4496" spans="15:15" x14ac:dyDescent="0.25">
      <c r="O4496" s="158"/>
    </row>
    <row r="4497" spans="15:15" x14ac:dyDescent="0.25">
      <c r="O4497" s="158"/>
    </row>
    <row r="4498" spans="15:15" x14ac:dyDescent="0.25">
      <c r="O4498" s="158"/>
    </row>
    <row r="4499" spans="15:15" x14ac:dyDescent="0.25">
      <c r="O4499" s="158"/>
    </row>
    <row r="4500" spans="15:15" x14ac:dyDescent="0.25">
      <c r="O4500" s="158"/>
    </row>
    <row r="4501" spans="15:15" x14ac:dyDescent="0.25">
      <c r="O4501" s="158"/>
    </row>
    <row r="4502" spans="15:15" x14ac:dyDescent="0.25">
      <c r="O4502" s="158"/>
    </row>
    <row r="4503" spans="15:15" x14ac:dyDescent="0.25">
      <c r="O4503" s="158"/>
    </row>
    <row r="4504" spans="15:15" x14ac:dyDescent="0.25">
      <c r="O4504" s="158"/>
    </row>
    <row r="4505" spans="15:15" x14ac:dyDescent="0.25">
      <c r="O4505" s="158"/>
    </row>
    <row r="4506" spans="15:15" x14ac:dyDescent="0.25">
      <c r="O4506" s="158"/>
    </row>
    <row r="4507" spans="15:15" x14ac:dyDescent="0.25">
      <c r="O4507" s="158"/>
    </row>
    <row r="4508" spans="15:15" x14ac:dyDescent="0.25">
      <c r="O4508" s="158"/>
    </row>
    <row r="4509" spans="15:15" x14ac:dyDescent="0.25">
      <c r="O4509" s="158"/>
    </row>
    <row r="4510" spans="15:15" x14ac:dyDescent="0.25">
      <c r="O4510" s="158"/>
    </row>
    <row r="4511" spans="15:15" x14ac:dyDescent="0.25">
      <c r="O4511" s="158"/>
    </row>
    <row r="4512" spans="15:15" x14ac:dyDescent="0.25">
      <c r="O4512" s="158"/>
    </row>
    <row r="4513" spans="15:15" x14ac:dyDescent="0.25">
      <c r="O4513" s="158"/>
    </row>
    <row r="4514" spans="15:15" x14ac:dyDescent="0.25">
      <c r="O4514" s="158"/>
    </row>
    <row r="4515" spans="15:15" x14ac:dyDescent="0.25">
      <c r="O4515" s="158"/>
    </row>
    <row r="4516" spans="15:15" x14ac:dyDescent="0.25">
      <c r="O4516" s="158"/>
    </row>
    <row r="4517" spans="15:15" x14ac:dyDescent="0.25">
      <c r="O4517" s="158"/>
    </row>
    <row r="4518" spans="15:15" x14ac:dyDescent="0.25">
      <c r="O4518" s="158"/>
    </row>
    <row r="4519" spans="15:15" x14ac:dyDescent="0.25">
      <c r="O4519" s="158"/>
    </row>
    <row r="4520" spans="15:15" x14ac:dyDescent="0.25">
      <c r="O4520" s="158"/>
    </row>
    <row r="4521" spans="15:15" x14ac:dyDescent="0.25">
      <c r="O4521" s="158"/>
    </row>
    <row r="4522" spans="15:15" x14ac:dyDescent="0.25">
      <c r="O4522" s="158"/>
    </row>
    <row r="4523" spans="15:15" x14ac:dyDescent="0.25">
      <c r="O4523" s="158"/>
    </row>
    <row r="4524" spans="15:15" x14ac:dyDescent="0.25">
      <c r="O4524" s="158"/>
    </row>
    <row r="4525" spans="15:15" x14ac:dyDescent="0.25">
      <c r="O4525" s="158"/>
    </row>
    <row r="4526" spans="15:15" x14ac:dyDescent="0.25">
      <c r="O4526" s="158"/>
    </row>
    <row r="4527" spans="15:15" x14ac:dyDescent="0.25">
      <c r="O4527" s="158"/>
    </row>
    <row r="4528" spans="15:15" x14ac:dyDescent="0.25">
      <c r="O4528" s="158"/>
    </row>
    <row r="4529" spans="15:15" x14ac:dyDescent="0.25">
      <c r="O4529" s="158"/>
    </row>
    <row r="4530" spans="15:15" x14ac:dyDescent="0.25">
      <c r="O4530" s="158"/>
    </row>
    <row r="4531" spans="15:15" x14ac:dyDescent="0.25">
      <c r="O4531" s="158"/>
    </row>
    <row r="4532" spans="15:15" x14ac:dyDescent="0.25">
      <c r="O4532" s="158"/>
    </row>
    <row r="4533" spans="15:15" x14ac:dyDescent="0.25">
      <c r="O4533" s="158"/>
    </row>
    <row r="4534" spans="15:15" x14ac:dyDescent="0.25">
      <c r="O4534" s="158"/>
    </row>
    <row r="4535" spans="15:15" x14ac:dyDescent="0.25">
      <c r="O4535" s="158"/>
    </row>
    <row r="4536" spans="15:15" x14ac:dyDescent="0.25">
      <c r="O4536" s="158"/>
    </row>
    <row r="4537" spans="15:15" x14ac:dyDescent="0.25">
      <c r="O4537" s="158"/>
    </row>
    <row r="4538" spans="15:15" x14ac:dyDescent="0.25">
      <c r="O4538" s="158"/>
    </row>
    <row r="4539" spans="15:15" x14ac:dyDescent="0.25">
      <c r="O4539" s="158"/>
    </row>
    <row r="4540" spans="15:15" x14ac:dyDescent="0.25">
      <c r="O4540" s="158"/>
    </row>
    <row r="4541" spans="15:15" x14ac:dyDescent="0.25">
      <c r="O4541" s="158"/>
    </row>
    <row r="4542" spans="15:15" x14ac:dyDescent="0.25">
      <c r="O4542" s="158"/>
    </row>
    <row r="4543" spans="15:15" x14ac:dyDescent="0.25">
      <c r="O4543" s="158"/>
    </row>
    <row r="4544" spans="15:15" x14ac:dyDescent="0.25">
      <c r="O4544" s="158"/>
    </row>
    <row r="4545" spans="15:15" x14ac:dyDescent="0.25">
      <c r="O4545" s="158"/>
    </row>
    <row r="4546" spans="15:15" x14ac:dyDescent="0.25">
      <c r="O4546" s="158"/>
    </row>
    <row r="4547" spans="15:15" x14ac:dyDescent="0.25">
      <c r="O4547" s="158"/>
    </row>
    <row r="4548" spans="15:15" x14ac:dyDescent="0.25">
      <c r="O4548" s="158"/>
    </row>
    <row r="4549" spans="15:15" x14ac:dyDescent="0.25">
      <c r="O4549" s="158"/>
    </row>
    <row r="4550" spans="15:15" x14ac:dyDescent="0.25">
      <c r="O4550" s="158"/>
    </row>
    <row r="4551" spans="15:15" x14ac:dyDescent="0.25">
      <c r="O4551" s="158"/>
    </row>
    <row r="4552" spans="15:15" x14ac:dyDescent="0.25">
      <c r="O4552" s="158"/>
    </row>
    <row r="4553" spans="15:15" x14ac:dyDescent="0.25">
      <c r="O4553" s="158"/>
    </row>
    <row r="4554" spans="15:15" x14ac:dyDescent="0.25">
      <c r="O4554" s="158"/>
    </row>
    <row r="4555" spans="15:15" x14ac:dyDescent="0.25">
      <c r="O4555" s="158"/>
    </row>
    <row r="4556" spans="15:15" x14ac:dyDescent="0.25">
      <c r="O4556" s="158"/>
    </row>
    <row r="4557" spans="15:15" x14ac:dyDescent="0.25">
      <c r="O4557" s="158"/>
    </row>
    <row r="4558" spans="15:15" x14ac:dyDescent="0.25">
      <c r="O4558" s="158"/>
    </row>
    <row r="4559" spans="15:15" x14ac:dyDescent="0.25">
      <c r="O4559" s="158"/>
    </row>
    <row r="4560" spans="15:15" x14ac:dyDescent="0.25">
      <c r="O4560" s="158"/>
    </row>
    <row r="4561" spans="15:15" x14ac:dyDescent="0.25">
      <c r="O4561" s="158"/>
    </row>
    <row r="4562" spans="15:15" x14ac:dyDescent="0.25">
      <c r="O4562" s="158"/>
    </row>
    <row r="4563" spans="15:15" x14ac:dyDescent="0.25">
      <c r="O4563" s="158"/>
    </row>
    <row r="4564" spans="15:15" x14ac:dyDescent="0.25">
      <c r="O4564" s="158"/>
    </row>
    <row r="4565" spans="15:15" x14ac:dyDescent="0.25">
      <c r="O4565" s="158"/>
    </row>
    <row r="4566" spans="15:15" x14ac:dyDescent="0.25">
      <c r="O4566" s="158"/>
    </row>
    <row r="4567" spans="15:15" x14ac:dyDescent="0.25">
      <c r="O4567" s="158"/>
    </row>
    <row r="4568" spans="15:15" x14ac:dyDescent="0.25">
      <c r="O4568" s="158"/>
    </row>
    <row r="4569" spans="15:15" x14ac:dyDescent="0.25">
      <c r="O4569" s="158"/>
    </row>
    <row r="4570" spans="15:15" x14ac:dyDescent="0.25">
      <c r="O4570" s="158"/>
    </row>
    <row r="4571" spans="15:15" x14ac:dyDescent="0.25">
      <c r="O4571" s="158"/>
    </row>
    <row r="4572" spans="15:15" x14ac:dyDescent="0.25">
      <c r="O4572" s="158"/>
    </row>
    <row r="4573" spans="15:15" x14ac:dyDescent="0.25">
      <c r="O4573" s="158"/>
    </row>
    <row r="4574" spans="15:15" x14ac:dyDescent="0.25">
      <c r="O4574" s="158"/>
    </row>
    <row r="4575" spans="15:15" x14ac:dyDescent="0.25">
      <c r="O4575" s="158"/>
    </row>
    <row r="4576" spans="15:15" x14ac:dyDescent="0.25">
      <c r="O4576" s="158"/>
    </row>
    <row r="4577" spans="15:15" x14ac:dyDescent="0.25">
      <c r="O4577" s="158"/>
    </row>
    <row r="4578" spans="15:15" x14ac:dyDescent="0.25">
      <c r="O4578" s="158"/>
    </row>
    <row r="4579" spans="15:15" x14ac:dyDescent="0.25">
      <c r="O4579" s="158"/>
    </row>
    <row r="4580" spans="15:15" x14ac:dyDescent="0.25">
      <c r="O4580" s="158"/>
    </row>
    <row r="4581" spans="15:15" x14ac:dyDescent="0.25">
      <c r="O4581" s="158"/>
    </row>
    <row r="4582" spans="15:15" x14ac:dyDescent="0.25">
      <c r="O4582" s="158"/>
    </row>
    <row r="4583" spans="15:15" x14ac:dyDescent="0.25">
      <c r="O4583" s="158"/>
    </row>
    <row r="4584" spans="15:15" x14ac:dyDescent="0.25">
      <c r="O4584" s="158"/>
    </row>
    <row r="4585" spans="15:15" x14ac:dyDescent="0.25">
      <c r="O4585" s="158"/>
    </row>
    <row r="4586" spans="15:15" x14ac:dyDescent="0.25">
      <c r="O4586" s="158"/>
    </row>
    <row r="4587" spans="15:15" x14ac:dyDescent="0.25">
      <c r="O4587" s="158"/>
    </row>
    <row r="4588" spans="15:15" x14ac:dyDescent="0.25">
      <c r="O4588" s="158"/>
    </row>
    <row r="4589" spans="15:15" x14ac:dyDescent="0.25">
      <c r="O4589" s="158"/>
    </row>
    <row r="4590" spans="15:15" x14ac:dyDescent="0.25">
      <c r="O4590" s="158"/>
    </row>
    <row r="4591" spans="15:15" x14ac:dyDescent="0.25">
      <c r="O4591" s="158"/>
    </row>
    <row r="4592" spans="15:15" x14ac:dyDescent="0.25">
      <c r="O4592" s="158"/>
    </row>
    <row r="4593" spans="15:15" x14ac:dyDescent="0.25">
      <c r="O4593" s="158"/>
    </row>
    <row r="4594" spans="15:15" x14ac:dyDescent="0.25">
      <c r="O4594" s="158"/>
    </row>
    <row r="4595" spans="15:15" x14ac:dyDescent="0.25">
      <c r="O4595" s="158"/>
    </row>
    <row r="4596" spans="15:15" x14ac:dyDescent="0.25">
      <c r="O4596" s="158"/>
    </row>
    <row r="4597" spans="15:15" x14ac:dyDescent="0.25">
      <c r="O4597" s="158"/>
    </row>
    <row r="4598" spans="15:15" x14ac:dyDescent="0.25">
      <c r="O4598" s="158"/>
    </row>
    <row r="4599" spans="15:15" x14ac:dyDescent="0.25">
      <c r="O4599" s="158"/>
    </row>
    <row r="4600" spans="15:15" x14ac:dyDescent="0.25">
      <c r="O4600" s="158"/>
    </row>
    <row r="4601" spans="15:15" x14ac:dyDescent="0.25">
      <c r="O4601" s="158"/>
    </row>
    <row r="4602" spans="15:15" x14ac:dyDescent="0.25">
      <c r="O4602" s="158"/>
    </row>
    <row r="4603" spans="15:15" x14ac:dyDescent="0.25">
      <c r="O4603" s="158"/>
    </row>
    <row r="4604" spans="15:15" x14ac:dyDescent="0.25">
      <c r="O4604" s="158"/>
    </row>
    <row r="4605" spans="15:15" x14ac:dyDescent="0.25">
      <c r="O4605" s="158"/>
    </row>
    <row r="4606" spans="15:15" x14ac:dyDescent="0.25">
      <c r="O4606" s="158"/>
    </row>
    <row r="4607" spans="15:15" x14ac:dyDescent="0.25">
      <c r="O4607" s="158"/>
    </row>
    <row r="4608" spans="15:15" x14ac:dyDescent="0.25">
      <c r="O4608" s="158"/>
    </row>
    <row r="4609" spans="15:15" x14ac:dyDescent="0.25">
      <c r="O4609" s="158"/>
    </row>
    <row r="4610" spans="15:15" x14ac:dyDescent="0.25">
      <c r="O4610" s="158"/>
    </row>
    <row r="4611" spans="15:15" x14ac:dyDescent="0.25">
      <c r="O4611" s="158"/>
    </row>
    <row r="4612" spans="15:15" x14ac:dyDescent="0.25">
      <c r="O4612" s="158"/>
    </row>
    <row r="4613" spans="15:15" x14ac:dyDescent="0.25">
      <c r="O4613" s="158"/>
    </row>
    <row r="4614" spans="15:15" x14ac:dyDescent="0.25">
      <c r="O4614" s="158"/>
    </row>
    <row r="4615" spans="15:15" x14ac:dyDescent="0.25">
      <c r="O4615" s="158"/>
    </row>
    <row r="4616" spans="15:15" x14ac:dyDescent="0.25">
      <c r="O4616" s="158"/>
    </row>
    <row r="4617" spans="15:15" x14ac:dyDescent="0.25">
      <c r="O4617" s="158"/>
    </row>
    <row r="4618" spans="15:15" x14ac:dyDescent="0.25">
      <c r="O4618" s="158"/>
    </row>
    <row r="4619" spans="15:15" x14ac:dyDescent="0.25">
      <c r="O4619" s="158"/>
    </row>
    <row r="4620" spans="15:15" x14ac:dyDescent="0.25">
      <c r="O4620" s="158"/>
    </row>
    <row r="4621" spans="15:15" x14ac:dyDescent="0.25">
      <c r="O4621" s="158"/>
    </row>
    <row r="4622" spans="15:15" x14ac:dyDescent="0.25">
      <c r="O4622" s="158"/>
    </row>
    <row r="4623" spans="15:15" x14ac:dyDescent="0.25">
      <c r="O4623" s="158"/>
    </row>
    <row r="4624" spans="15:15" x14ac:dyDescent="0.25">
      <c r="O4624" s="158"/>
    </row>
    <row r="4625" spans="15:15" x14ac:dyDescent="0.25">
      <c r="O4625" s="158"/>
    </row>
    <row r="4626" spans="15:15" x14ac:dyDescent="0.25">
      <c r="O4626" s="158"/>
    </row>
    <row r="4627" spans="15:15" x14ac:dyDescent="0.25">
      <c r="O4627" s="158"/>
    </row>
    <row r="4628" spans="15:15" x14ac:dyDescent="0.25">
      <c r="O4628" s="158"/>
    </row>
    <row r="4629" spans="15:15" x14ac:dyDescent="0.25">
      <c r="O4629" s="158"/>
    </row>
    <row r="4630" spans="15:15" x14ac:dyDescent="0.25">
      <c r="O4630" s="158"/>
    </row>
    <row r="4631" spans="15:15" x14ac:dyDescent="0.25">
      <c r="O4631" s="158"/>
    </row>
    <row r="4632" spans="15:15" x14ac:dyDescent="0.25">
      <c r="O4632" s="158"/>
    </row>
    <row r="4633" spans="15:15" x14ac:dyDescent="0.25">
      <c r="O4633" s="158"/>
    </row>
    <row r="4634" spans="15:15" x14ac:dyDescent="0.25">
      <c r="O4634" s="158"/>
    </row>
    <row r="4635" spans="15:15" x14ac:dyDescent="0.25">
      <c r="O4635" s="158"/>
    </row>
    <row r="4636" spans="15:15" x14ac:dyDescent="0.25">
      <c r="O4636" s="158"/>
    </row>
    <row r="4637" spans="15:15" x14ac:dyDescent="0.25">
      <c r="O4637" s="158"/>
    </row>
    <row r="4638" spans="15:15" x14ac:dyDescent="0.25">
      <c r="O4638" s="158"/>
    </row>
    <row r="4639" spans="15:15" x14ac:dyDescent="0.25">
      <c r="O4639" s="158"/>
    </row>
    <row r="4640" spans="15:15" x14ac:dyDescent="0.25">
      <c r="O4640" s="158"/>
    </row>
    <row r="4641" spans="15:15" x14ac:dyDescent="0.25">
      <c r="O4641" s="158"/>
    </row>
    <row r="4642" spans="15:15" x14ac:dyDescent="0.25">
      <c r="O4642" s="158"/>
    </row>
    <row r="4643" spans="15:15" x14ac:dyDescent="0.25">
      <c r="O4643" s="158"/>
    </row>
    <row r="4644" spans="15:15" x14ac:dyDescent="0.25">
      <c r="O4644" s="158"/>
    </row>
    <row r="4645" spans="15:15" x14ac:dyDescent="0.25">
      <c r="O4645" s="158"/>
    </row>
    <row r="4646" spans="15:15" x14ac:dyDescent="0.25">
      <c r="O4646" s="158"/>
    </row>
    <row r="4647" spans="15:15" x14ac:dyDescent="0.25">
      <c r="O4647" s="158"/>
    </row>
    <row r="4648" spans="15:15" x14ac:dyDescent="0.25">
      <c r="O4648" s="158"/>
    </row>
    <row r="4649" spans="15:15" x14ac:dyDescent="0.25">
      <c r="O4649" s="158"/>
    </row>
    <row r="4650" spans="15:15" x14ac:dyDescent="0.25">
      <c r="O4650" s="158"/>
    </row>
    <row r="4651" spans="15:15" x14ac:dyDescent="0.25">
      <c r="O4651" s="158"/>
    </row>
    <row r="4652" spans="15:15" x14ac:dyDescent="0.25">
      <c r="O4652" s="158"/>
    </row>
    <row r="4653" spans="15:15" x14ac:dyDescent="0.25">
      <c r="O4653" s="158"/>
    </row>
    <row r="4654" spans="15:15" x14ac:dyDescent="0.25">
      <c r="O4654" s="158"/>
    </row>
    <row r="4655" spans="15:15" x14ac:dyDescent="0.25">
      <c r="O4655" s="158"/>
    </row>
    <row r="4656" spans="15:15" x14ac:dyDescent="0.25">
      <c r="O4656" s="158"/>
    </row>
    <row r="4657" spans="15:15" x14ac:dyDescent="0.25">
      <c r="O4657" s="158"/>
    </row>
    <row r="4658" spans="15:15" x14ac:dyDescent="0.25">
      <c r="O4658" s="158"/>
    </row>
    <row r="4659" spans="15:15" x14ac:dyDescent="0.25">
      <c r="O4659" s="158"/>
    </row>
    <row r="4660" spans="15:15" x14ac:dyDescent="0.25">
      <c r="O4660" s="158"/>
    </row>
    <row r="4661" spans="15:15" x14ac:dyDescent="0.25">
      <c r="O4661" s="158"/>
    </row>
    <row r="4662" spans="15:15" x14ac:dyDescent="0.25">
      <c r="O4662" s="158"/>
    </row>
    <row r="4663" spans="15:15" x14ac:dyDescent="0.25">
      <c r="O4663" s="158"/>
    </row>
    <row r="4664" spans="15:15" x14ac:dyDescent="0.25">
      <c r="O4664" s="158"/>
    </row>
    <row r="4665" spans="15:15" x14ac:dyDescent="0.25">
      <c r="O4665" s="158"/>
    </row>
    <row r="4666" spans="15:15" x14ac:dyDescent="0.25">
      <c r="O4666" s="158"/>
    </row>
    <row r="4667" spans="15:15" x14ac:dyDescent="0.25">
      <c r="O4667" s="158"/>
    </row>
    <row r="4668" spans="15:15" x14ac:dyDescent="0.25">
      <c r="O4668" s="158"/>
    </row>
    <row r="4669" spans="15:15" x14ac:dyDescent="0.25">
      <c r="O4669" s="158"/>
    </row>
    <row r="4670" spans="15:15" x14ac:dyDescent="0.25">
      <c r="O4670" s="158"/>
    </row>
    <row r="4671" spans="15:15" x14ac:dyDescent="0.25">
      <c r="O4671" s="158"/>
    </row>
    <row r="4672" spans="15:15" x14ac:dyDescent="0.25">
      <c r="O4672" s="158"/>
    </row>
    <row r="4673" spans="15:15" x14ac:dyDescent="0.25">
      <c r="O4673" s="158"/>
    </row>
    <row r="4674" spans="15:15" x14ac:dyDescent="0.25">
      <c r="O4674" s="158"/>
    </row>
    <row r="4675" spans="15:15" x14ac:dyDescent="0.25">
      <c r="O4675" s="158"/>
    </row>
    <row r="4676" spans="15:15" x14ac:dyDescent="0.25">
      <c r="O4676" s="158"/>
    </row>
    <row r="4677" spans="15:15" x14ac:dyDescent="0.25">
      <c r="O4677" s="158"/>
    </row>
    <row r="4678" spans="15:15" x14ac:dyDescent="0.25">
      <c r="O4678" s="158"/>
    </row>
    <row r="4679" spans="15:15" x14ac:dyDescent="0.25">
      <c r="O4679" s="158"/>
    </row>
    <row r="4680" spans="15:15" x14ac:dyDescent="0.25">
      <c r="O4680" s="158"/>
    </row>
    <row r="4681" spans="15:15" x14ac:dyDescent="0.25">
      <c r="O4681" s="158"/>
    </row>
    <row r="4682" spans="15:15" x14ac:dyDescent="0.25">
      <c r="O4682" s="158"/>
    </row>
    <row r="4683" spans="15:15" x14ac:dyDescent="0.25">
      <c r="O4683" s="158"/>
    </row>
    <row r="4684" spans="15:15" x14ac:dyDescent="0.25">
      <c r="O4684" s="158"/>
    </row>
    <row r="4685" spans="15:15" x14ac:dyDescent="0.25">
      <c r="O4685" s="158"/>
    </row>
    <row r="4686" spans="15:15" x14ac:dyDescent="0.25">
      <c r="O4686" s="158"/>
    </row>
    <row r="4687" spans="15:15" x14ac:dyDescent="0.25">
      <c r="O4687" s="158"/>
    </row>
    <row r="4688" spans="15:15" x14ac:dyDescent="0.25">
      <c r="O4688" s="158"/>
    </row>
    <row r="4689" spans="15:15" x14ac:dyDescent="0.25">
      <c r="O4689" s="158"/>
    </row>
    <row r="4690" spans="15:15" x14ac:dyDescent="0.25">
      <c r="O4690" s="158"/>
    </row>
    <row r="4691" spans="15:15" x14ac:dyDescent="0.25">
      <c r="O4691" s="158"/>
    </row>
    <row r="4692" spans="15:15" x14ac:dyDescent="0.25">
      <c r="O4692" s="158"/>
    </row>
    <row r="4693" spans="15:15" x14ac:dyDescent="0.25">
      <c r="O4693" s="158"/>
    </row>
    <row r="4694" spans="15:15" x14ac:dyDescent="0.25">
      <c r="O4694" s="158"/>
    </row>
    <row r="4695" spans="15:15" x14ac:dyDescent="0.25">
      <c r="O4695" s="158"/>
    </row>
    <row r="4696" spans="15:15" x14ac:dyDescent="0.25">
      <c r="O4696" s="158"/>
    </row>
    <row r="4697" spans="15:15" x14ac:dyDescent="0.25">
      <c r="O4697" s="158"/>
    </row>
    <row r="4698" spans="15:15" x14ac:dyDescent="0.25">
      <c r="O4698" s="158"/>
    </row>
    <row r="4699" spans="15:15" x14ac:dyDescent="0.25">
      <c r="O4699" s="158"/>
    </row>
    <row r="4700" spans="15:15" x14ac:dyDescent="0.25">
      <c r="O4700" s="158"/>
    </row>
    <row r="4701" spans="15:15" x14ac:dyDescent="0.25">
      <c r="O4701" s="158"/>
    </row>
    <row r="4702" spans="15:15" x14ac:dyDescent="0.25">
      <c r="O4702" s="158"/>
    </row>
    <row r="4703" spans="15:15" x14ac:dyDescent="0.25">
      <c r="O4703" s="158"/>
    </row>
    <row r="4704" spans="15:15" x14ac:dyDescent="0.25">
      <c r="O4704" s="158"/>
    </row>
    <row r="4705" spans="15:15" x14ac:dyDescent="0.25">
      <c r="O4705" s="158"/>
    </row>
    <row r="4706" spans="15:15" x14ac:dyDescent="0.25">
      <c r="O4706" s="158"/>
    </row>
    <row r="4707" spans="15:15" x14ac:dyDescent="0.25">
      <c r="O4707" s="158"/>
    </row>
    <row r="4708" spans="15:15" x14ac:dyDescent="0.25">
      <c r="O4708" s="158"/>
    </row>
    <row r="4709" spans="15:15" x14ac:dyDescent="0.25">
      <c r="O4709" s="158"/>
    </row>
    <row r="4710" spans="15:15" x14ac:dyDescent="0.25">
      <c r="O4710" s="158"/>
    </row>
    <row r="4711" spans="15:15" x14ac:dyDescent="0.25">
      <c r="O4711" s="158"/>
    </row>
    <row r="4712" spans="15:15" x14ac:dyDescent="0.25">
      <c r="O4712" s="158"/>
    </row>
    <row r="4713" spans="15:15" x14ac:dyDescent="0.25">
      <c r="O4713" s="158"/>
    </row>
    <row r="4714" spans="15:15" x14ac:dyDescent="0.25">
      <c r="O4714" s="158"/>
    </row>
    <row r="4715" spans="15:15" x14ac:dyDescent="0.25">
      <c r="O4715" s="158"/>
    </row>
    <row r="4716" spans="15:15" x14ac:dyDescent="0.25">
      <c r="O4716" s="158"/>
    </row>
    <row r="4717" spans="15:15" x14ac:dyDescent="0.25">
      <c r="O4717" s="158"/>
    </row>
    <row r="4718" spans="15:15" x14ac:dyDescent="0.25">
      <c r="O4718" s="158"/>
    </row>
    <row r="4719" spans="15:15" x14ac:dyDescent="0.25">
      <c r="O4719" s="158"/>
    </row>
    <row r="4720" spans="15:15" x14ac:dyDescent="0.25">
      <c r="O4720" s="158"/>
    </row>
    <row r="4721" spans="15:15" x14ac:dyDescent="0.25">
      <c r="O4721" s="158"/>
    </row>
    <row r="4722" spans="15:15" x14ac:dyDescent="0.25">
      <c r="O4722" s="158"/>
    </row>
    <row r="4723" spans="15:15" x14ac:dyDescent="0.25">
      <c r="O4723" s="158"/>
    </row>
    <row r="4724" spans="15:15" x14ac:dyDescent="0.25">
      <c r="O4724" s="158"/>
    </row>
    <row r="4725" spans="15:15" x14ac:dyDescent="0.25">
      <c r="O4725" s="158"/>
    </row>
    <row r="4726" spans="15:15" x14ac:dyDescent="0.25">
      <c r="O4726" s="158"/>
    </row>
    <row r="4727" spans="15:15" x14ac:dyDescent="0.25">
      <c r="O4727" s="158"/>
    </row>
    <row r="4728" spans="15:15" x14ac:dyDescent="0.25">
      <c r="O4728" s="158"/>
    </row>
    <row r="4729" spans="15:15" x14ac:dyDescent="0.25">
      <c r="O4729" s="158"/>
    </row>
    <row r="4730" spans="15:15" x14ac:dyDescent="0.25">
      <c r="O4730" s="158"/>
    </row>
    <row r="4731" spans="15:15" x14ac:dyDescent="0.25">
      <c r="O4731" s="158"/>
    </row>
    <row r="4732" spans="15:15" x14ac:dyDescent="0.25">
      <c r="O4732" s="158"/>
    </row>
    <row r="4733" spans="15:15" x14ac:dyDescent="0.25">
      <c r="O4733" s="158"/>
    </row>
    <row r="4734" spans="15:15" x14ac:dyDescent="0.25">
      <c r="O4734" s="158"/>
    </row>
    <row r="4735" spans="15:15" x14ac:dyDescent="0.25">
      <c r="O4735" s="158"/>
    </row>
    <row r="4736" spans="15:15" x14ac:dyDescent="0.25">
      <c r="O4736" s="158"/>
    </row>
    <row r="4737" spans="15:15" x14ac:dyDescent="0.25">
      <c r="O4737" s="158"/>
    </row>
    <row r="4738" spans="15:15" x14ac:dyDescent="0.25">
      <c r="O4738" s="158"/>
    </row>
    <row r="4739" spans="15:15" x14ac:dyDescent="0.25">
      <c r="O4739" s="158"/>
    </row>
    <row r="4740" spans="15:15" x14ac:dyDescent="0.25">
      <c r="O4740" s="158"/>
    </row>
    <row r="4741" spans="15:15" x14ac:dyDescent="0.25">
      <c r="O4741" s="158"/>
    </row>
    <row r="4742" spans="15:15" x14ac:dyDescent="0.25">
      <c r="O4742" s="158"/>
    </row>
    <row r="4743" spans="15:15" x14ac:dyDescent="0.25">
      <c r="O4743" s="158"/>
    </row>
    <row r="4744" spans="15:15" x14ac:dyDescent="0.25">
      <c r="O4744" s="158"/>
    </row>
    <row r="4745" spans="15:15" x14ac:dyDescent="0.25">
      <c r="O4745" s="158"/>
    </row>
    <row r="4746" spans="15:15" x14ac:dyDescent="0.25">
      <c r="O4746" s="158"/>
    </row>
    <row r="4747" spans="15:15" x14ac:dyDescent="0.25">
      <c r="O4747" s="158"/>
    </row>
    <row r="4748" spans="15:15" x14ac:dyDescent="0.25">
      <c r="O4748" s="158"/>
    </row>
    <row r="4749" spans="15:15" x14ac:dyDescent="0.25">
      <c r="O4749" s="158"/>
    </row>
    <row r="4750" spans="15:15" x14ac:dyDescent="0.25">
      <c r="O4750" s="158"/>
    </row>
    <row r="4751" spans="15:15" x14ac:dyDescent="0.25">
      <c r="O4751" s="158"/>
    </row>
    <row r="4752" spans="15:15" x14ac:dyDescent="0.25">
      <c r="O4752" s="158"/>
    </row>
    <row r="4753" spans="15:15" x14ac:dyDescent="0.25">
      <c r="O4753" s="158"/>
    </row>
    <row r="4754" spans="15:15" x14ac:dyDescent="0.25">
      <c r="O4754" s="158"/>
    </row>
    <row r="4755" spans="15:15" x14ac:dyDescent="0.25">
      <c r="O4755" s="158"/>
    </row>
    <row r="4756" spans="15:15" x14ac:dyDescent="0.25">
      <c r="O4756" s="158"/>
    </row>
    <row r="4757" spans="15:15" x14ac:dyDescent="0.25">
      <c r="O4757" s="158"/>
    </row>
    <row r="4758" spans="15:15" x14ac:dyDescent="0.25">
      <c r="O4758" s="158"/>
    </row>
    <row r="4759" spans="15:15" x14ac:dyDescent="0.25">
      <c r="O4759" s="158"/>
    </row>
    <row r="4760" spans="15:15" x14ac:dyDescent="0.25">
      <c r="O4760" s="158"/>
    </row>
    <row r="4761" spans="15:15" x14ac:dyDescent="0.25">
      <c r="O4761" s="158"/>
    </row>
    <row r="4762" spans="15:15" x14ac:dyDescent="0.25">
      <c r="O4762" s="158"/>
    </row>
    <row r="4763" spans="15:15" x14ac:dyDescent="0.25">
      <c r="O4763" s="158"/>
    </row>
    <row r="4764" spans="15:15" x14ac:dyDescent="0.25">
      <c r="O4764" s="158"/>
    </row>
    <row r="4765" spans="15:15" x14ac:dyDescent="0.25">
      <c r="O4765" s="158"/>
    </row>
    <row r="4766" spans="15:15" x14ac:dyDescent="0.25">
      <c r="O4766" s="158"/>
    </row>
    <row r="4767" spans="15:15" x14ac:dyDescent="0.25">
      <c r="O4767" s="158"/>
    </row>
    <row r="4768" spans="15:15" x14ac:dyDescent="0.25">
      <c r="O4768" s="158"/>
    </row>
    <row r="4769" spans="15:15" x14ac:dyDescent="0.25">
      <c r="O4769" s="158"/>
    </row>
    <row r="4770" spans="15:15" x14ac:dyDescent="0.25">
      <c r="O4770" s="158"/>
    </row>
    <row r="4771" spans="15:15" x14ac:dyDescent="0.25">
      <c r="O4771" s="158"/>
    </row>
    <row r="4772" spans="15:15" x14ac:dyDescent="0.25">
      <c r="O4772" s="158"/>
    </row>
    <row r="4773" spans="15:15" x14ac:dyDescent="0.25">
      <c r="O4773" s="158"/>
    </row>
    <row r="4774" spans="15:15" x14ac:dyDescent="0.25">
      <c r="O4774" s="158"/>
    </row>
    <row r="4775" spans="15:15" x14ac:dyDescent="0.25">
      <c r="O4775" s="158"/>
    </row>
    <row r="4776" spans="15:15" x14ac:dyDescent="0.25">
      <c r="O4776" s="158"/>
    </row>
    <row r="4777" spans="15:15" x14ac:dyDescent="0.25">
      <c r="O4777" s="158"/>
    </row>
    <row r="4778" spans="15:15" x14ac:dyDescent="0.25">
      <c r="O4778" s="158"/>
    </row>
    <row r="4779" spans="15:15" x14ac:dyDescent="0.25">
      <c r="O4779" s="158"/>
    </row>
    <row r="4780" spans="15:15" x14ac:dyDescent="0.25">
      <c r="O4780" s="158"/>
    </row>
    <row r="4781" spans="15:15" x14ac:dyDescent="0.25">
      <c r="O4781" s="158"/>
    </row>
    <row r="4782" spans="15:15" x14ac:dyDescent="0.25">
      <c r="O4782" s="158"/>
    </row>
    <row r="4783" spans="15:15" x14ac:dyDescent="0.25">
      <c r="O4783" s="158"/>
    </row>
    <row r="4784" spans="15:15" x14ac:dyDescent="0.25">
      <c r="O4784" s="158"/>
    </row>
    <row r="4785" spans="15:15" x14ac:dyDescent="0.25">
      <c r="O4785" s="158"/>
    </row>
    <row r="4786" spans="15:15" x14ac:dyDescent="0.25">
      <c r="O4786" s="158"/>
    </row>
    <row r="4787" spans="15:15" x14ac:dyDescent="0.25">
      <c r="O4787" s="158"/>
    </row>
    <row r="4788" spans="15:15" x14ac:dyDescent="0.25">
      <c r="O4788" s="158"/>
    </row>
    <row r="4789" spans="15:15" x14ac:dyDescent="0.25">
      <c r="O4789" s="158"/>
    </row>
    <row r="4790" spans="15:15" x14ac:dyDescent="0.25">
      <c r="O4790" s="158"/>
    </row>
    <row r="4791" spans="15:15" x14ac:dyDescent="0.25">
      <c r="O4791" s="158"/>
    </row>
    <row r="4792" spans="15:15" x14ac:dyDescent="0.25">
      <c r="O4792" s="158"/>
    </row>
    <row r="4793" spans="15:15" x14ac:dyDescent="0.25">
      <c r="O4793" s="158"/>
    </row>
    <row r="4794" spans="15:15" x14ac:dyDescent="0.25">
      <c r="O4794" s="158"/>
    </row>
    <row r="4795" spans="15:15" x14ac:dyDescent="0.25">
      <c r="O4795" s="158"/>
    </row>
    <row r="4796" spans="15:15" x14ac:dyDescent="0.25">
      <c r="O4796" s="158"/>
    </row>
    <row r="4797" spans="15:15" x14ac:dyDescent="0.25">
      <c r="O4797" s="158"/>
    </row>
    <row r="4798" spans="15:15" x14ac:dyDescent="0.25">
      <c r="O4798" s="158"/>
    </row>
    <row r="4799" spans="15:15" x14ac:dyDescent="0.25">
      <c r="O4799" s="158"/>
    </row>
    <row r="4800" spans="15:15" x14ac:dyDescent="0.25">
      <c r="O4800" s="158"/>
    </row>
    <row r="4801" spans="15:15" x14ac:dyDescent="0.25">
      <c r="O4801" s="158"/>
    </row>
    <row r="4802" spans="15:15" x14ac:dyDescent="0.25">
      <c r="O4802" s="158"/>
    </row>
    <row r="4803" spans="15:15" x14ac:dyDescent="0.25">
      <c r="O4803" s="158"/>
    </row>
    <row r="4804" spans="15:15" x14ac:dyDescent="0.25">
      <c r="O4804" s="158"/>
    </row>
    <row r="4805" spans="15:15" x14ac:dyDescent="0.25">
      <c r="O4805" s="158"/>
    </row>
    <row r="4806" spans="15:15" x14ac:dyDescent="0.25">
      <c r="O4806" s="158"/>
    </row>
    <row r="4807" spans="15:15" x14ac:dyDescent="0.25">
      <c r="O4807" s="158"/>
    </row>
    <row r="4808" spans="15:15" x14ac:dyDescent="0.25">
      <c r="O4808" s="158"/>
    </row>
    <row r="4809" spans="15:15" x14ac:dyDescent="0.25">
      <c r="O4809" s="158"/>
    </row>
    <row r="4810" spans="15:15" x14ac:dyDescent="0.25">
      <c r="O4810" s="158"/>
    </row>
    <row r="4811" spans="15:15" x14ac:dyDescent="0.25">
      <c r="O4811" s="158"/>
    </row>
    <row r="4812" spans="15:15" x14ac:dyDescent="0.25">
      <c r="O4812" s="158"/>
    </row>
    <row r="4813" spans="15:15" x14ac:dyDescent="0.25">
      <c r="O4813" s="158"/>
    </row>
    <row r="4814" spans="15:15" x14ac:dyDescent="0.25">
      <c r="O4814" s="158"/>
    </row>
    <row r="4815" spans="15:15" x14ac:dyDescent="0.25">
      <c r="O4815" s="158"/>
    </row>
    <row r="4816" spans="15:15" x14ac:dyDescent="0.25">
      <c r="O4816" s="158"/>
    </row>
    <row r="4817" spans="15:15" x14ac:dyDescent="0.25">
      <c r="O4817" s="158"/>
    </row>
    <row r="4818" spans="15:15" x14ac:dyDescent="0.25">
      <c r="O4818" s="158"/>
    </row>
    <row r="4819" spans="15:15" x14ac:dyDescent="0.25">
      <c r="O4819" s="158"/>
    </row>
    <row r="4820" spans="15:15" x14ac:dyDescent="0.25">
      <c r="O4820" s="158"/>
    </row>
    <row r="4821" spans="15:15" x14ac:dyDescent="0.25">
      <c r="O4821" s="158"/>
    </row>
    <row r="4822" spans="15:15" x14ac:dyDescent="0.25">
      <c r="O4822" s="158"/>
    </row>
    <row r="4823" spans="15:15" x14ac:dyDescent="0.25">
      <c r="O4823" s="158"/>
    </row>
    <row r="4824" spans="15:15" x14ac:dyDescent="0.25">
      <c r="O4824" s="158"/>
    </row>
    <row r="4825" spans="15:15" x14ac:dyDescent="0.25">
      <c r="O4825" s="158"/>
    </row>
    <row r="4826" spans="15:15" x14ac:dyDescent="0.25">
      <c r="O4826" s="158"/>
    </row>
    <row r="4827" spans="15:15" x14ac:dyDescent="0.25">
      <c r="O4827" s="158"/>
    </row>
    <row r="4828" spans="15:15" x14ac:dyDescent="0.25">
      <c r="O4828" s="158"/>
    </row>
    <row r="4829" spans="15:15" x14ac:dyDescent="0.25">
      <c r="O4829" s="158"/>
    </row>
    <row r="4830" spans="15:15" x14ac:dyDescent="0.25">
      <c r="O4830" s="158"/>
    </row>
    <row r="4831" spans="15:15" x14ac:dyDescent="0.25">
      <c r="O4831" s="158"/>
    </row>
    <row r="4832" spans="15:15" x14ac:dyDescent="0.25">
      <c r="O4832" s="158"/>
    </row>
    <row r="4833" spans="15:15" x14ac:dyDescent="0.25">
      <c r="O4833" s="158"/>
    </row>
    <row r="4834" spans="15:15" x14ac:dyDescent="0.25">
      <c r="O4834" s="158"/>
    </row>
    <row r="4835" spans="15:15" x14ac:dyDescent="0.25">
      <c r="O4835" s="158"/>
    </row>
    <row r="4836" spans="15:15" x14ac:dyDescent="0.25">
      <c r="O4836" s="158"/>
    </row>
    <row r="4837" spans="15:15" x14ac:dyDescent="0.25">
      <c r="O4837" s="158"/>
    </row>
    <row r="4838" spans="15:15" x14ac:dyDescent="0.25">
      <c r="O4838" s="158"/>
    </row>
    <row r="4839" spans="15:15" x14ac:dyDescent="0.25">
      <c r="O4839" s="158"/>
    </row>
    <row r="4840" spans="15:15" x14ac:dyDescent="0.25">
      <c r="O4840" s="158"/>
    </row>
    <row r="4841" spans="15:15" x14ac:dyDescent="0.25">
      <c r="O4841" s="158"/>
    </row>
    <row r="4842" spans="15:15" x14ac:dyDescent="0.25">
      <c r="O4842" s="158"/>
    </row>
    <row r="4843" spans="15:15" x14ac:dyDescent="0.25">
      <c r="O4843" s="158"/>
    </row>
    <row r="4844" spans="15:15" x14ac:dyDescent="0.25">
      <c r="O4844" s="158"/>
    </row>
    <row r="4845" spans="15:15" x14ac:dyDescent="0.25">
      <c r="O4845" s="158"/>
    </row>
    <row r="4846" spans="15:15" x14ac:dyDescent="0.25">
      <c r="O4846" s="158"/>
    </row>
    <row r="4847" spans="15:15" x14ac:dyDescent="0.25">
      <c r="O4847" s="158"/>
    </row>
    <row r="4848" spans="15:15" x14ac:dyDescent="0.25">
      <c r="O4848" s="158"/>
    </row>
    <row r="4849" spans="15:15" x14ac:dyDescent="0.25">
      <c r="O4849" s="158"/>
    </row>
    <row r="4850" spans="15:15" x14ac:dyDescent="0.25">
      <c r="O4850" s="158"/>
    </row>
    <row r="4851" spans="15:15" x14ac:dyDescent="0.25">
      <c r="O4851" s="158"/>
    </row>
    <row r="4852" spans="15:15" x14ac:dyDescent="0.25">
      <c r="O4852" s="158"/>
    </row>
    <row r="4853" spans="15:15" x14ac:dyDescent="0.25">
      <c r="O4853" s="158"/>
    </row>
    <row r="4854" spans="15:15" x14ac:dyDescent="0.25">
      <c r="O4854" s="158"/>
    </row>
    <row r="4855" spans="15:15" x14ac:dyDescent="0.25">
      <c r="O4855" s="158"/>
    </row>
    <row r="4856" spans="15:15" x14ac:dyDescent="0.25">
      <c r="O4856" s="158"/>
    </row>
    <row r="4857" spans="15:15" x14ac:dyDescent="0.25">
      <c r="O4857" s="158"/>
    </row>
    <row r="4858" spans="15:15" x14ac:dyDescent="0.25">
      <c r="O4858" s="158"/>
    </row>
    <row r="4859" spans="15:15" x14ac:dyDescent="0.25">
      <c r="O4859" s="158"/>
    </row>
    <row r="4860" spans="15:15" x14ac:dyDescent="0.25">
      <c r="O4860" s="158"/>
    </row>
    <row r="4861" spans="15:15" x14ac:dyDescent="0.25">
      <c r="O4861" s="158"/>
    </row>
    <row r="4862" spans="15:15" x14ac:dyDescent="0.25">
      <c r="O4862" s="158"/>
    </row>
    <row r="4863" spans="15:15" x14ac:dyDescent="0.25">
      <c r="O4863" s="158"/>
    </row>
    <row r="4864" spans="15:15" x14ac:dyDescent="0.25">
      <c r="O4864" s="158"/>
    </row>
    <row r="4865" spans="15:15" x14ac:dyDescent="0.25">
      <c r="O4865" s="158"/>
    </row>
    <row r="4866" spans="15:15" x14ac:dyDescent="0.25">
      <c r="O4866" s="158"/>
    </row>
    <row r="4867" spans="15:15" x14ac:dyDescent="0.25">
      <c r="O4867" s="158"/>
    </row>
    <row r="4868" spans="15:15" x14ac:dyDescent="0.25">
      <c r="O4868" s="158"/>
    </row>
    <row r="4869" spans="15:15" x14ac:dyDescent="0.25">
      <c r="O4869" s="158"/>
    </row>
    <row r="4870" spans="15:15" x14ac:dyDescent="0.25">
      <c r="O4870" s="158"/>
    </row>
    <row r="4871" spans="15:15" x14ac:dyDescent="0.25">
      <c r="O4871" s="158"/>
    </row>
    <row r="4872" spans="15:15" x14ac:dyDescent="0.25">
      <c r="O4872" s="158"/>
    </row>
    <row r="4873" spans="15:15" x14ac:dyDescent="0.25">
      <c r="O4873" s="158"/>
    </row>
    <row r="4874" spans="15:15" x14ac:dyDescent="0.25">
      <c r="O4874" s="158"/>
    </row>
    <row r="4875" spans="15:15" x14ac:dyDescent="0.25">
      <c r="O4875" s="158"/>
    </row>
    <row r="4876" spans="15:15" x14ac:dyDescent="0.25">
      <c r="O4876" s="158"/>
    </row>
    <row r="4877" spans="15:15" x14ac:dyDescent="0.25">
      <c r="O4877" s="158"/>
    </row>
    <row r="4878" spans="15:15" x14ac:dyDescent="0.25">
      <c r="O4878" s="158"/>
    </row>
    <row r="4879" spans="15:15" x14ac:dyDescent="0.25">
      <c r="O4879" s="158"/>
    </row>
    <row r="4880" spans="15:15" x14ac:dyDescent="0.25">
      <c r="O4880" s="158"/>
    </row>
    <row r="4881" spans="15:15" x14ac:dyDescent="0.25">
      <c r="O4881" s="158"/>
    </row>
    <row r="4882" spans="15:15" x14ac:dyDescent="0.25">
      <c r="O4882" s="158"/>
    </row>
    <row r="4883" spans="15:15" x14ac:dyDescent="0.25">
      <c r="O4883" s="158"/>
    </row>
    <row r="4884" spans="15:15" x14ac:dyDescent="0.25">
      <c r="O4884" s="158"/>
    </row>
    <row r="4885" spans="15:15" x14ac:dyDescent="0.25">
      <c r="O4885" s="158"/>
    </row>
    <row r="4886" spans="15:15" x14ac:dyDescent="0.25">
      <c r="O4886" s="158"/>
    </row>
    <row r="4887" spans="15:15" x14ac:dyDescent="0.25">
      <c r="O4887" s="158"/>
    </row>
    <row r="4888" spans="15:15" x14ac:dyDescent="0.25">
      <c r="O4888" s="158"/>
    </row>
    <row r="4889" spans="15:15" x14ac:dyDescent="0.25">
      <c r="O4889" s="158"/>
    </row>
    <row r="4890" spans="15:15" x14ac:dyDescent="0.25">
      <c r="O4890" s="158"/>
    </row>
    <row r="4891" spans="15:15" x14ac:dyDescent="0.25">
      <c r="O4891" s="158"/>
    </row>
    <row r="4892" spans="15:15" x14ac:dyDescent="0.25">
      <c r="O4892" s="158"/>
    </row>
    <row r="4893" spans="15:15" x14ac:dyDescent="0.25">
      <c r="O4893" s="158"/>
    </row>
    <row r="4894" spans="15:15" x14ac:dyDescent="0.25">
      <c r="O4894" s="158"/>
    </row>
    <row r="4895" spans="15:15" x14ac:dyDescent="0.25">
      <c r="O4895" s="158"/>
    </row>
    <row r="4896" spans="15:15" x14ac:dyDescent="0.25">
      <c r="O4896" s="158"/>
    </row>
    <row r="4897" spans="15:15" x14ac:dyDescent="0.25">
      <c r="O4897" s="158"/>
    </row>
    <row r="4898" spans="15:15" x14ac:dyDescent="0.25">
      <c r="O4898" s="158"/>
    </row>
    <row r="4899" spans="15:15" x14ac:dyDescent="0.25">
      <c r="O4899" s="158"/>
    </row>
    <row r="4900" spans="15:15" x14ac:dyDescent="0.25">
      <c r="O4900" s="158"/>
    </row>
    <row r="4901" spans="15:15" x14ac:dyDescent="0.25">
      <c r="O4901" s="158"/>
    </row>
    <row r="4902" spans="15:15" x14ac:dyDescent="0.25">
      <c r="O4902" s="158"/>
    </row>
    <row r="4903" spans="15:15" x14ac:dyDescent="0.25">
      <c r="O4903" s="158"/>
    </row>
    <row r="4904" spans="15:15" x14ac:dyDescent="0.25">
      <c r="O4904" s="158"/>
    </row>
    <row r="4905" spans="15:15" x14ac:dyDescent="0.25">
      <c r="O4905" s="158"/>
    </row>
    <row r="4906" spans="15:15" x14ac:dyDescent="0.25">
      <c r="O4906" s="158"/>
    </row>
    <row r="4907" spans="15:15" x14ac:dyDescent="0.25">
      <c r="O4907" s="158"/>
    </row>
    <row r="4908" spans="15:15" x14ac:dyDescent="0.25">
      <c r="O4908" s="158"/>
    </row>
    <row r="4909" spans="15:15" x14ac:dyDescent="0.25">
      <c r="O4909" s="158"/>
    </row>
    <row r="4910" spans="15:15" x14ac:dyDescent="0.25">
      <c r="O4910" s="158"/>
    </row>
    <row r="4911" spans="15:15" x14ac:dyDescent="0.25">
      <c r="O4911" s="158"/>
    </row>
    <row r="4912" spans="15:15" x14ac:dyDescent="0.25">
      <c r="O4912" s="158"/>
    </row>
    <row r="4913" spans="15:15" x14ac:dyDescent="0.25">
      <c r="O4913" s="158"/>
    </row>
    <row r="4914" spans="15:15" x14ac:dyDescent="0.25">
      <c r="O4914" s="158"/>
    </row>
    <row r="4915" spans="15:15" x14ac:dyDescent="0.25">
      <c r="O4915" s="158"/>
    </row>
    <row r="4916" spans="15:15" x14ac:dyDescent="0.25">
      <c r="O4916" s="158"/>
    </row>
    <row r="4917" spans="15:15" x14ac:dyDescent="0.25">
      <c r="O4917" s="158"/>
    </row>
    <row r="4918" spans="15:15" x14ac:dyDescent="0.25">
      <c r="O4918" s="158"/>
    </row>
    <row r="4919" spans="15:15" x14ac:dyDescent="0.25">
      <c r="O4919" s="158"/>
    </row>
    <row r="4920" spans="15:15" x14ac:dyDescent="0.25">
      <c r="O4920" s="158"/>
    </row>
    <row r="4921" spans="15:15" x14ac:dyDescent="0.25">
      <c r="O4921" s="158"/>
    </row>
    <row r="4922" spans="15:15" x14ac:dyDescent="0.25">
      <c r="O4922" s="158"/>
    </row>
    <row r="4923" spans="15:15" x14ac:dyDescent="0.25">
      <c r="O4923" s="158"/>
    </row>
    <row r="4924" spans="15:15" x14ac:dyDescent="0.25">
      <c r="O4924" s="158"/>
    </row>
    <row r="4925" spans="15:15" x14ac:dyDescent="0.25">
      <c r="O4925" s="158"/>
    </row>
    <row r="4926" spans="15:15" x14ac:dyDescent="0.25">
      <c r="O4926" s="158"/>
    </row>
    <row r="4927" spans="15:15" x14ac:dyDescent="0.25">
      <c r="O4927" s="158"/>
    </row>
    <row r="4928" spans="15:15" x14ac:dyDescent="0.25">
      <c r="O4928" s="158"/>
    </row>
    <row r="4929" spans="15:15" x14ac:dyDescent="0.25">
      <c r="O4929" s="158"/>
    </row>
    <row r="4930" spans="15:15" x14ac:dyDescent="0.25">
      <c r="O4930" s="158"/>
    </row>
    <row r="4931" spans="15:15" x14ac:dyDescent="0.25">
      <c r="O4931" s="158"/>
    </row>
    <row r="4932" spans="15:15" x14ac:dyDescent="0.25">
      <c r="O4932" s="158"/>
    </row>
    <row r="4933" spans="15:15" x14ac:dyDescent="0.25">
      <c r="O4933" s="158"/>
    </row>
    <row r="4934" spans="15:15" x14ac:dyDescent="0.25">
      <c r="O4934" s="158"/>
    </row>
    <row r="4935" spans="15:15" x14ac:dyDescent="0.25">
      <c r="O4935" s="158"/>
    </row>
    <row r="4936" spans="15:15" x14ac:dyDescent="0.25">
      <c r="O4936" s="158"/>
    </row>
    <row r="4937" spans="15:15" x14ac:dyDescent="0.25">
      <c r="O4937" s="158"/>
    </row>
    <row r="4938" spans="15:15" x14ac:dyDescent="0.25">
      <c r="O4938" s="158"/>
    </row>
    <row r="4939" spans="15:15" x14ac:dyDescent="0.25">
      <c r="O4939" s="158"/>
    </row>
    <row r="4940" spans="15:15" x14ac:dyDescent="0.25">
      <c r="O4940" s="158"/>
    </row>
    <row r="4941" spans="15:15" x14ac:dyDescent="0.25">
      <c r="O4941" s="158"/>
    </row>
    <row r="4942" spans="15:15" x14ac:dyDescent="0.25">
      <c r="O4942" s="158"/>
    </row>
    <row r="4943" spans="15:15" x14ac:dyDescent="0.25">
      <c r="O4943" s="158"/>
    </row>
    <row r="4944" spans="15:15" x14ac:dyDescent="0.25">
      <c r="O4944" s="158"/>
    </row>
    <row r="4945" spans="15:15" x14ac:dyDescent="0.25">
      <c r="O4945" s="158"/>
    </row>
    <row r="4946" spans="15:15" x14ac:dyDescent="0.25">
      <c r="O4946" s="158"/>
    </row>
    <row r="4947" spans="15:15" x14ac:dyDescent="0.25">
      <c r="O4947" s="158"/>
    </row>
    <row r="4948" spans="15:15" x14ac:dyDescent="0.25">
      <c r="O4948" s="158"/>
    </row>
    <row r="4949" spans="15:15" x14ac:dyDescent="0.25">
      <c r="O4949" s="158"/>
    </row>
    <row r="4950" spans="15:15" x14ac:dyDescent="0.25">
      <c r="O4950" s="158"/>
    </row>
    <row r="4951" spans="15:15" x14ac:dyDescent="0.25">
      <c r="O4951" s="158"/>
    </row>
    <row r="4952" spans="15:15" x14ac:dyDescent="0.25">
      <c r="O4952" s="158"/>
    </row>
    <row r="4953" spans="15:15" x14ac:dyDescent="0.25">
      <c r="O4953" s="158"/>
    </row>
    <row r="4954" spans="15:15" x14ac:dyDescent="0.25">
      <c r="O4954" s="158"/>
    </row>
    <row r="4955" spans="15:15" x14ac:dyDescent="0.25">
      <c r="O4955" s="158"/>
    </row>
    <row r="4956" spans="15:15" x14ac:dyDescent="0.25">
      <c r="O4956" s="158"/>
    </row>
    <row r="4957" spans="15:15" x14ac:dyDescent="0.25">
      <c r="O4957" s="158"/>
    </row>
    <row r="4958" spans="15:15" x14ac:dyDescent="0.25">
      <c r="O4958" s="158"/>
    </row>
    <row r="4959" spans="15:15" x14ac:dyDescent="0.25">
      <c r="O4959" s="158"/>
    </row>
    <row r="4960" spans="15:15" x14ac:dyDescent="0.25">
      <c r="O4960" s="158"/>
    </row>
    <row r="4961" spans="15:15" x14ac:dyDescent="0.25">
      <c r="O4961" s="158"/>
    </row>
    <row r="4962" spans="15:15" x14ac:dyDescent="0.25">
      <c r="O4962" s="158"/>
    </row>
    <row r="4963" spans="15:15" x14ac:dyDescent="0.25">
      <c r="O4963" s="158"/>
    </row>
    <row r="4964" spans="15:15" x14ac:dyDescent="0.25">
      <c r="O4964" s="158"/>
    </row>
    <row r="4965" spans="15:15" x14ac:dyDescent="0.25">
      <c r="O4965" s="158"/>
    </row>
    <row r="4966" spans="15:15" x14ac:dyDescent="0.25">
      <c r="O4966" s="158"/>
    </row>
    <row r="4967" spans="15:15" x14ac:dyDescent="0.25">
      <c r="O4967" s="158"/>
    </row>
    <row r="4968" spans="15:15" x14ac:dyDescent="0.25">
      <c r="O4968" s="158"/>
    </row>
    <row r="4969" spans="15:15" x14ac:dyDescent="0.25">
      <c r="O4969" s="158"/>
    </row>
    <row r="4970" spans="15:15" x14ac:dyDescent="0.25">
      <c r="O4970" s="158"/>
    </row>
    <row r="4971" spans="15:15" x14ac:dyDescent="0.25">
      <c r="O4971" s="158"/>
    </row>
    <row r="4972" spans="15:15" x14ac:dyDescent="0.25">
      <c r="O4972" s="158"/>
    </row>
    <row r="4973" spans="15:15" x14ac:dyDescent="0.25">
      <c r="O4973" s="158"/>
    </row>
    <row r="4974" spans="15:15" x14ac:dyDescent="0.25">
      <c r="O4974" s="158"/>
    </row>
    <row r="4975" spans="15:15" x14ac:dyDescent="0.25">
      <c r="O4975" s="158"/>
    </row>
    <row r="4976" spans="15:15" x14ac:dyDescent="0.25">
      <c r="O4976" s="158"/>
    </row>
    <row r="4977" spans="15:15" x14ac:dyDescent="0.25">
      <c r="O4977" s="158"/>
    </row>
    <row r="4978" spans="15:15" x14ac:dyDescent="0.25">
      <c r="O4978" s="158"/>
    </row>
    <row r="4979" spans="15:15" x14ac:dyDescent="0.25">
      <c r="O4979" s="158"/>
    </row>
    <row r="4980" spans="15:15" x14ac:dyDescent="0.25">
      <c r="O4980" s="158"/>
    </row>
    <row r="4981" spans="15:15" x14ac:dyDescent="0.25">
      <c r="O4981" s="158"/>
    </row>
    <row r="4982" spans="15:15" x14ac:dyDescent="0.25">
      <c r="O4982" s="158"/>
    </row>
    <row r="4983" spans="15:15" x14ac:dyDescent="0.25">
      <c r="O4983" s="158"/>
    </row>
    <row r="4984" spans="15:15" x14ac:dyDescent="0.25">
      <c r="O4984" s="158"/>
    </row>
    <row r="4985" spans="15:15" x14ac:dyDescent="0.25">
      <c r="O4985" s="158"/>
    </row>
    <row r="4986" spans="15:15" x14ac:dyDescent="0.25">
      <c r="O4986" s="158"/>
    </row>
    <row r="4987" spans="15:15" x14ac:dyDescent="0.25">
      <c r="O4987" s="158"/>
    </row>
    <row r="4988" spans="15:15" x14ac:dyDescent="0.25">
      <c r="O4988" s="158"/>
    </row>
    <row r="4989" spans="15:15" x14ac:dyDescent="0.25">
      <c r="O4989" s="158"/>
    </row>
    <row r="4990" spans="15:15" x14ac:dyDescent="0.25">
      <c r="O4990" s="158"/>
    </row>
    <row r="4991" spans="15:15" x14ac:dyDescent="0.25">
      <c r="O4991" s="158"/>
    </row>
    <row r="4992" spans="15:15" x14ac:dyDescent="0.25">
      <c r="O4992" s="158"/>
    </row>
    <row r="4993" spans="15:15" x14ac:dyDescent="0.25">
      <c r="O4993" s="158"/>
    </row>
    <row r="4994" spans="15:15" x14ac:dyDescent="0.25">
      <c r="O4994" s="158"/>
    </row>
    <row r="4995" spans="15:15" x14ac:dyDescent="0.25">
      <c r="O4995" s="158"/>
    </row>
    <row r="4996" spans="15:15" x14ac:dyDescent="0.25">
      <c r="O4996" s="158"/>
    </row>
    <row r="4997" spans="15:15" x14ac:dyDescent="0.25">
      <c r="O4997" s="158"/>
    </row>
    <row r="4998" spans="15:15" x14ac:dyDescent="0.25">
      <c r="O4998" s="158"/>
    </row>
    <row r="4999" spans="15:15" x14ac:dyDescent="0.25">
      <c r="O4999" s="158"/>
    </row>
    <row r="5000" spans="15:15" x14ac:dyDescent="0.25">
      <c r="O5000" s="158"/>
    </row>
    <row r="5001" spans="15:15" x14ac:dyDescent="0.25">
      <c r="O5001" s="158"/>
    </row>
    <row r="5002" spans="15:15" x14ac:dyDescent="0.25">
      <c r="O5002" s="158"/>
    </row>
    <row r="5003" spans="15:15" x14ac:dyDescent="0.25">
      <c r="O5003" s="158"/>
    </row>
    <row r="5004" spans="15:15" x14ac:dyDescent="0.25">
      <c r="O5004" s="158"/>
    </row>
    <row r="5005" spans="15:15" x14ac:dyDescent="0.25">
      <c r="O5005" s="158"/>
    </row>
    <row r="5006" spans="15:15" x14ac:dyDescent="0.25">
      <c r="O5006" s="158"/>
    </row>
    <row r="5007" spans="15:15" x14ac:dyDescent="0.25">
      <c r="O5007" s="158"/>
    </row>
    <row r="5008" spans="15:15" x14ac:dyDescent="0.25">
      <c r="O5008" s="158"/>
    </row>
    <row r="5009" spans="15:15" x14ac:dyDescent="0.25">
      <c r="O5009" s="158"/>
    </row>
    <row r="5010" spans="15:15" x14ac:dyDescent="0.25">
      <c r="O5010" s="158"/>
    </row>
    <row r="5011" spans="15:15" x14ac:dyDescent="0.25">
      <c r="O5011" s="158"/>
    </row>
    <row r="5012" spans="15:15" x14ac:dyDescent="0.25">
      <c r="O5012" s="158"/>
    </row>
    <row r="5013" spans="15:15" x14ac:dyDescent="0.25">
      <c r="O5013" s="158"/>
    </row>
    <row r="5014" spans="15:15" x14ac:dyDescent="0.25">
      <c r="O5014" s="158"/>
    </row>
    <row r="5015" spans="15:15" x14ac:dyDescent="0.25">
      <c r="O5015" s="158"/>
    </row>
    <row r="5016" spans="15:15" x14ac:dyDescent="0.25">
      <c r="O5016" s="158"/>
    </row>
    <row r="5017" spans="15:15" x14ac:dyDescent="0.25">
      <c r="O5017" s="158"/>
    </row>
    <row r="5018" spans="15:15" x14ac:dyDescent="0.25">
      <c r="O5018" s="158"/>
    </row>
    <row r="5019" spans="15:15" x14ac:dyDescent="0.25">
      <c r="O5019" s="158"/>
    </row>
    <row r="5020" spans="15:15" x14ac:dyDescent="0.25">
      <c r="O5020" s="158"/>
    </row>
    <row r="5021" spans="15:15" x14ac:dyDescent="0.25">
      <c r="O5021" s="158"/>
    </row>
    <row r="5022" spans="15:15" x14ac:dyDescent="0.25">
      <c r="O5022" s="158"/>
    </row>
    <row r="5023" spans="15:15" x14ac:dyDescent="0.25">
      <c r="O5023" s="158"/>
    </row>
    <row r="5024" spans="15:15" x14ac:dyDescent="0.25">
      <c r="O5024" s="158"/>
    </row>
    <row r="5025" spans="15:15" x14ac:dyDescent="0.25">
      <c r="O5025" s="158"/>
    </row>
    <row r="5026" spans="15:15" x14ac:dyDescent="0.25">
      <c r="O5026" s="158"/>
    </row>
    <row r="5027" spans="15:15" x14ac:dyDescent="0.25">
      <c r="O5027" s="158"/>
    </row>
    <row r="5028" spans="15:15" x14ac:dyDescent="0.25">
      <c r="O5028" s="158"/>
    </row>
    <row r="5029" spans="15:15" x14ac:dyDescent="0.25">
      <c r="O5029" s="158"/>
    </row>
    <row r="5030" spans="15:15" x14ac:dyDescent="0.25">
      <c r="O5030" s="158"/>
    </row>
    <row r="5031" spans="15:15" x14ac:dyDescent="0.25">
      <c r="O5031" s="158"/>
    </row>
    <row r="5032" spans="15:15" x14ac:dyDescent="0.25">
      <c r="O5032" s="158"/>
    </row>
    <row r="5033" spans="15:15" x14ac:dyDescent="0.25">
      <c r="O5033" s="158"/>
    </row>
    <row r="5034" spans="15:15" x14ac:dyDescent="0.25">
      <c r="O5034" s="158"/>
    </row>
    <row r="5035" spans="15:15" x14ac:dyDescent="0.25">
      <c r="O5035" s="158"/>
    </row>
    <row r="5036" spans="15:15" x14ac:dyDescent="0.25">
      <c r="O5036" s="158"/>
    </row>
    <row r="5037" spans="15:15" x14ac:dyDescent="0.25">
      <c r="O5037" s="158"/>
    </row>
    <row r="5038" spans="15:15" x14ac:dyDescent="0.25">
      <c r="O5038" s="158"/>
    </row>
    <row r="5039" spans="15:15" x14ac:dyDescent="0.25">
      <c r="O5039" s="158"/>
    </row>
    <row r="5040" spans="15:15" x14ac:dyDescent="0.25">
      <c r="O5040" s="158"/>
    </row>
    <row r="5041" spans="15:15" x14ac:dyDescent="0.25">
      <c r="O5041" s="158"/>
    </row>
    <row r="5042" spans="15:15" x14ac:dyDescent="0.25">
      <c r="O5042" s="158"/>
    </row>
    <row r="5043" spans="15:15" x14ac:dyDescent="0.25">
      <c r="O5043" s="158"/>
    </row>
    <row r="5044" spans="15:15" x14ac:dyDescent="0.25">
      <c r="O5044" s="158"/>
    </row>
    <row r="5045" spans="15:15" x14ac:dyDescent="0.25">
      <c r="O5045" s="158"/>
    </row>
    <row r="5046" spans="15:15" x14ac:dyDescent="0.25">
      <c r="O5046" s="158"/>
    </row>
    <row r="5047" spans="15:15" x14ac:dyDescent="0.25">
      <c r="O5047" s="158"/>
    </row>
    <row r="5048" spans="15:15" x14ac:dyDescent="0.25">
      <c r="O5048" s="158"/>
    </row>
    <row r="5049" spans="15:15" x14ac:dyDescent="0.25">
      <c r="O5049" s="158"/>
    </row>
    <row r="5050" spans="15:15" x14ac:dyDescent="0.25">
      <c r="O5050" s="158"/>
    </row>
    <row r="5051" spans="15:15" x14ac:dyDescent="0.25">
      <c r="O5051" s="158"/>
    </row>
    <row r="5052" spans="15:15" x14ac:dyDescent="0.25">
      <c r="O5052" s="158"/>
    </row>
    <row r="5053" spans="15:15" x14ac:dyDescent="0.25">
      <c r="O5053" s="158"/>
    </row>
    <row r="5054" spans="15:15" x14ac:dyDescent="0.25">
      <c r="O5054" s="158"/>
    </row>
    <row r="5055" spans="15:15" x14ac:dyDescent="0.25">
      <c r="O5055" s="158"/>
    </row>
    <row r="5056" spans="15:15" x14ac:dyDescent="0.25">
      <c r="O5056" s="158"/>
    </row>
    <row r="5057" spans="15:15" x14ac:dyDescent="0.25">
      <c r="O5057" s="158"/>
    </row>
    <row r="5058" spans="15:15" x14ac:dyDescent="0.25">
      <c r="O5058" s="158"/>
    </row>
    <row r="5059" spans="15:15" x14ac:dyDescent="0.25">
      <c r="O5059" s="158"/>
    </row>
    <row r="5060" spans="15:15" x14ac:dyDescent="0.25">
      <c r="O5060" s="158"/>
    </row>
    <row r="5061" spans="15:15" x14ac:dyDescent="0.25">
      <c r="O5061" s="158"/>
    </row>
    <row r="5062" spans="15:15" x14ac:dyDescent="0.25">
      <c r="O5062" s="158"/>
    </row>
    <row r="5063" spans="15:15" x14ac:dyDescent="0.25">
      <c r="O5063" s="158"/>
    </row>
    <row r="5064" spans="15:15" x14ac:dyDescent="0.25">
      <c r="O5064" s="158"/>
    </row>
    <row r="5065" spans="15:15" x14ac:dyDescent="0.25">
      <c r="O5065" s="158"/>
    </row>
    <row r="5066" spans="15:15" x14ac:dyDescent="0.25">
      <c r="O5066" s="158"/>
    </row>
    <row r="5067" spans="15:15" x14ac:dyDescent="0.25">
      <c r="O5067" s="158"/>
    </row>
    <row r="5068" spans="15:15" x14ac:dyDescent="0.25">
      <c r="O5068" s="158"/>
    </row>
    <row r="5069" spans="15:15" x14ac:dyDescent="0.25">
      <c r="O5069" s="158"/>
    </row>
    <row r="5070" spans="15:15" x14ac:dyDescent="0.25">
      <c r="O5070" s="158"/>
    </row>
    <row r="5071" spans="15:15" x14ac:dyDescent="0.25">
      <c r="O5071" s="158"/>
    </row>
    <row r="5072" spans="15:15" x14ac:dyDescent="0.25">
      <c r="O5072" s="158"/>
    </row>
    <row r="5073" spans="15:15" x14ac:dyDescent="0.25">
      <c r="O5073" s="158"/>
    </row>
    <row r="5074" spans="15:15" x14ac:dyDescent="0.25">
      <c r="O5074" s="158"/>
    </row>
    <row r="5075" spans="15:15" x14ac:dyDescent="0.25">
      <c r="O5075" s="158"/>
    </row>
    <row r="5076" spans="15:15" x14ac:dyDescent="0.25">
      <c r="O5076" s="158"/>
    </row>
    <row r="5077" spans="15:15" x14ac:dyDescent="0.25">
      <c r="O5077" s="158"/>
    </row>
    <row r="5078" spans="15:15" x14ac:dyDescent="0.25">
      <c r="O5078" s="158"/>
    </row>
    <row r="5079" spans="15:15" x14ac:dyDescent="0.25">
      <c r="O5079" s="158"/>
    </row>
    <row r="5080" spans="15:15" x14ac:dyDescent="0.25">
      <c r="O5080" s="158"/>
    </row>
    <row r="5081" spans="15:15" x14ac:dyDescent="0.25">
      <c r="O5081" s="158"/>
    </row>
    <row r="5082" spans="15:15" x14ac:dyDescent="0.25">
      <c r="O5082" s="158"/>
    </row>
    <row r="5083" spans="15:15" x14ac:dyDescent="0.25">
      <c r="O5083" s="158"/>
    </row>
    <row r="5084" spans="15:15" x14ac:dyDescent="0.25">
      <c r="O5084" s="158"/>
    </row>
    <row r="5085" spans="15:15" x14ac:dyDescent="0.25">
      <c r="O5085" s="158"/>
    </row>
    <row r="5086" spans="15:15" x14ac:dyDescent="0.25">
      <c r="O5086" s="158"/>
    </row>
    <row r="5087" spans="15:15" x14ac:dyDescent="0.25">
      <c r="O5087" s="158"/>
    </row>
    <row r="5088" spans="15:15" x14ac:dyDescent="0.25">
      <c r="O5088" s="158"/>
    </row>
    <row r="5089" spans="15:15" x14ac:dyDescent="0.25">
      <c r="O5089" s="158"/>
    </row>
    <row r="5090" spans="15:15" x14ac:dyDescent="0.25">
      <c r="O5090" s="158"/>
    </row>
    <row r="5091" spans="15:15" x14ac:dyDescent="0.25">
      <c r="O5091" s="158"/>
    </row>
    <row r="5092" spans="15:15" x14ac:dyDescent="0.25">
      <c r="O5092" s="158"/>
    </row>
    <row r="5093" spans="15:15" x14ac:dyDescent="0.25">
      <c r="O5093" s="158"/>
    </row>
    <row r="5094" spans="15:15" x14ac:dyDescent="0.25">
      <c r="O5094" s="158"/>
    </row>
    <row r="5095" spans="15:15" x14ac:dyDescent="0.25">
      <c r="O5095" s="158"/>
    </row>
    <row r="5096" spans="15:15" x14ac:dyDescent="0.25">
      <c r="O5096" s="158"/>
    </row>
    <row r="5097" spans="15:15" x14ac:dyDescent="0.25">
      <c r="O5097" s="158"/>
    </row>
    <row r="5098" spans="15:15" x14ac:dyDescent="0.25">
      <c r="O5098" s="158"/>
    </row>
    <row r="5099" spans="15:15" x14ac:dyDescent="0.25">
      <c r="O5099" s="158"/>
    </row>
    <row r="5100" spans="15:15" x14ac:dyDescent="0.25">
      <c r="O5100" s="158"/>
    </row>
    <row r="5101" spans="15:15" x14ac:dyDescent="0.25">
      <c r="O5101" s="158"/>
    </row>
    <row r="5102" spans="15:15" x14ac:dyDescent="0.25">
      <c r="O5102" s="158"/>
    </row>
    <row r="5103" spans="15:15" x14ac:dyDescent="0.25">
      <c r="O5103" s="158"/>
    </row>
    <row r="5104" spans="15:15" x14ac:dyDescent="0.25">
      <c r="O5104" s="158"/>
    </row>
    <row r="5105" spans="15:15" x14ac:dyDescent="0.25">
      <c r="O5105" s="158"/>
    </row>
    <row r="5106" spans="15:15" x14ac:dyDescent="0.25">
      <c r="O5106" s="158"/>
    </row>
    <row r="5107" spans="15:15" x14ac:dyDescent="0.25">
      <c r="O5107" s="158"/>
    </row>
    <row r="5108" spans="15:15" x14ac:dyDescent="0.25">
      <c r="O5108" s="158"/>
    </row>
    <row r="5109" spans="15:15" x14ac:dyDescent="0.25">
      <c r="O5109" s="158"/>
    </row>
    <row r="5110" spans="15:15" x14ac:dyDescent="0.25">
      <c r="O5110" s="158"/>
    </row>
    <row r="5111" spans="15:15" x14ac:dyDescent="0.25">
      <c r="O5111" s="158"/>
    </row>
    <row r="5112" spans="15:15" x14ac:dyDescent="0.25">
      <c r="O5112" s="158"/>
    </row>
    <row r="5113" spans="15:15" x14ac:dyDescent="0.25">
      <c r="O5113" s="158"/>
    </row>
    <row r="5114" spans="15:15" x14ac:dyDescent="0.25">
      <c r="O5114" s="158"/>
    </row>
    <row r="5115" spans="15:15" x14ac:dyDescent="0.25">
      <c r="O5115" s="158"/>
    </row>
    <row r="5116" spans="15:15" x14ac:dyDescent="0.25">
      <c r="O5116" s="158"/>
    </row>
    <row r="5117" spans="15:15" x14ac:dyDescent="0.25">
      <c r="O5117" s="158"/>
    </row>
    <row r="5118" spans="15:15" x14ac:dyDescent="0.25">
      <c r="O5118" s="158"/>
    </row>
    <row r="5119" spans="15:15" x14ac:dyDescent="0.25">
      <c r="O5119" s="158"/>
    </row>
    <row r="5120" spans="15:15" x14ac:dyDescent="0.25">
      <c r="O5120" s="158"/>
    </row>
    <row r="5121" spans="15:15" x14ac:dyDescent="0.25">
      <c r="O5121" s="158"/>
    </row>
    <row r="5122" spans="15:15" x14ac:dyDescent="0.25">
      <c r="O5122" s="158"/>
    </row>
    <row r="5123" spans="15:15" x14ac:dyDescent="0.25">
      <c r="O5123" s="158"/>
    </row>
    <row r="5124" spans="15:15" x14ac:dyDescent="0.25">
      <c r="O5124" s="158"/>
    </row>
    <row r="5125" spans="15:15" x14ac:dyDescent="0.25">
      <c r="O5125" s="158"/>
    </row>
    <row r="5126" spans="15:15" x14ac:dyDescent="0.25">
      <c r="O5126" s="158"/>
    </row>
    <row r="5127" spans="15:15" x14ac:dyDescent="0.25">
      <c r="O5127" s="158"/>
    </row>
    <row r="5128" spans="15:15" x14ac:dyDescent="0.25">
      <c r="O5128" s="158"/>
    </row>
    <row r="5129" spans="15:15" x14ac:dyDescent="0.25">
      <c r="O5129" s="158"/>
    </row>
    <row r="5130" spans="15:15" x14ac:dyDescent="0.25">
      <c r="O5130" s="158"/>
    </row>
    <row r="5131" spans="15:15" x14ac:dyDescent="0.25">
      <c r="O5131" s="158"/>
    </row>
    <row r="5132" spans="15:15" x14ac:dyDescent="0.25">
      <c r="O5132" s="158"/>
    </row>
    <row r="5133" spans="15:15" x14ac:dyDescent="0.25">
      <c r="O5133" s="158"/>
    </row>
    <row r="5134" spans="15:15" x14ac:dyDescent="0.25">
      <c r="O5134" s="158"/>
    </row>
    <row r="5135" spans="15:15" x14ac:dyDescent="0.25">
      <c r="O5135" s="158"/>
    </row>
    <row r="5136" spans="15:15" x14ac:dyDescent="0.25">
      <c r="O5136" s="158"/>
    </row>
    <row r="5137" spans="15:15" x14ac:dyDescent="0.25">
      <c r="O5137" s="158"/>
    </row>
    <row r="5138" spans="15:15" x14ac:dyDescent="0.25">
      <c r="O5138" s="158"/>
    </row>
    <row r="5139" spans="15:15" x14ac:dyDescent="0.25">
      <c r="O5139" s="158"/>
    </row>
    <row r="5140" spans="15:15" x14ac:dyDescent="0.25">
      <c r="O5140" s="158"/>
    </row>
    <row r="5141" spans="15:15" x14ac:dyDescent="0.25">
      <c r="O5141" s="158"/>
    </row>
    <row r="5142" spans="15:15" x14ac:dyDescent="0.25">
      <c r="O5142" s="158"/>
    </row>
    <row r="5143" spans="15:15" x14ac:dyDescent="0.25">
      <c r="O5143" s="158"/>
    </row>
    <row r="5144" spans="15:15" x14ac:dyDescent="0.25">
      <c r="O5144" s="158"/>
    </row>
    <row r="5145" spans="15:15" x14ac:dyDescent="0.25">
      <c r="O5145" s="158"/>
    </row>
    <row r="5146" spans="15:15" x14ac:dyDescent="0.25">
      <c r="O5146" s="158"/>
    </row>
    <row r="5147" spans="15:15" x14ac:dyDescent="0.25">
      <c r="O5147" s="158"/>
    </row>
    <row r="5148" spans="15:15" x14ac:dyDescent="0.25">
      <c r="O5148" s="158"/>
    </row>
    <row r="5149" spans="15:15" x14ac:dyDescent="0.25">
      <c r="O5149" s="158"/>
    </row>
    <row r="5150" spans="15:15" x14ac:dyDescent="0.25">
      <c r="O5150" s="158"/>
    </row>
    <row r="5151" spans="15:15" x14ac:dyDescent="0.25">
      <c r="O5151" s="158"/>
    </row>
    <row r="5152" spans="15:15" x14ac:dyDescent="0.25">
      <c r="O5152" s="158"/>
    </row>
    <row r="5153" spans="15:15" x14ac:dyDescent="0.25">
      <c r="O5153" s="158"/>
    </row>
    <row r="5154" spans="15:15" x14ac:dyDescent="0.25">
      <c r="O5154" s="158"/>
    </row>
    <row r="5155" spans="15:15" x14ac:dyDescent="0.25">
      <c r="O5155" s="158"/>
    </row>
    <row r="5156" spans="15:15" x14ac:dyDescent="0.25">
      <c r="O5156" s="158"/>
    </row>
    <row r="5157" spans="15:15" x14ac:dyDescent="0.25">
      <c r="O5157" s="158"/>
    </row>
    <row r="5158" spans="15:15" x14ac:dyDescent="0.25">
      <c r="O5158" s="158"/>
    </row>
    <row r="5159" spans="15:15" x14ac:dyDescent="0.25">
      <c r="O5159" s="158"/>
    </row>
    <row r="5160" spans="15:15" x14ac:dyDescent="0.25">
      <c r="O5160" s="158"/>
    </row>
    <row r="5161" spans="15:15" x14ac:dyDescent="0.25">
      <c r="O5161" s="158"/>
    </row>
    <row r="5162" spans="15:15" x14ac:dyDescent="0.25">
      <c r="O5162" s="158"/>
    </row>
    <row r="5163" spans="15:15" x14ac:dyDescent="0.25">
      <c r="O5163" s="158"/>
    </row>
    <row r="5164" spans="15:15" x14ac:dyDescent="0.25">
      <c r="O5164" s="158"/>
    </row>
    <row r="5165" spans="15:15" x14ac:dyDescent="0.25">
      <c r="O5165" s="158"/>
    </row>
    <row r="5166" spans="15:15" x14ac:dyDescent="0.25">
      <c r="O5166" s="158"/>
    </row>
    <row r="5167" spans="15:15" x14ac:dyDescent="0.25">
      <c r="O5167" s="158"/>
    </row>
    <row r="5168" spans="15:15" x14ac:dyDescent="0.25">
      <c r="O5168" s="158"/>
    </row>
    <row r="5169" spans="15:15" x14ac:dyDescent="0.25">
      <c r="O5169" s="158"/>
    </row>
    <row r="5170" spans="15:15" x14ac:dyDescent="0.25">
      <c r="O5170" s="158"/>
    </row>
    <row r="5171" spans="15:15" x14ac:dyDescent="0.25">
      <c r="O5171" s="158"/>
    </row>
    <row r="5172" spans="15:15" x14ac:dyDescent="0.25">
      <c r="O5172" s="158"/>
    </row>
    <row r="5173" spans="15:15" x14ac:dyDescent="0.25">
      <c r="O5173" s="158"/>
    </row>
    <row r="5174" spans="15:15" x14ac:dyDescent="0.25">
      <c r="O5174" s="158"/>
    </row>
    <row r="5175" spans="15:15" x14ac:dyDescent="0.25">
      <c r="O5175" s="158"/>
    </row>
    <row r="5176" spans="15:15" x14ac:dyDescent="0.25">
      <c r="O5176" s="158"/>
    </row>
    <row r="5177" spans="15:15" x14ac:dyDescent="0.25">
      <c r="O5177" s="158"/>
    </row>
    <row r="5178" spans="15:15" x14ac:dyDescent="0.25">
      <c r="O5178" s="158"/>
    </row>
    <row r="5179" spans="15:15" x14ac:dyDescent="0.25">
      <c r="O5179" s="158"/>
    </row>
    <row r="5180" spans="15:15" x14ac:dyDescent="0.25">
      <c r="O5180" s="158"/>
    </row>
    <row r="5181" spans="15:15" x14ac:dyDescent="0.25">
      <c r="O5181" s="158"/>
    </row>
    <row r="5182" spans="15:15" x14ac:dyDescent="0.25">
      <c r="O5182" s="158"/>
    </row>
    <row r="5183" spans="15:15" x14ac:dyDescent="0.25">
      <c r="O5183" s="158"/>
    </row>
    <row r="5184" spans="15:15" x14ac:dyDescent="0.25">
      <c r="O5184" s="158"/>
    </row>
    <row r="5185" spans="15:15" x14ac:dyDescent="0.25">
      <c r="O5185" s="158"/>
    </row>
    <row r="5186" spans="15:15" x14ac:dyDescent="0.25">
      <c r="O5186" s="158"/>
    </row>
    <row r="5187" spans="15:15" x14ac:dyDescent="0.25">
      <c r="O5187" s="158"/>
    </row>
    <row r="5188" spans="15:15" x14ac:dyDescent="0.25">
      <c r="O5188" s="158"/>
    </row>
    <row r="5189" spans="15:15" x14ac:dyDescent="0.25">
      <c r="O5189" s="158"/>
    </row>
    <row r="5190" spans="15:15" x14ac:dyDescent="0.25">
      <c r="O5190" s="158"/>
    </row>
    <row r="5191" spans="15:15" x14ac:dyDescent="0.25">
      <c r="O5191" s="158"/>
    </row>
    <row r="5192" spans="15:15" x14ac:dyDescent="0.25">
      <c r="O5192" s="158"/>
    </row>
    <row r="5193" spans="15:15" x14ac:dyDescent="0.25">
      <c r="O5193" s="158"/>
    </row>
    <row r="5194" spans="15:15" x14ac:dyDescent="0.25">
      <c r="O5194" s="158"/>
    </row>
    <row r="5195" spans="15:15" x14ac:dyDescent="0.25">
      <c r="O5195" s="158"/>
    </row>
    <row r="5196" spans="15:15" x14ac:dyDescent="0.25">
      <c r="O5196" s="158"/>
    </row>
    <row r="5197" spans="15:15" x14ac:dyDescent="0.25">
      <c r="O5197" s="158"/>
    </row>
    <row r="5198" spans="15:15" x14ac:dyDescent="0.25">
      <c r="O5198" s="158"/>
    </row>
    <row r="5199" spans="15:15" x14ac:dyDescent="0.25">
      <c r="O5199" s="158"/>
    </row>
    <row r="5200" spans="15:15" x14ac:dyDescent="0.25">
      <c r="O5200" s="158"/>
    </row>
    <row r="5201" spans="15:15" x14ac:dyDescent="0.25">
      <c r="O5201" s="158"/>
    </row>
    <row r="5202" spans="15:15" x14ac:dyDescent="0.25">
      <c r="O5202" s="158"/>
    </row>
    <row r="5203" spans="15:15" x14ac:dyDescent="0.25">
      <c r="O5203" s="158"/>
    </row>
    <row r="5204" spans="15:15" x14ac:dyDescent="0.25">
      <c r="O5204" s="158"/>
    </row>
    <row r="5205" spans="15:15" x14ac:dyDescent="0.25">
      <c r="O5205" s="158"/>
    </row>
    <row r="5206" spans="15:15" x14ac:dyDescent="0.25">
      <c r="O5206" s="158"/>
    </row>
    <row r="5207" spans="15:15" x14ac:dyDescent="0.25">
      <c r="O5207" s="158"/>
    </row>
    <row r="5208" spans="15:15" x14ac:dyDescent="0.25">
      <c r="O5208" s="158"/>
    </row>
    <row r="5209" spans="15:15" x14ac:dyDescent="0.25">
      <c r="O5209" s="158"/>
    </row>
    <row r="5210" spans="15:15" x14ac:dyDescent="0.25">
      <c r="O5210" s="158"/>
    </row>
    <row r="5211" spans="15:15" x14ac:dyDescent="0.25">
      <c r="O5211" s="158"/>
    </row>
    <row r="5212" spans="15:15" x14ac:dyDescent="0.25">
      <c r="O5212" s="158"/>
    </row>
    <row r="5213" spans="15:15" x14ac:dyDescent="0.25">
      <c r="O5213" s="158"/>
    </row>
    <row r="5214" spans="15:15" x14ac:dyDescent="0.25">
      <c r="O5214" s="158"/>
    </row>
    <row r="5215" spans="15:15" x14ac:dyDescent="0.25">
      <c r="O5215" s="158"/>
    </row>
    <row r="5216" spans="15:15" x14ac:dyDescent="0.25">
      <c r="O5216" s="158"/>
    </row>
    <row r="5217" spans="15:15" x14ac:dyDescent="0.25">
      <c r="O5217" s="158"/>
    </row>
    <row r="5218" spans="15:15" x14ac:dyDescent="0.25">
      <c r="O5218" s="158"/>
    </row>
    <row r="5219" spans="15:15" x14ac:dyDescent="0.25">
      <c r="O5219" s="158"/>
    </row>
    <row r="5220" spans="15:15" x14ac:dyDescent="0.25">
      <c r="O5220" s="158"/>
    </row>
    <row r="5221" spans="15:15" x14ac:dyDescent="0.25">
      <c r="O5221" s="158"/>
    </row>
    <row r="5222" spans="15:15" x14ac:dyDescent="0.25">
      <c r="O5222" s="158"/>
    </row>
    <row r="5223" spans="15:15" x14ac:dyDescent="0.25">
      <c r="O5223" s="158"/>
    </row>
    <row r="5224" spans="15:15" x14ac:dyDescent="0.25">
      <c r="O5224" s="158"/>
    </row>
    <row r="5225" spans="15:15" x14ac:dyDescent="0.25">
      <c r="O5225" s="158"/>
    </row>
    <row r="5226" spans="15:15" x14ac:dyDescent="0.25">
      <c r="O5226" s="158"/>
    </row>
    <row r="5227" spans="15:15" x14ac:dyDescent="0.25">
      <c r="O5227" s="158"/>
    </row>
    <row r="5228" spans="15:15" x14ac:dyDescent="0.25">
      <c r="O5228" s="158"/>
    </row>
    <row r="5229" spans="15:15" x14ac:dyDescent="0.25">
      <c r="O5229" s="158"/>
    </row>
    <row r="5230" spans="15:15" x14ac:dyDescent="0.25">
      <c r="O5230" s="158"/>
    </row>
    <row r="5231" spans="15:15" x14ac:dyDescent="0.25">
      <c r="O5231" s="158"/>
    </row>
    <row r="5232" spans="15:15" x14ac:dyDescent="0.25">
      <c r="O5232" s="158"/>
    </row>
    <row r="5233" spans="15:15" x14ac:dyDescent="0.25">
      <c r="O5233" s="158"/>
    </row>
    <row r="5234" spans="15:15" x14ac:dyDescent="0.25">
      <c r="O5234" s="158"/>
    </row>
    <row r="5235" spans="15:15" x14ac:dyDescent="0.25">
      <c r="O5235" s="158"/>
    </row>
    <row r="5236" spans="15:15" x14ac:dyDescent="0.25">
      <c r="O5236" s="158"/>
    </row>
    <row r="5237" spans="15:15" x14ac:dyDescent="0.25">
      <c r="O5237" s="158"/>
    </row>
    <row r="5238" spans="15:15" x14ac:dyDescent="0.25">
      <c r="O5238" s="158"/>
    </row>
    <row r="5239" spans="15:15" x14ac:dyDescent="0.25">
      <c r="O5239" s="158"/>
    </row>
    <row r="5240" spans="15:15" x14ac:dyDescent="0.25">
      <c r="O5240" s="158"/>
    </row>
    <row r="5241" spans="15:15" x14ac:dyDescent="0.25">
      <c r="O5241" s="158"/>
    </row>
    <row r="5242" spans="15:15" x14ac:dyDescent="0.25">
      <c r="O5242" s="158"/>
    </row>
    <row r="5243" spans="15:15" x14ac:dyDescent="0.25">
      <c r="O5243" s="158"/>
    </row>
    <row r="5244" spans="15:15" x14ac:dyDescent="0.25">
      <c r="O5244" s="158"/>
    </row>
    <row r="5245" spans="15:15" x14ac:dyDescent="0.25">
      <c r="O5245" s="158"/>
    </row>
    <row r="5246" spans="15:15" x14ac:dyDescent="0.25">
      <c r="O5246" s="158"/>
    </row>
    <row r="5247" spans="15:15" x14ac:dyDescent="0.25">
      <c r="O5247" s="158"/>
    </row>
    <row r="5248" spans="15:15" x14ac:dyDescent="0.25">
      <c r="O5248" s="158"/>
    </row>
    <row r="5249" spans="15:15" x14ac:dyDescent="0.25">
      <c r="O5249" s="158"/>
    </row>
    <row r="5250" spans="15:15" x14ac:dyDescent="0.25">
      <c r="O5250" s="158"/>
    </row>
    <row r="5251" spans="15:15" x14ac:dyDescent="0.25">
      <c r="O5251" s="158"/>
    </row>
    <row r="5252" spans="15:15" x14ac:dyDescent="0.25">
      <c r="O5252" s="158"/>
    </row>
    <row r="5253" spans="15:15" x14ac:dyDescent="0.25">
      <c r="O5253" s="158"/>
    </row>
    <row r="5254" spans="15:15" x14ac:dyDescent="0.25">
      <c r="O5254" s="158"/>
    </row>
    <row r="5255" spans="15:15" x14ac:dyDescent="0.25">
      <c r="O5255" s="158"/>
    </row>
    <row r="5256" spans="15:15" x14ac:dyDescent="0.25">
      <c r="O5256" s="158"/>
    </row>
    <row r="5257" spans="15:15" x14ac:dyDescent="0.25">
      <c r="O5257" s="158"/>
    </row>
    <row r="5258" spans="15:15" x14ac:dyDescent="0.25">
      <c r="O5258" s="158"/>
    </row>
    <row r="5259" spans="15:15" x14ac:dyDescent="0.25">
      <c r="O5259" s="158"/>
    </row>
    <row r="5260" spans="15:15" x14ac:dyDescent="0.25">
      <c r="O5260" s="158"/>
    </row>
    <row r="5261" spans="15:15" x14ac:dyDescent="0.25">
      <c r="O5261" s="158"/>
    </row>
    <row r="5262" spans="15:15" x14ac:dyDescent="0.25">
      <c r="O5262" s="158"/>
    </row>
    <row r="5263" spans="15:15" x14ac:dyDescent="0.25">
      <c r="O5263" s="158"/>
    </row>
    <row r="5264" spans="15:15" x14ac:dyDescent="0.25">
      <c r="O5264" s="158"/>
    </row>
    <row r="5265" spans="15:15" x14ac:dyDescent="0.25">
      <c r="O5265" s="158"/>
    </row>
    <row r="5266" spans="15:15" x14ac:dyDescent="0.25">
      <c r="O5266" s="158"/>
    </row>
    <row r="5267" spans="15:15" x14ac:dyDescent="0.25">
      <c r="O5267" s="158"/>
    </row>
    <row r="5268" spans="15:15" x14ac:dyDescent="0.25">
      <c r="O5268" s="158"/>
    </row>
    <row r="5269" spans="15:15" x14ac:dyDescent="0.25">
      <c r="O5269" s="158"/>
    </row>
    <row r="5270" spans="15:15" x14ac:dyDescent="0.25">
      <c r="O5270" s="158"/>
    </row>
    <row r="5271" spans="15:15" x14ac:dyDescent="0.25">
      <c r="O5271" s="158"/>
    </row>
    <row r="5272" spans="15:15" x14ac:dyDescent="0.25">
      <c r="O5272" s="158"/>
    </row>
    <row r="5273" spans="15:15" x14ac:dyDescent="0.25">
      <c r="O5273" s="158"/>
    </row>
    <row r="5274" spans="15:15" x14ac:dyDescent="0.25">
      <c r="O5274" s="158"/>
    </row>
    <row r="5275" spans="15:15" x14ac:dyDescent="0.25">
      <c r="O5275" s="158"/>
    </row>
    <row r="5276" spans="15:15" x14ac:dyDescent="0.25">
      <c r="O5276" s="158"/>
    </row>
    <row r="5277" spans="15:15" x14ac:dyDescent="0.25">
      <c r="O5277" s="158"/>
    </row>
    <row r="5278" spans="15:15" x14ac:dyDescent="0.25">
      <c r="O5278" s="158"/>
    </row>
    <row r="5279" spans="15:15" x14ac:dyDescent="0.25">
      <c r="O5279" s="158"/>
    </row>
    <row r="5280" spans="15:15" x14ac:dyDescent="0.25">
      <c r="O5280" s="158"/>
    </row>
    <row r="5281" spans="15:15" x14ac:dyDescent="0.25">
      <c r="O5281" s="158"/>
    </row>
    <row r="5282" spans="15:15" x14ac:dyDescent="0.25">
      <c r="O5282" s="158"/>
    </row>
    <row r="5283" spans="15:15" x14ac:dyDescent="0.25">
      <c r="O5283" s="158"/>
    </row>
    <row r="5284" spans="15:15" x14ac:dyDescent="0.25">
      <c r="O5284" s="158"/>
    </row>
    <row r="5285" spans="15:15" x14ac:dyDescent="0.25">
      <c r="O5285" s="158"/>
    </row>
    <row r="5286" spans="15:15" x14ac:dyDescent="0.25">
      <c r="O5286" s="158"/>
    </row>
    <row r="5287" spans="15:15" x14ac:dyDescent="0.25">
      <c r="O5287" s="158"/>
    </row>
    <row r="5288" spans="15:15" x14ac:dyDescent="0.25">
      <c r="O5288" s="158"/>
    </row>
    <row r="5289" spans="15:15" x14ac:dyDescent="0.25">
      <c r="O5289" s="158"/>
    </row>
    <row r="5290" spans="15:15" x14ac:dyDescent="0.25">
      <c r="O5290" s="158"/>
    </row>
    <row r="5291" spans="15:15" x14ac:dyDescent="0.25">
      <c r="O5291" s="158"/>
    </row>
    <row r="5292" spans="15:15" x14ac:dyDescent="0.25">
      <c r="O5292" s="158"/>
    </row>
    <row r="5293" spans="15:15" x14ac:dyDescent="0.25">
      <c r="O5293" s="158"/>
    </row>
    <row r="5294" spans="15:15" x14ac:dyDescent="0.25">
      <c r="O5294" s="158"/>
    </row>
    <row r="5295" spans="15:15" x14ac:dyDescent="0.25">
      <c r="O5295" s="158"/>
    </row>
    <row r="5296" spans="15:15" x14ac:dyDescent="0.25">
      <c r="O5296" s="158"/>
    </row>
    <row r="5297" spans="15:15" x14ac:dyDescent="0.25">
      <c r="O5297" s="158"/>
    </row>
    <row r="5298" spans="15:15" x14ac:dyDescent="0.25">
      <c r="O5298" s="158"/>
    </row>
    <row r="5299" spans="15:15" x14ac:dyDescent="0.25">
      <c r="O5299" s="158"/>
    </row>
    <row r="5300" spans="15:15" x14ac:dyDescent="0.25">
      <c r="O5300" s="158"/>
    </row>
    <row r="5301" spans="15:15" x14ac:dyDescent="0.25">
      <c r="O5301" s="158"/>
    </row>
    <row r="5302" spans="15:15" x14ac:dyDescent="0.25">
      <c r="O5302" s="158"/>
    </row>
    <row r="5303" spans="15:15" x14ac:dyDescent="0.25">
      <c r="O5303" s="158"/>
    </row>
    <row r="5304" spans="15:15" x14ac:dyDescent="0.25">
      <c r="O5304" s="158"/>
    </row>
    <row r="5305" spans="15:15" x14ac:dyDescent="0.25">
      <c r="O5305" s="158"/>
    </row>
    <row r="5306" spans="15:15" x14ac:dyDescent="0.25">
      <c r="O5306" s="158"/>
    </row>
    <row r="5307" spans="15:15" x14ac:dyDescent="0.25">
      <c r="O5307" s="158"/>
    </row>
    <row r="5308" spans="15:15" x14ac:dyDescent="0.25">
      <c r="O5308" s="158"/>
    </row>
    <row r="5309" spans="15:15" x14ac:dyDescent="0.25">
      <c r="O5309" s="158"/>
    </row>
    <row r="5310" spans="15:15" x14ac:dyDescent="0.25">
      <c r="O5310" s="158"/>
    </row>
    <row r="5311" spans="15:15" x14ac:dyDescent="0.25">
      <c r="O5311" s="158"/>
    </row>
    <row r="5312" spans="15:15" x14ac:dyDescent="0.25">
      <c r="O5312" s="158"/>
    </row>
    <row r="5313" spans="15:15" x14ac:dyDescent="0.25">
      <c r="O5313" s="158"/>
    </row>
    <row r="5314" spans="15:15" x14ac:dyDescent="0.25">
      <c r="O5314" s="158"/>
    </row>
    <row r="5315" spans="15:15" x14ac:dyDescent="0.25">
      <c r="O5315" s="158"/>
    </row>
    <row r="5316" spans="15:15" x14ac:dyDescent="0.25">
      <c r="O5316" s="158"/>
    </row>
    <row r="5317" spans="15:15" x14ac:dyDescent="0.25">
      <c r="O5317" s="158"/>
    </row>
    <row r="5318" spans="15:15" x14ac:dyDescent="0.25">
      <c r="O5318" s="158"/>
    </row>
    <row r="5319" spans="15:15" x14ac:dyDescent="0.25">
      <c r="O5319" s="158"/>
    </row>
    <row r="5320" spans="15:15" x14ac:dyDescent="0.25">
      <c r="O5320" s="158"/>
    </row>
    <row r="5321" spans="15:15" x14ac:dyDescent="0.25">
      <c r="O5321" s="158"/>
    </row>
    <row r="5322" spans="15:15" x14ac:dyDescent="0.25">
      <c r="O5322" s="158"/>
    </row>
    <row r="5323" spans="15:15" x14ac:dyDescent="0.25">
      <c r="O5323" s="158"/>
    </row>
    <row r="5324" spans="15:15" x14ac:dyDescent="0.25">
      <c r="O5324" s="158"/>
    </row>
    <row r="5325" spans="15:15" x14ac:dyDescent="0.25">
      <c r="O5325" s="158"/>
    </row>
    <row r="5326" spans="15:15" x14ac:dyDescent="0.25">
      <c r="O5326" s="158"/>
    </row>
    <row r="5327" spans="15:15" x14ac:dyDescent="0.25">
      <c r="O5327" s="158"/>
    </row>
    <row r="5328" spans="15:15" x14ac:dyDescent="0.25">
      <c r="O5328" s="158"/>
    </row>
    <row r="5329" spans="15:15" x14ac:dyDescent="0.25">
      <c r="O5329" s="158"/>
    </row>
    <row r="5330" spans="15:15" x14ac:dyDescent="0.25">
      <c r="O5330" s="158"/>
    </row>
    <row r="5331" spans="15:15" x14ac:dyDescent="0.25">
      <c r="O5331" s="158"/>
    </row>
    <row r="5332" spans="15:15" x14ac:dyDescent="0.25">
      <c r="O5332" s="158"/>
    </row>
    <row r="5333" spans="15:15" x14ac:dyDescent="0.25">
      <c r="O5333" s="158"/>
    </row>
    <row r="5334" spans="15:15" x14ac:dyDescent="0.25">
      <c r="O5334" s="158"/>
    </row>
    <row r="5335" spans="15:15" x14ac:dyDescent="0.25">
      <c r="O5335" s="158"/>
    </row>
    <row r="5336" spans="15:15" x14ac:dyDescent="0.25">
      <c r="O5336" s="158"/>
    </row>
    <row r="5337" spans="15:15" x14ac:dyDescent="0.25">
      <c r="O5337" s="158"/>
    </row>
    <row r="5338" spans="15:15" x14ac:dyDescent="0.25">
      <c r="O5338" s="158"/>
    </row>
    <row r="5339" spans="15:15" x14ac:dyDescent="0.25">
      <c r="O5339" s="158"/>
    </row>
    <row r="5340" spans="15:15" x14ac:dyDescent="0.25">
      <c r="O5340" s="158"/>
    </row>
    <row r="5341" spans="15:15" x14ac:dyDescent="0.25">
      <c r="O5341" s="158"/>
    </row>
    <row r="5342" spans="15:15" x14ac:dyDescent="0.25">
      <c r="O5342" s="158"/>
    </row>
    <row r="5343" spans="15:15" x14ac:dyDescent="0.25">
      <c r="O5343" s="158"/>
    </row>
    <row r="5344" spans="15:15" x14ac:dyDescent="0.25">
      <c r="O5344" s="158"/>
    </row>
    <row r="5345" spans="15:15" x14ac:dyDescent="0.25">
      <c r="O5345" s="158"/>
    </row>
    <row r="5346" spans="15:15" x14ac:dyDescent="0.25">
      <c r="O5346" s="158"/>
    </row>
    <row r="5347" spans="15:15" x14ac:dyDescent="0.25">
      <c r="O5347" s="158"/>
    </row>
    <row r="5348" spans="15:15" x14ac:dyDescent="0.25">
      <c r="O5348" s="158"/>
    </row>
    <row r="5349" spans="15:15" x14ac:dyDescent="0.25">
      <c r="O5349" s="158"/>
    </row>
    <row r="5350" spans="15:15" x14ac:dyDescent="0.25">
      <c r="O5350" s="158"/>
    </row>
    <row r="5351" spans="15:15" x14ac:dyDescent="0.25">
      <c r="O5351" s="158"/>
    </row>
    <row r="5352" spans="15:15" x14ac:dyDescent="0.25">
      <c r="O5352" s="158"/>
    </row>
    <row r="5353" spans="15:15" x14ac:dyDescent="0.25">
      <c r="O5353" s="158"/>
    </row>
    <row r="5354" spans="15:15" x14ac:dyDescent="0.25">
      <c r="O5354" s="158"/>
    </row>
    <row r="5355" spans="15:15" x14ac:dyDescent="0.25">
      <c r="O5355" s="158"/>
    </row>
    <row r="5356" spans="15:15" x14ac:dyDescent="0.25">
      <c r="O5356" s="158"/>
    </row>
    <row r="5357" spans="15:15" x14ac:dyDescent="0.25">
      <c r="O5357" s="158"/>
    </row>
    <row r="5358" spans="15:15" x14ac:dyDescent="0.25">
      <c r="O5358" s="158"/>
    </row>
    <row r="5359" spans="15:15" x14ac:dyDescent="0.25">
      <c r="O5359" s="158"/>
    </row>
    <row r="5360" spans="15:15" x14ac:dyDescent="0.25">
      <c r="O5360" s="158"/>
    </row>
    <row r="5361" spans="15:15" x14ac:dyDescent="0.25">
      <c r="O5361" s="158"/>
    </row>
    <row r="5362" spans="15:15" x14ac:dyDescent="0.25">
      <c r="O5362" s="158"/>
    </row>
    <row r="5363" spans="15:15" x14ac:dyDescent="0.25">
      <c r="O5363" s="158"/>
    </row>
    <row r="5364" spans="15:15" x14ac:dyDescent="0.25">
      <c r="O5364" s="158"/>
    </row>
    <row r="5365" spans="15:15" x14ac:dyDescent="0.25">
      <c r="O5365" s="158"/>
    </row>
    <row r="5366" spans="15:15" x14ac:dyDescent="0.25">
      <c r="O5366" s="158"/>
    </row>
    <row r="5367" spans="15:15" x14ac:dyDescent="0.25">
      <c r="O5367" s="158"/>
    </row>
    <row r="5368" spans="15:15" x14ac:dyDescent="0.25">
      <c r="O5368" s="158"/>
    </row>
    <row r="5369" spans="15:15" x14ac:dyDescent="0.25">
      <c r="O5369" s="158"/>
    </row>
    <row r="5370" spans="15:15" x14ac:dyDescent="0.25">
      <c r="O5370" s="158"/>
    </row>
    <row r="5371" spans="15:15" x14ac:dyDescent="0.25">
      <c r="O5371" s="158"/>
    </row>
    <row r="5372" spans="15:15" x14ac:dyDescent="0.25">
      <c r="O5372" s="158"/>
    </row>
    <row r="5373" spans="15:15" x14ac:dyDescent="0.25">
      <c r="O5373" s="158"/>
    </row>
    <row r="5374" spans="15:15" x14ac:dyDescent="0.25">
      <c r="O5374" s="158"/>
    </row>
    <row r="5375" spans="15:15" x14ac:dyDescent="0.25">
      <c r="O5375" s="158"/>
    </row>
    <row r="5376" spans="15:15" x14ac:dyDescent="0.25">
      <c r="O5376" s="158"/>
    </row>
    <row r="5377" spans="15:15" x14ac:dyDescent="0.25">
      <c r="O5377" s="158"/>
    </row>
    <row r="5378" spans="15:15" x14ac:dyDescent="0.25">
      <c r="O5378" s="158"/>
    </row>
    <row r="5379" spans="15:15" x14ac:dyDescent="0.25">
      <c r="O5379" s="158"/>
    </row>
    <row r="5380" spans="15:15" x14ac:dyDescent="0.25">
      <c r="O5380" s="158"/>
    </row>
    <row r="5381" spans="15:15" x14ac:dyDescent="0.25">
      <c r="O5381" s="158"/>
    </row>
    <row r="5382" spans="15:15" x14ac:dyDescent="0.25">
      <c r="O5382" s="158"/>
    </row>
    <row r="5383" spans="15:15" x14ac:dyDescent="0.25">
      <c r="O5383" s="158"/>
    </row>
    <row r="5384" spans="15:15" x14ac:dyDescent="0.25">
      <c r="O5384" s="158"/>
    </row>
    <row r="5385" spans="15:15" x14ac:dyDescent="0.25">
      <c r="O5385" s="158"/>
    </row>
    <row r="5386" spans="15:15" x14ac:dyDescent="0.25">
      <c r="O5386" s="158"/>
    </row>
    <row r="5387" spans="15:15" x14ac:dyDescent="0.25">
      <c r="O5387" s="158"/>
    </row>
    <row r="5388" spans="15:15" x14ac:dyDescent="0.25">
      <c r="O5388" s="158"/>
    </row>
    <row r="5389" spans="15:15" x14ac:dyDescent="0.25">
      <c r="O5389" s="158"/>
    </row>
    <row r="5390" spans="15:15" x14ac:dyDescent="0.25">
      <c r="O5390" s="158"/>
    </row>
    <row r="5391" spans="15:15" x14ac:dyDescent="0.25">
      <c r="O5391" s="158"/>
    </row>
    <row r="5392" spans="15:15" x14ac:dyDescent="0.25">
      <c r="O5392" s="158"/>
    </row>
    <row r="5393" spans="15:15" x14ac:dyDescent="0.25">
      <c r="O5393" s="158"/>
    </row>
    <row r="5394" spans="15:15" x14ac:dyDescent="0.25">
      <c r="O5394" s="158"/>
    </row>
    <row r="5395" spans="15:15" x14ac:dyDescent="0.25">
      <c r="O5395" s="158"/>
    </row>
    <row r="5396" spans="15:15" x14ac:dyDescent="0.25">
      <c r="O5396" s="158"/>
    </row>
    <row r="5397" spans="15:15" x14ac:dyDescent="0.25">
      <c r="O5397" s="158"/>
    </row>
    <row r="5398" spans="15:15" x14ac:dyDescent="0.25">
      <c r="O5398" s="158"/>
    </row>
    <row r="5399" spans="15:15" x14ac:dyDescent="0.25">
      <c r="O5399" s="158"/>
    </row>
    <row r="5400" spans="15:15" x14ac:dyDescent="0.25">
      <c r="O5400" s="158"/>
    </row>
    <row r="5401" spans="15:15" x14ac:dyDescent="0.25">
      <c r="O5401" s="158"/>
    </row>
    <row r="5402" spans="15:15" x14ac:dyDescent="0.25">
      <c r="O5402" s="158"/>
    </row>
    <row r="5403" spans="15:15" x14ac:dyDescent="0.25">
      <c r="O5403" s="158"/>
    </row>
    <row r="5404" spans="15:15" x14ac:dyDescent="0.25">
      <c r="O5404" s="158"/>
    </row>
    <row r="5405" spans="15:15" x14ac:dyDescent="0.25">
      <c r="O5405" s="158"/>
    </row>
    <row r="5406" spans="15:15" x14ac:dyDescent="0.25">
      <c r="O5406" s="158"/>
    </row>
    <row r="5407" spans="15:15" x14ac:dyDescent="0.25">
      <c r="O5407" s="158"/>
    </row>
    <row r="5408" spans="15:15" x14ac:dyDescent="0.25">
      <c r="O5408" s="158"/>
    </row>
    <row r="5409" spans="15:15" x14ac:dyDescent="0.25">
      <c r="O5409" s="158"/>
    </row>
    <row r="5410" spans="15:15" x14ac:dyDescent="0.25">
      <c r="O5410" s="158"/>
    </row>
    <row r="5411" spans="15:15" x14ac:dyDescent="0.25">
      <c r="O5411" s="158"/>
    </row>
    <row r="5412" spans="15:15" x14ac:dyDescent="0.25">
      <c r="O5412" s="158"/>
    </row>
    <row r="5413" spans="15:15" x14ac:dyDescent="0.25">
      <c r="O5413" s="158"/>
    </row>
    <row r="5414" spans="15:15" x14ac:dyDescent="0.25">
      <c r="O5414" s="158"/>
    </row>
    <row r="5415" spans="15:15" x14ac:dyDescent="0.25">
      <c r="O5415" s="158"/>
    </row>
    <row r="5416" spans="15:15" x14ac:dyDescent="0.25">
      <c r="O5416" s="158"/>
    </row>
    <row r="5417" spans="15:15" x14ac:dyDescent="0.25">
      <c r="O5417" s="158"/>
    </row>
    <row r="5418" spans="15:15" x14ac:dyDescent="0.25">
      <c r="O5418" s="158"/>
    </row>
    <row r="5419" spans="15:15" x14ac:dyDescent="0.25">
      <c r="O5419" s="158"/>
    </row>
    <row r="5420" spans="15:15" x14ac:dyDescent="0.25">
      <c r="O5420" s="158"/>
    </row>
    <row r="5421" spans="15:15" x14ac:dyDescent="0.25">
      <c r="O5421" s="158"/>
    </row>
    <row r="5422" spans="15:15" x14ac:dyDescent="0.25">
      <c r="O5422" s="158"/>
    </row>
    <row r="5423" spans="15:15" x14ac:dyDescent="0.25">
      <c r="O5423" s="158"/>
    </row>
    <row r="5424" spans="15:15" x14ac:dyDescent="0.25">
      <c r="O5424" s="158"/>
    </row>
    <row r="5425" spans="15:15" x14ac:dyDescent="0.25">
      <c r="O5425" s="158"/>
    </row>
    <row r="5426" spans="15:15" x14ac:dyDescent="0.25">
      <c r="O5426" s="158"/>
    </row>
    <row r="5427" spans="15:15" x14ac:dyDescent="0.25">
      <c r="O5427" s="158"/>
    </row>
    <row r="5428" spans="15:15" x14ac:dyDescent="0.25">
      <c r="O5428" s="158"/>
    </row>
    <row r="5429" spans="15:15" x14ac:dyDescent="0.25">
      <c r="O5429" s="158"/>
    </row>
    <row r="5430" spans="15:15" x14ac:dyDescent="0.25">
      <c r="O5430" s="158"/>
    </row>
    <row r="5431" spans="15:15" x14ac:dyDescent="0.25">
      <c r="O5431" s="158"/>
    </row>
    <row r="5432" spans="15:15" x14ac:dyDescent="0.25">
      <c r="O5432" s="158"/>
    </row>
    <row r="5433" spans="15:15" x14ac:dyDescent="0.25">
      <c r="O5433" s="158"/>
    </row>
    <row r="5434" spans="15:15" x14ac:dyDescent="0.25">
      <c r="O5434" s="158"/>
    </row>
    <row r="5435" spans="15:15" x14ac:dyDescent="0.25">
      <c r="O5435" s="158"/>
    </row>
    <row r="5436" spans="15:15" x14ac:dyDescent="0.25">
      <c r="O5436" s="158"/>
    </row>
    <row r="5437" spans="15:15" x14ac:dyDescent="0.25">
      <c r="O5437" s="158"/>
    </row>
    <row r="5438" spans="15:15" x14ac:dyDescent="0.25">
      <c r="O5438" s="158"/>
    </row>
    <row r="5439" spans="15:15" x14ac:dyDescent="0.25">
      <c r="O5439" s="158"/>
    </row>
    <row r="5440" spans="15:15" x14ac:dyDescent="0.25">
      <c r="O5440" s="158"/>
    </row>
    <row r="5441" spans="15:15" x14ac:dyDescent="0.25">
      <c r="O5441" s="158"/>
    </row>
    <row r="5442" spans="15:15" x14ac:dyDescent="0.25">
      <c r="O5442" s="158"/>
    </row>
    <row r="5443" spans="15:15" x14ac:dyDescent="0.25">
      <c r="O5443" s="158"/>
    </row>
    <row r="5444" spans="15:15" x14ac:dyDescent="0.25">
      <c r="O5444" s="158"/>
    </row>
    <row r="5445" spans="15:15" x14ac:dyDescent="0.25">
      <c r="O5445" s="158"/>
    </row>
    <row r="5446" spans="15:15" x14ac:dyDescent="0.25">
      <c r="O5446" s="158"/>
    </row>
    <row r="5447" spans="15:15" x14ac:dyDescent="0.25">
      <c r="O5447" s="158"/>
    </row>
    <row r="5448" spans="15:15" x14ac:dyDescent="0.25">
      <c r="O5448" s="158"/>
    </row>
    <row r="5449" spans="15:15" x14ac:dyDescent="0.25">
      <c r="O5449" s="158"/>
    </row>
    <row r="5450" spans="15:15" x14ac:dyDescent="0.25">
      <c r="O5450" s="158"/>
    </row>
    <row r="5451" spans="15:15" x14ac:dyDescent="0.25">
      <c r="O5451" s="158"/>
    </row>
    <row r="5452" spans="15:15" x14ac:dyDescent="0.25">
      <c r="O5452" s="158"/>
    </row>
    <row r="5453" spans="15:15" x14ac:dyDescent="0.25">
      <c r="O5453" s="158"/>
    </row>
    <row r="5454" spans="15:15" x14ac:dyDescent="0.25">
      <c r="O5454" s="158"/>
    </row>
    <row r="5455" spans="15:15" x14ac:dyDescent="0.25">
      <c r="O5455" s="158"/>
    </row>
    <row r="5456" spans="15:15" x14ac:dyDescent="0.25">
      <c r="O5456" s="158"/>
    </row>
    <row r="5457" spans="15:15" x14ac:dyDescent="0.25">
      <c r="O5457" s="158"/>
    </row>
    <row r="5458" spans="15:15" x14ac:dyDescent="0.25">
      <c r="O5458" s="158"/>
    </row>
    <row r="5459" spans="15:15" x14ac:dyDescent="0.25">
      <c r="O5459" s="158"/>
    </row>
    <row r="5460" spans="15:15" x14ac:dyDescent="0.25">
      <c r="O5460" s="158"/>
    </row>
    <row r="5461" spans="15:15" x14ac:dyDescent="0.25">
      <c r="O5461" s="158"/>
    </row>
    <row r="5462" spans="15:15" x14ac:dyDescent="0.25">
      <c r="O5462" s="158"/>
    </row>
    <row r="5463" spans="15:15" x14ac:dyDescent="0.25">
      <c r="O5463" s="158"/>
    </row>
    <row r="5464" spans="15:15" x14ac:dyDescent="0.25">
      <c r="O5464" s="158"/>
    </row>
    <row r="5465" spans="15:15" x14ac:dyDescent="0.25">
      <c r="O5465" s="158"/>
    </row>
    <row r="5466" spans="15:15" x14ac:dyDescent="0.25">
      <c r="O5466" s="158"/>
    </row>
    <row r="5467" spans="15:15" x14ac:dyDescent="0.25">
      <c r="O5467" s="158"/>
    </row>
    <row r="5468" spans="15:15" x14ac:dyDescent="0.25">
      <c r="O5468" s="158"/>
    </row>
    <row r="5469" spans="15:15" x14ac:dyDescent="0.25">
      <c r="O5469" s="158"/>
    </row>
    <row r="5470" spans="15:15" x14ac:dyDescent="0.25">
      <c r="O5470" s="158"/>
    </row>
    <row r="5471" spans="15:15" x14ac:dyDescent="0.25">
      <c r="O5471" s="158"/>
    </row>
    <row r="5472" spans="15:15" x14ac:dyDescent="0.25">
      <c r="O5472" s="158"/>
    </row>
    <row r="5473" spans="15:15" x14ac:dyDescent="0.25">
      <c r="O5473" s="158"/>
    </row>
    <row r="5474" spans="15:15" x14ac:dyDescent="0.25">
      <c r="O5474" s="158"/>
    </row>
    <row r="5475" spans="15:15" x14ac:dyDescent="0.25">
      <c r="O5475" s="158"/>
    </row>
    <row r="5476" spans="15:15" x14ac:dyDescent="0.25">
      <c r="O5476" s="158"/>
    </row>
    <row r="5477" spans="15:15" x14ac:dyDescent="0.25">
      <c r="O5477" s="158"/>
    </row>
    <row r="5478" spans="15:15" x14ac:dyDescent="0.25">
      <c r="O5478" s="158"/>
    </row>
    <row r="5479" spans="15:15" x14ac:dyDescent="0.25">
      <c r="O5479" s="158"/>
    </row>
    <row r="5480" spans="15:15" x14ac:dyDescent="0.25">
      <c r="O5480" s="158"/>
    </row>
    <row r="5481" spans="15:15" x14ac:dyDescent="0.25">
      <c r="O5481" s="158"/>
    </row>
    <row r="5482" spans="15:15" x14ac:dyDescent="0.25">
      <c r="O5482" s="158"/>
    </row>
    <row r="5483" spans="15:15" x14ac:dyDescent="0.25">
      <c r="O5483" s="158"/>
    </row>
    <row r="5484" spans="15:15" x14ac:dyDescent="0.25">
      <c r="O5484" s="158"/>
    </row>
    <row r="5485" spans="15:15" x14ac:dyDescent="0.25">
      <c r="O5485" s="158"/>
    </row>
    <row r="5486" spans="15:15" x14ac:dyDescent="0.25">
      <c r="O5486" s="158"/>
    </row>
    <row r="5487" spans="15:15" x14ac:dyDescent="0.25">
      <c r="O5487" s="158"/>
    </row>
    <row r="5488" spans="15:15" x14ac:dyDescent="0.25">
      <c r="O5488" s="158"/>
    </row>
    <row r="5489" spans="15:15" x14ac:dyDescent="0.25">
      <c r="O5489" s="158"/>
    </row>
    <row r="5490" spans="15:15" x14ac:dyDescent="0.25">
      <c r="O5490" s="158"/>
    </row>
    <row r="5491" spans="15:15" x14ac:dyDescent="0.25">
      <c r="O5491" s="158"/>
    </row>
    <row r="5492" spans="15:15" x14ac:dyDescent="0.25">
      <c r="O5492" s="158"/>
    </row>
    <row r="5493" spans="15:15" x14ac:dyDescent="0.25">
      <c r="O5493" s="158"/>
    </row>
    <row r="5494" spans="15:15" x14ac:dyDescent="0.25">
      <c r="O5494" s="158"/>
    </row>
    <row r="5495" spans="15:15" x14ac:dyDescent="0.25">
      <c r="O5495" s="158"/>
    </row>
    <row r="5496" spans="15:15" x14ac:dyDescent="0.25">
      <c r="O5496" s="158"/>
    </row>
    <row r="5497" spans="15:15" x14ac:dyDescent="0.25">
      <c r="O5497" s="158"/>
    </row>
    <row r="5498" spans="15:15" x14ac:dyDescent="0.25">
      <c r="O5498" s="158"/>
    </row>
    <row r="5499" spans="15:15" x14ac:dyDescent="0.25">
      <c r="O5499" s="158"/>
    </row>
    <row r="5500" spans="15:15" x14ac:dyDescent="0.25">
      <c r="O5500" s="158"/>
    </row>
    <row r="5501" spans="15:15" x14ac:dyDescent="0.25">
      <c r="O5501" s="158"/>
    </row>
    <row r="5502" spans="15:15" x14ac:dyDescent="0.25">
      <c r="O5502" s="158"/>
    </row>
    <row r="5503" spans="15:15" x14ac:dyDescent="0.25">
      <c r="O5503" s="158"/>
    </row>
    <row r="5504" spans="15:15" x14ac:dyDescent="0.25">
      <c r="O5504" s="158"/>
    </row>
    <row r="5505" spans="15:15" x14ac:dyDescent="0.25">
      <c r="O5505" s="158"/>
    </row>
    <row r="5506" spans="15:15" x14ac:dyDescent="0.25">
      <c r="O5506" s="158"/>
    </row>
    <row r="5507" spans="15:15" x14ac:dyDescent="0.25">
      <c r="O5507" s="158"/>
    </row>
    <row r="5508" spans="15:15" x14ac:dyDescent="0.25">
      <c r="O5508" s="158"/>
    </row>
    <row r="5509" spans="15:15" x14ac:dyDescent="0.25">
      <c r="O5509" s="158"/>
    </row>
    <row r="5510" spans="15:15" x14ac:dyDescent="0.25">
      <c r="O5510" s="158"/>
    </row>
    <row r="5511" spans="15:15" x14ac:dyDescent="0.25">
      <c r="O5511" s="158"/>
    </row>
    <row r="5512" spans="15:15" x14ac:dyDescent="0.25">
      <c r="O5512" s="158"/>
    </row>
    <row r="5513" spans="15:15" x14ac:dyDescent="0.25">
      <c r="O5513" s="158"/>
    </row>
    <row r="5514" spans="15:15" x14ac:dyDescent="0.25">
      <c r="O5514" s="158"/>
    </row>
    <row r="5515" spans="15:15" x14ac:dyDescent="0.25">
      <c r="O5515" s="158"/>
    </row>
    <row r="5516" spans="15:15" x14ac:dyDescent="0.25">
      <c r="O5516" s="158"/>
    </row>
    <row r="5517" spans="15:15" x14ac:dyDescent="0.25">
      <c r="O5517" s="158"/>
    </row>
    <row r="5518" spans="15:15" x14ac:dyDescent="0.25">
      <c r="O5518" s="158"/>
    </row>
    <row r="5519" spans="15:15" x14ac:dyDescent="0.25">
      <c r="O5519" s="158"/>
    </row>
    <row r="5520" spans="15:15" x14ac:dyDescent="0.25">
      <c r="O5520" s="158"/>
    </row>
    <row r="5521" spans="15:15" x14ac:dyDescent="0.25">
      <c r="O5521" s="158"/>
    </row>
    <row r="5522" spans="15:15" x14ac:dyDescent="0.25">
      <c r="O5522" s="158"/>
    </row>
    <row r="5523" spans="15:15" x14ac:dyDescent="0.25">
      <c r="O5523" s="158"/>
    </row>
    <row r="5524" spans="15:15" x14ac:dyDescent="0.25">
      <c r="O5524" s="158"/>
    </row>
    <row r="5525" spans="15:15" x14ac:dyDescent="0.25">
      <c r="O5525" s="158"/>
    </row>
    <row r="5526" spans="15:15" x14ac:dyDescent="0.25">
      <c r="O5526" s="158"/>
    </row>
    <row r="5527" spans="15:15" x14ac:dyDescent="0.25">
      <c r="O5527" s="158"/>
    </row>
    <row r="5528" spans="15:15" x14ac:dyDescent="0.25">
      <c r="O5528" s="158"/>
    </row>
    <row r="5529" spans="15:15" x14ac:dyDescent="0.25">
      <c r="O5529" s="158"/>
    </row>
    <row r="5530" spans="15:15" x14ac:dyDescent="0.25">
      <c r="O5530" s="158"/>
    </row>
    <row r="5531" spans="15:15" x14ac:dyDescent="0.25">
      <c r="O5531" s="158"/>
    </row>
    <row r="5532" spans="15:15" x14ac:dyDescent="0.25">
      <c r="O5532" s="158"/>
    </row>
    <row r="5533" spans="15:15" x14ac:dyDescent="0.25">
      <c r="O5533" s="158"/>
    </row>
    <row r="5534" spans="15:15" x14ac:dyDescent="0.25">
      <c r="O5534" s="158"/>
    </row>
    <row r="5535" spans="15:15" x14ac:dyDescent="0.25">
      <c r="O5535" s="158"/>
    </row>
    <row r="5536" spans="15:15" x14ac:dyDescent="0.25">
      <c r="O5536" s="158"/>
    </row>
    <row r="5537" spans="15:15" x14ac:dyDescent="0.25">
      <c r="O5537" s="158"/>
    </row>
    <row r="5538" spans="15:15" x14ac:dyDescent="0.25">
      <c r="O5538" s="158"/>
    </row>
    <row r="5539" spans="15:15" x14ac:dyDescent="0.25">
      <c r="O5539" s="158"/>
    </row>
    <row r="5540" spans="15:15" x14ac:dyDescent="0.25">
      <c r="O5540" s="158"/>
    </row>
    <row r="5541" spans="15:15" x14ac:dyDescent="0.25">
      <c r="O5541" s="158"/>
    </row>
    <row r="5542" spans="15:15" x14ac:dyDescent="0.25">
      <c r="O5542" s="158"/>
    </row>
    <row r="5543" spans="15:15" x14ac:dyDescent="0.25">
      <c r="O5543" s="158"/>
    </row>
    <row r="5544" spans="15:15" x14ac:dyDescent="0.25">
      <c r="O5544" s="158"/>
    </row>
    <row r="5545" spans="15:15" x14ac:dyDescent="0.25">
      <c r="O5545" s="158"/>
    </row>
    <row r="5546" spans="15:15" x14ac:dyDescent="0.25">
      <c r="O5546" s="158"/>
    </row>
    <row r="5547" spans="15:15" x14ac:dyDescent="0.25">
      <c r="O5547" s="158"/>
    </row>
    <row r="5548" spans="15:15" x14ac:dyDescent="0.25">
      <c r="O5548" s="158"/>
    </row>
    <row r="5549" spans="15:15" x14ac:dyDescent="0.25">
      <c r="O5549" s="158"/>
    </row>
    <row r="5550" spans="15:15" x14ac:dyDescent="0.25">
      <c r="O5550" s="158"/>
    </row>
    <row r="5551" spans="15:15" x14ac:dyDescent="0.25">
      <c r="O5551" s="158"/>
    </row>
    <row r="5552" spans="15:15" x14ac:dyDescent="0.25">
      <c r="O5552" s="158"/>
    </row>
    <row r="5553" spans="15:15" x14ac:dyDescent="0.25">
      <c r="O5553" s="158"/>
    </row>
    <row r="5554" spans="15:15" x14ac:dyDescent="0.25">
      <c r="O5554" s="158"/>
    </row>
    <row r="5555" spans="15:15" x14ac:dyDescent="0.25">
      <c r="O5555" s="158"/>
    </row>
    <row r="5556" spans="15:15" x14ac:dyDescent="0.25">
      <c r="O5556" s="158"/>
    </row>
    <row r="5557" spans="15:15" x14ac:dyDescent="0.25">
      <c r="O5557" s="158"/>
    </row>
    <row r="5558" spans="15:15" x14ac:dyDescent="0.25">
      <c r="O5558" s="158"/>
    </row>
    <row r="5559" spans="15:15" x14ac:dyDescent="0.25">
      <c r="O5559" s="158"/>
    </row>
    <row r="5560" spans="15:15" x14ac:dyDescent="0.25">
      <c r="O5560" s="158"/>
    </row>
    <row r="5561" spans="15:15" x14ac:dyDescent="0.25">
      <c r="O5561" s="158"/>
    </row>
    <row r="5562" spans="15:15" x14ac:dyDescent="0.25">
      <c r="O5562" s="158"/>
    </row>
    <row r="5563" spans="15:15" x14ac:dyDescent="0.25">
      <c r="O5563" s="158"/>
    </row>
    <row r="5564" spans="15:15" x14ac:dyDescent="0.25">
      <c r="O5564" s="158"/>
    </row>
    <row r="5565" spans="15:15" x14ac:dyDescent="0.25">
      <c r="O5565" s="158"/>
    </row>
    <row r="5566" spans="15:15" x14ac:dyDescent="0.25">
      <c r="O5566" s="158"/>
    </row>
    <row r="5567" spans="15:15" x14ac:dyDescent="0.25">
      <c r="O5567" s="158"/>
    </row>
    <row r="5568" spans="15:15" x14ac:dyDescent="0.25">
      <c r="O5568" s="158"/>
    </row>
    <row r="5569" spans="15:15" x14ac:dyDescent="0.25">
      <c r="O5569" s="158"/>
    </row>
    <row r="5570" spans="15:15" x14ac:dyDescent="0.25">
      <c r="O5570" s="158"/>
    </row>
    <row r="5571" spans="15:15" x14ac:dyDescent="0.25">
      <c r="O5571" s="158"/>
    </row>
    <row r="5572" spans="15:15" x14ac:dyDescent="0.25">
      <c r="O5572" s="158"/>
    </row>
    <row r="5573" spans="15:15" x14ac:dyDescent="0.25">
      <c r="O5573" s="158"/>
    </row>
    <row r="5574" spans="15:15" x14ac:dyDescent="0.25">
      <c r="O5574" s="158"/>
    </row>
    <row r="5575" spans="15:15" x14ac:dyDescent="0.25">
      <c r="O5575" s="158"/>
    </row>
    <row r="5576" spans="15:15" x14ac:dyDescent="0.25">
      <c r="O5576" s="158"/>
    </row>
    <row r="5577" spans="15:15" x14ac:dyDescent="0.25">
      <c r="O5577" s="158"/>
    </row>
    <row r="5578" spans="15:15" x14ac:dyDescent="0.25">
      <c r="O5578" s="158"/>
    </row>
    <row r="5579" spans="15:15" x14ac:dyDescent="0.25">
      <c r="O5579" s="158"/>
    </row>
    <row r="5580" spans="15:15" x14ac:dyDescent="0.25">
      <c r="O5580" s="158"/>
    </row>
    <row r="5581" spans="15:15" x14ac:dyDescent="0.25">
      <c r="O5581" s="158"/>
    </row>
    <row r="5582" spans="15:15" x14ac:dyDescent="0.25">
      <c r="O5582" s="158"/>
    </row>
    <row r="5583" spans="15:15" x14ac:dyDescent="0.25">
      <c r="O5583" s="158"/>
    </row>
    <row r="5584" spans="15:15" x14ac:dyDescent="0.25">
      <c r="O5584" s="158"/>
    </row>
    <row r="5585" spans="15:15" x14ac:dyDescent="0.25">
      <c r="O5585" s="158"/>
    </row>
    <row r="5586" spans="15:15" x14ac:dyDescent="0.25">
      <c r="O5586" s="158"/>
    </row>
    <row r="5587" spans="15:15" x14ac:dyDescent="0.25">
      <c r="O5587" s="158"/>
    </row>
    <row r="5588" spans="15:15" x14ac:dyDescent="0.25">
      <c r="O5588" s="158"/>
    </row>
    <row r="5589" spans="15:15" x14ac:dyDescent="0.25">
      <c r="O5589" s="158"/>
    </row>
    <row r="5590" spans="15:15" x14ac:dyDescent="0.25">
      <c r="O5590" s="158"/>
    </row>
    <row r="5591" spans="15:15" x14ac:dyDescent="0.25">
      <c r="O5591" s="158"/>
    </row>
    <row r="5592" spans="15:15" x14ac:dyDescent="0.25">
      <c r="O5592" s="158"/>
    </row>
    <row r="5593" spans="15:15" x14ac:dyDescent="0.25">
      <c r="O5593" s="158"/>
    </row>
    <row r="5594" spans="15:15" x14ac:dyDescent="0.25">
      <c r="O5594" s="158"/>
    </row>
    <row r="5595" spans="15:15" x14ac:dyDescent="0.25">
      <c r="O5595" s="158"/>
    </row>
    <row r="5596" spans="15:15" x14ac:dyDescent="0.25">
      <c r="O5596" s="158"/>
    </row>
    <row r="5597" spans="15:15" x14ac:dyDescent="0.25">
      <c r="O5597" s="158"/>
    </row>
    <row r="5598" spans="15:15" x14ac:dyDescent="0.25">
      <c r="O5598" s="158"/>
    </row>
    <row r="5599" spans="15:15" x14ac:dyDescent="0.25">
      <c r="O5599" s="158"/>
    </row>
    <row r="5600" spans="15:15" x14ac:dyDescent="0.25">
      <c r="O5600" s="158"/>
    </row>
    <row r="5601" spans="15:15" x14ac:dyDescent="0.25">
      <c r="O5601" s="158"/>
    </row>
    <row r="5602" spans="15:15" x14ac:dyDescent="0.25">
      <c r="O5602" s="158"/>
    </row>
    <row r="5603" spans="15:15" x14ac:dyDescent="0.25">
      <c r="O5603" s="158"/>
    </row>
    <row r="5604" spans="15:15" x14ac:dyDescent="0.25">
      <c r="O5604" s="158"/>
    </row>
    <row r="5605" spans="15:15" x14ac:dyDescent="0.25">
      <c r="O5605" s="158"/>
    </row>
    <row r="5606" spans="15:15" x14ac:dyDescent="0.25">
      <c r="O5606" s="158"/>
    </row>
    <row r="5607" spans="15:15" x14ac:dyDescent="0.25">
      <c r="O5607" s="158"/>
    </row>
    <row r="5608" spans="15:15" x14ac:dyDescent="0.25">
      <c r="O5608" s="158"/>
    </row>
    <row r="5609" spans="15:15" x14ac:dyDescent="0.25">
      <c r="O5609" s="158"/>
    </row>
    <row r="5610" spans="15:15" x14ac:dyDescent="0.25">
      <c r="O5610" s="158"/>
    </row>
    <row r="5611" spans="15:15" x14ac:dyDescent="0.25">
      <c r="O5611" s="158"/>
    </row>
    <row r="5612" spans="15:15" x14ac:dyDescent="0.25">
      <c r="O5612" s="158"/>
    </row>
    <row r="5613" spans="15:15" x14ac:dyDescent="0.25">
      <c r="O5613" s="158"/>
    </row>
    <row r="5614" spans="15:15" x14ac:dyDescent="0.25">
      <c r="O5614" s="158"/>
    </row>
    <row r="5615" spans="15:15" x14ac:dyDescent="0.25">
      <c r="O5615" s="158"/>
    </row>
    <row r="5616" spans="15:15" x14ac:dyDescent="0.25">
      <c r="O5616" s="158"/>
    </row>
    <row r="5617" spans="15:15" x14ac:dyDescent="0.25">
      <c r="O5617" s="158"/>
    </row>
    <row r="5618" spans="15:15" x14ac:dyDescent="0.25">
      <c r="O5618" s="158"/>
    </row>
    <row r="5619" spans="15:15" x14ac:dyDescent="0.25">
      <c r="O5619" s="158"/>
    </row>
    <row r="5620" spans="15:15" x14ac:dyDescent="0.25">
      <c r="O5620" s="158"/>
    </row>
    <row r="5621" spans="15:15" x14ac:dyDescent="0.25">
      <c r="O5621" s="158"/>
    </row>
    <row r="5622" spans="15:15" x14ac:dyDescent="0.25">
      <c r="O5622" s="158"/>
    </row>
    <row r="5623" spans="15:15" x14ac:dyDescent="0.25">
      <c r="O5623" s="158"/>
    </row>
    <row r="5624" spans="15:15" x14ac:dyDescent="0.25">
      <c r="O5624" s="158"/>
    </row>
    <row r="5625" spans="15:15" x14ac:dyDescent="0.25">
      <c r="O5625" s="158"/>
    </row>
    <row r="5626" spans="15:15" x14ac:dyDescent="0.25">
      <c r="O5626" s="158"/>
    </row>
    <row r="5627" spans="15:15" x14ac:dyDescent="0.25">
      <c r="O5627" s="158"/>
    </row>
    <row r="5628" spans="15:15" x14ac:dyDescent="0.25">
      <c r="O5628" s="158"/>
    </row>
    <row r="5629" spans="15:15" x14ac:dyDescent="0.25">
      <c r="O5629" s="158"/>
    </row>
    <row r="5630" spans="15:15" x14ac:dyDescent="0.25">
      <c r="O5630" s="158"/>
    </row>
    <row r="5631" spans="15:15" x14ac:dyDescent="0.25">
      <c r="O5631" s="158"/>
    </row>
    <row r="5632" spans="15:15" x14ac:dyDescent="0.25">
      <c r="O5632" s="158"/>
    </row>
    <row r="5633" spans="15:15" x14ac:dyDescent="0.25">
      <c r="O5633" s="158"/>
    </row>
    <row r="5634" spans="15:15" x14ac:dyDescent="0.25">
      <c r="O5634" s="158"/>
    </row>
    <row r="5635" spans="15:15" x14ac:dyDescent="0.25">
      <c r="O5635" s="158"/>
    </row>
    <row r="5636" spans="15:15" x14ac:dyDescent="0.25">
      <c r="O5636" s="158"/>
    </row>
    <row r="5637" spans="15:15" x14ac:dyDescent="0.25">
      <c r="O5637" s="158"/>
    </row>
    <row r="5638" spans="15:15" x14ac:dyDescent="0.25">
      <c r="O5638" s="158"/>
    </row>
    <row r="5639" spans="15:15" x14ac:dyDescent="0.25">
      <c r="O5639" s="158"/>
    </row>
    <row r="5640" spans="15:15" x14ac:dyDescent="0.25">
      <c r="O5640" s="158"/>
    </row>
    <row r="5641" spans="15:15" x14ac:dyDescent="0.25">
      <c r="O5641" s="158"/>
    </row>
    <row r="5642" spans="15:15" x14ac:dyDescent="0.25">
      <c r="O5642" s="158"/>
    </row>
    <row r="5643" spans="15:15" x14ac:dyDescent="0.25">
      <c r="O5643" s="158"/>
    </row>
    <row r="5644" spans="15:15" x14ac:dyDescent="0.25">
      <c r="O5644" s="158"/>
    </row>
    <row r="5645" spans="15:15" x14ac:dyDescent="0.25">
      <c r="O5645" s="158"/>
    </row>
    <row r="5646" spans="15:15" x14ac:dyDescent="0.25">
      <c r="O5646" s="158"/>
    </row>
    <row r="5647" spans="15:15" x14ac:dyDescent="0.25">
      <c r="O5647" s="158"/>
    </row>
    <row r="5648" spans="15:15" x14ac:dyDescent="0.25">
      <c r="O5648" s="158"/>
    </row>
    <row r="5649" spans="15:15" x14ac:dyDescent="0.25">
      <c r="O5649" s="158"/>
    </row>
    <row r="5650" spans="15:15" x14ac:dyDescent="0.25">
      <c r="O5650" s="158"/>
    </row>
    <row r="5651" spans="15:15" x14ac:dyDescent="0.25">
      <c r="O5651" s="158"/>
    </row>
    <row r="5652" spans="15:15" x14ac:dyDescent="0.25">
      <c r="O5652" s="158"/>
    </row>
    <row r="5653" spans="15:15" x14ac:dyDescent="0.25">
      <c r="O5653" s="158"/>
    </row>
    <row r="5654" spans="15:15" x14ac:dyDescent="0.25">
      <c r="O5654" s="158"/>
    </row>
    <row r="5655" spans="15:15" x14ac:dyDescent="0.25">
      <c r="O5655" s="158"/>
    </row>
    <row r="5656" spans="15:15" x14ac:dyDescent="0.25">
      <c r="O5656" s="158"/>
    </row>
    <row r="5657" spans="15:15" x14ac:dyDescent="0.25">
      <c r="O5657" s="158"/>
    </row>
    <row r="5658" spans="15:15" x14ac:dyDescent="0.25">
      <c r="O5658" s="158"/>
    </row>
    <row r="5659" spans="15:15" x14ac:dyDescent="0.25">
      <c r="O5659" s="158"/>
    </row>
    <row r="5660" spans="15:15" x14ac:dyDescent="0.25">
      <c r="O5660" s="158"/>
    </row>
    <row r="5661" spans="15:15" x14ac:dyDescent="0.25">
      <c r="O5661" s="158"/>
    </row>
    <row r="5662" spans="15:15" x14ac:dyDescent="0.25">
      <c r="O5662" s="158"/>
    </row>
    <row r="5663" spans="15:15" x14ac:dyDescent="0.25">
      <c r="O5663" s="158"/>
    </row>
    <row r="5664" spans="15:15" x14ac:dyDescent="0.25">
      <c r="O5664" s="158"/>
    </row>
    <row r="5665" spans="15:15" x14ac:dyDescent="0.25">
      <c r="O5665" s="158"/>
    </row>
    <row r="5666" spans="15:15" x14ac:dyDescent="0.25">
      <c r="O5666" s="158"/>
    </row>
    <row r="5667" spans="15:15" x14ac:dyDescent="0.25">
      <c r="O5667" s="158"/>
    </row>
    <row r="5668" spans="15:15" x14ac:dyDescent="0.25">
      <c r="O5668" s="158"/>
    </row>
    <row r="5669" spans="15:15" x14ac:dyDescent="0.25">
      <c r="O5669" s="158"/>
    </row>
    <row r="5670" spans="15:15" x14ac:dyDescent="0.25">
      <c r="O5670" s="158"/>
    </row>
    <row r="5671" spans="15:15" x14ac:dyDescent="0.25">
      <c r="O5671" s="158"/>
    </row>
    <row r="5672" spans="15:15" x14ac:dyDescent="0.25">
      <c r="O5672" s="158"/>
    </row>
    <row r="5673" spans="15:15" x14ac:dyDescent="0.25">
      <c r="O5673" s="158"/>
    </row>
    <row r="5674" spans="15:15" x14ac:dyDescent="0.25">
      <c r="O5674" s="158"/>
    </row>
    <row r="5675" spans="15:15" x14ac:dyDescent="0.25">
      <c r="O5675" s="158"/>
    </row>
    <row r="5676" spans="15:15" x14ac:dyDescent="0.25">
      <c r="O5676" s="158"/>
    </row>
    <row r="5677" spans="15:15" x14ac:dyDescent="0.25">
      <c r="O5677" s="158"/>
    </row>
    <row r="5678" spans="15:15" x14ac:dyDescent="0.25">
      <c r="O5678" s="158"/>
    </row>
    <row r="5679" spans="15:15" x14ac:dyDescent="0.25">
      <c r="O5679" s="158"/>
    </row>
    <row r="5680" spans="15:15" x14ac:dyDescent="0.25">
      <c r="O5680" s="158"/>
    </row>
    <row r="5681" spans="15:15" x14ac:dyDescent="0.25">
      <c r="O5681" s="158"/>
    </row>
    <row r="5682" spans="15:15" x14ac:dyDescent="0.25">
      <c r="O5682" s="158"/>
    </row>
    <row r="5683" spans="15:15" x14ac:dyDescent="0.25">
      <c r="O5683" s="158"/>
    </row>
    <row r="5684" spans="15:15" x14ac:dyDescent="0.25">
      <c r="O5684" s="158"/>
    </row>
    <row r="5685" spans="15:15" x14ac:dyDescent="0.25">
      <c r="O5685" s="158"/>
    </row>
    <row r="5686" spans="15:15" x14ac:dyDescent="0.25">
      <c r="O5686" s="158"/>
    </row>
    <row r="5687" spans="15:15" x14ac:dyDescent="0.25">
      <c r="O5687" s="158"/>
    </row>
    <row r="5688" spans="15:15" x14ac:dyDescent="0.25">
      <c r="O5688" s="158"/>
    </row>
    <row r="5689" spans="15:15" x14ac:dyDescent="0.25">
      <c r="O5689" s="158"/>
    </row>
    <row r="5690" spans="15:15" x14ac:dyDescent="0.25">
      <c r="O5690" s="158"/>
    </row>
    <row r="5691" spans="15:15" x14ac:dyDescent="0.25">
      <c r="O5691" s="158"/>
    </row>
    <row r="5692" spans="15:15" x14ac:dyDescent="0.25">
      <c r="O5692" s="158"/>
    </row>
    <row r="5693" spans="15:15" x14ac:dyDescent="0.25">
      <c r="O5693" s="158"/>
    </row>
    <row r="5694" spans="15:15" x14ac:dyDescent="0.25">
      <c r="O5694" s="158"/>
    </row>
    <row r="5695" spans="15:15" x14ac:dyDescent="0.25">
      <c r="O5695" s="158"/>
    </row>
    <row r="5696" spans="15:15" x14ac:dyDescent="0.25">
      <c r="O5696" s="158"/>
    </row>
    <row r="5697" spans="15:15" x14ac:dyDescent="0.25">
      <c r="O5697" s="158"/>
    </row>
    <row r="5698" spans="15:15" x14ac:dyDescent="0.25">
      <c r="O5698" s="158"/>
    </row>
    <row r="5699" spans="15:15" x14ac:dyDescent="0.25">
      <c r="O5699" s="158"/>
    </row>
    <row r="5700" spans="15:15" x14ac:dyDescent="0.25">
      <c r="O5700" s="158"/>
    </row>
    <row r="5701" spans="15:15" x14ac:dyDescent="0.25">
      <c r="O5701" s="158"/>
    </row>
    <row r="5702" spans="15:15" x14ac:dyDescent="0.25">
      <c r="O5702" s="158"/>
    </row>
    <row r="5703" spans="15:15" x14ac:dyDescent="0.25">
      <c r="O5703" s="158"/>
    </row>
    <row r="5704" spans="15:15" x14ac:dyDescent="0.25">
      <c r="O5704" s="158"/>
    </row>
    <row r="5705" spans="15:15" x14ac:dyDescent="0.25">
      <c r="O5705" s="158"/>
    </row>
    <row r="5706" spans="15:15" x14ac:dyDescent="0.25">
      <c r="O5706" s="158"/>
    </row>
    <row r="5707" spans="15:15" x14ac:dyDescent="0.25">
      <c r="O5707" s="158"/>
    </row>
    <row r="5708" spans="15:15" x14ac:dyDescent="0.25">
      <c r="O5708" s="158"/>
    </row>
    <row r="5709" spans="15:15" x14ac:dyDescent="0.25">
      <c r="O5709" s="158"/>
    </row>
    <row r="5710" spans="15:15" x14ac:dyDescent="0.25">
      <c r="O5710" s="158"/>
    </row>
    <row r="5711" spans="15:15" x14ac:dyDescent="0.25">
      <c r="O5711" s="158"/>
    </row>
    <row r="5712" spans="15:15" x14ac:dyDescent="0.25">
      <c r="O5712" s="158"/>
    </row>
    <row r="5713" spans="15:15" x14ac:dyDescent="0.25">
      <c r="O5713" s="158"/>
    </row>
    <row r="5714" spans="15:15" x14ac:dyDescent="0.25">
      <c r="O5714" s="158"/>
    </row>
    <row r="5715" spans="15:15" x14ac:dyDescent="0.25">
      <c r="O5715" s="158"/>
    </row>
    <row r="5716" spans="15:15" x14ac:dyDescent="0.25">
      <c r="O5716" s="158"/>
    </row>
    <row r="5717" spans="15:15" x14ac:dyDescent="0.25">
      <c r="O5717" s="158"/>
    </row>
    <row r="5718" spans="15:15" x14ac:dyDescent="0.25">
      <c r="O5718" s="158"/>
    </row>
    <row r="5719" spans="15:15" x14ac:dyDescent="0.25">
      <c r="O5719" s="158"/>
    </row>
    <row r="5720" spans="15:15" x14ac:dyDescent="0.25">
      <c r="O5720" s="158"/>
    </row>
    <row r="5721" spans="15:15" x14ac:dyDescent="0.25">
      <c r="O5721" s="158"/>
    </row>
    <row r="5722" spans="15:15" x14ac:dyDescent="0.25">
      <c r="O5722" s="158"/>
    </row>
    <row r="5723" spans="15:15" x14ac:dyDescent="0.25">
      <c r="O5723" s="158"/>
    </row>
    <row r="5724" spans="15:15" x14ac:dyDescent="0.25">
      <c r="O5724" s="158"/>
    </row>
    <row r="5725" spans="15:15" x14ac:dyDescent="0.25">
      <c r="O5725" s="158"/>
    </row>
    <row r="5726" spans="15:15" x14ac:dyDescent="0.25">
      <c r="O5726" s="158"/>
    </row>
    <row r="5727" spans="15:15" x14ac:dyDescent="0.25">
      <c r="O5727" s="158"/>
    </row>
    <row r="5728" spans="15:15" x14ac:dyDescent="0.25">
      <c r="O5728" s="158"/>
    </row>
    <row r="5729" spans="15:15" x14ac:dyDescent="0.25">
      <c r="O5729" s="158"/>
    </row>
    <row r="5730" spans="15:15" x14ac:dyDescent="0.25">
      <c r="O5730" s="158"/>
    </row>
    <row r="5731" spans="15:15" x14ac:dyDescent="0.25">
      <c r="O5731" s="158"/>
    </row>
    <row r="5732" spans="15:15" x14ac:dyDescent="0.25">
      <c r="O5732" s="158"/>
    </row>
    <row r="5733" spans="15:15" x14ac:dyDescent="0.25">
      <c r="O5733" s="158"/>
    </row>
    <row r="5734" spans="15:15" x14ac:dyDescent="0.25">
      <c r="O5734" s="158"/>
    </row>
    <row r="5735" spans="15:15" x14ac:dyDescent="0.25">
      <c r="O5735" s="158"/>
    </row>
    <row r="5736" spans="15:15" x14ac:dyDescent="0.25">
      <c r="O5736" s="158"/>
    </row>
    <row r="5737" spans="15:15" x14ac:dyDescent="0.25">
      <c r="O5737" s="158"/>
    </row>
    <row r="5738" spans="15:15" x14ac:dyDescent="0.25">
      <c r="O5738" s="158"/>
    </row>
    <row r="5739" spans="15:15" x14ac:dyDescent="0.25">
      <c r="O5739" s="158"/>
    </row>
    <row r="5740" spans="15:15" x14ac:dyDescent="0.25">
      <c r="O5740" s="158"/>
    </row>
    <row r="5741" spans="15:15" x14ac:dyDescent="0.25">
      <c r="O5741" s="158"/>
    </row>
    <row r="5742" spans="15:15" x14ac:dyDescent="0.25">
      <c r="O5742" s="158"/>
    </row>
    <row r="5743" spans="15:15" x14ac:dyDescent="0.25">
      <c r="O5743" s="158"/>
    </row>
    <row r="5744" spans="15:15" x14ac:dyDescent="0.25">
      <c r="O5744" s="158"/>
    </row>
    <row r="5745" spans="15:15" x14ac:dyDescent="0.25">
      <c r="O5745" s="158"/>
    </row>
    <row r="5746" spans="15:15" x14ac:dyDescent="0.25">
      <c r="O5746" s="158"/>
    </row>
    <row r="5747" spans="15:15" x14ac:dyDescent="0.25">
      <c r="O5747" s="158"/>
    </row>
    <row r="5748" spans="15:15" x14ac:dyDescent="0.25">
      <c r="O5748" s="158"/>
    </row>
    <row r="5749" spans="15:15" x14ac:dyDescent="0.25">
      <c r="O5749" s="158"/>
    </row>
    <row r="5750" spans="15:15" x14ac:dyDescent="0.25">
      <c r="O5750" s="158"/>
    </row>
    <row r="5751" spans="15:15" x14ac:dyDescent="0.25">
      <c r="O5751" s="158"/>
    </row>
    <row r="5752" spans="15:15" x14ac:dyDescent="0.25">
      <c r="O5752" s="158"/>
    </row>
    <row r="5753" spans="15:15" x14ac:dyDescent="0.25">
      <c r="O5753" s="158"/>
    </row>
    <row r="5754" spans="15:15" x14ac:dyDescent="0.25">
      <c r="O5754" s="158"/>
    </row>
    <row r="5755" spans="15:15" x14ac:dyDescent="0.25">
      <c r="O5755" s="158"/>
    </row>
    <row r="5756" spans="15:15" x14ac:dyDescent="0.25">
      <c r="O5756" s="158"/>
    </row>
    <row r="5757" spans="15:15" x14ac:dyDescent="0.25">
      <c r="O5757" s="158"/>
    </row>
    <row r="5758" spans="15:15" x14ac:dyDescent="0.25">
      <c r="O5758" s="158"/>
    </row>
    <row r="5759" spans="15:15" x14ac:dyDescent="0.25">
      <c r="O5759" s="158"/>
    </row>
    <row r="5760" spans="15:15" x14ac:dyDescent="0.25">
      <c r="O5760" s="158"/>
    </row>
    <row r="5761" spans="15:15" x14ac:dyDescent="0.25">
      <c r="O5761" s="158"/>
    </row>
    <row r="5762" spans="15:15" x14ac:dyDescent="0.25">
      <c r="O5762" s="158"/>
    </row>
    <row r="5763" spans="15:15" x14ac:dyDescent="0.25">
      <c r="O5763" s="158"/>
    </row>
    <row r="5764" spans="15:15" x14ac:dyDescent="0.25">
      <c r="O5764" s="158"/>
    </row>
    <row r="5765" spans="15:15" x14ac:dyDescent="0.25">
      <c r="O5765" s="158"/>
    </row>
    <row r="5766" spans="15:15" x14ac:dyDescent="0.25">
      <c r="O5766" s="158"/>
    </row>
    <row r="5767" spans="15:15" x14ac:dyDescent="0.25">
      <c r="O5767" s="158"/>
    </row>
    <row r="5768" spans="15:15" x14ac:dyDescent="0.25">
      <c r="O5768" s="158"/>
    </row>
    <row r="5769" spans="15:15" x14ac:dyDescent="0.25">
      <c r="O5769" s="158"/>
    </row>
    <row r="5770" spans="15:15" x14ac:dyDescent="0.25">
      <c r="O5770" s="158"/>
    </row>
    <row r="5771" spans="15:15" x14ac:dyDescent="0.25">
      <c r="O5771" s="158"/>
    </row>
    <row r="5772" spans="15:15" x14ac:dyDescent="0.25">
      <c r="O5772" s="158"/>
    </row>
    <row r="5773" spans="15:15" x14ac:dyDescent="0.25">
      <c r="O5773" s="158"/>
    </row>
    <row r="5774" spans="15:15" x14ac:dyDescent="0.25">
      <c r="O5774" s="158"/>
    </row>
    <row r="5775" spans="15:15" x14ac:dyDescent="0.25">
      <c r="O5775" s="158"/>
    </row>
    <row r="5776" spans="15:15" x14ac:dyDescent="0.25">
      <c r="O5776" s="158"/>
    </row>
    <row r="5777" spans="15:15" x14ac:dyDescent="0.25">
      <c r="O5777" s="158"/>
    </row>
    <row r="5778" spans="15:15" x14ac:dyDescent="0.25">
      <c r="O5778" s="158"/>
    </row>
    <row r="5779" spans="15:15" x14ac:dyDescent="0.25">
      <c r="O5779" s="158"/>
    </row>
    <row r="5780" spans="15:15" x14ac:dyDescent="0.25">
      <c r="O5780" s="158"/>
    </row>
    <row r="5781" spans="15:15" x14ac:dyDescent="0.25">
      <c r="O5781" s="158"/>
    </row>
    <row r="5782" spans="15:15" x14ac:dyDescent="0.25">
      <c r="O5782" s="158"/>
    </row>
    <row r="5783" spans="15:15" x14ac:dyDescent="0.25">
      <c r="O5783" s="158"/>
    </row>
    <row r="5784" spans="15:15" x14ac:dyDescent="0.25">
      <c r="O5784" s="158"/>
    </row>
    <row r="5785" spans="15:15" x14ac:dyDescent="0.25">
      <c r="O5785" s="158"/>
    </row>
    <row r="5786" spans="15:15" x14ac:dyDescent="0.25">
      <c r="O5786" s="158"/>
    </row>
    <row r="5787" spans="15:15" x14ac:dyDescent="0.25">
      <c r="O5787" s="158"/>
    </row>
    <row r="5788" spans="15:15" x14ac:dyDescent="0.25">
      <c r="O5788" s="158"/>
    </row>
    <row r="5789" spans="15:15" x14ac:dyDescent="0.25">
      <c r="O5789" s="158"/>
    </row>
    <row r="5790" spans="15:15" x14ac:dyDescent="0.25">
      <c r="O5790" s="158"/>
    </row>
    <row r="5791" spans="15:15" x14ac:dyDescent="0.25">
      <c r="O5791" s="158"/>
    </row>
    <row r="5792" spans="15:15" x14ac:dyDescent="0.25">
      <c r="O5792" s="158"/>
    </row>
    <row r="5793" spans="15:15" x14ac:dyDescent="0.25">
      <c r="O5793" s="158"/>
    </row>
    <row r="5794" spans="15:15" x14ac:dyDescent="0.25">
      <c r="O5794" s="158"/>
    </row>
    <row r="5795" spans="15:15" x14ac:dyDescent="0.25">
      <c r="O5795" s="158"/>
    </row>
    <row r="5796" spans="15:15" x14ac:dyDescent="0.25">
      <c r="O5796" s="158"/>
    </row>
    <row r="5797" spans="15:15" x14ac:dyDescent="0.25">
      <c r="O5797" s="158"/>
    </row>
    <row r="5798" spans="15:15" x14ac:dyDescent="0.25">
      <c r="O5798" s="158"/>
    </row>
    <row r="5799" spans="15:15" x14ac:dyDescent="0.25">
      <c r="O5799" s="158"/>
    </row>
    <row r="5800" spans="15:15" x14ac:dyDescent="0.25">
      <c r="O5800" s="158"/>
    </row>
    <row r="5801" spans="15:15" x14ac:dyDescent="0.25">
      <c r="O5801" s="158"/>
    </row>
    <row r="5802" spans="15:15" x14ac:dyDescent="0.25">
      <c r="O5802" s="158"/>
    </row>
    <row r="5803" spans="15:15" x14ac:dyDescent="0.25">
      <c r="O5803" s="158"/>
    </row>
    <row r="5804" spans="15:15" x14ac:dyDescent="0.25">
      <c r="O5804" s="158"/>
    </row>
    <row r="5805" spans="15:15" x14ac:dyDescent="0.25">
      <c r="O5805" s="158"/>
    </row>
    <row r="5806" spans="15:15" x14ac:dyDescent="0.25">
      <c r="O5806" s="158"/>
    </row>
    <row r="5807" spans="15:15" x14ac:dyDescent="0.25">
      <c r="O5807" s="158"/>
    </row>
    <row r="5808" spans="15:15" x14ac:dyDescent="0.25">
      <c r="O5808" s="158"/>
    </row>
    <row r="5809" spans="15:15" x14ac:dyDescent="0.25">
      <c r="O5809" s="158"/>
    </row>
    <row r="5810" spans="15:15" x14ac:dyDescent="0.25">
      <c r="O5810" s="158"/>
    </row>
    <row r="5811" spans="15:15" x14ac:dyDescent="0.25">
      <c r="O5811" s="158"/>
    </row>
    <row r="5812" spans="15:15" x14ac:dyDescent="0.25">
      <c r="O5812" s="158"/>
    </row>
    <row r="5813" spans="15:15" x14ac:dyDescent="0.25">
      <c r="O5813" s="158"/>
    </row>
    <row r="5814" spans="15:15" x14ac:dyDescent="0.25">
      <c r="O5814" s="158"/>
    </row>
    <row r="5815" spans="15:15" x14ac:dyDescent="0.25">
      <c r="O5815" s="158"/>
    </row>
    <row r="5816" spans="15:15" x14ac:dyDescent="0.25">
      <c r="O5816" s="158"/>
    </row>
    <row r="5817" spans="15:15" x14ac:dyDescent="0.25">
      <c r="O5817" s="158"/>
    </row>
    <row r="5818" spans="15:15" x14ac:dyDescent="0.25">
      <c r="O5818" s="158"/>
    </row>
    <row r="5819" spans="15:15" x14ac:dyDescent="0.25">
      <c r="O5819" s="158"/>
    </row>
    <row r="5820" spans="15:15" x14ac:dyDescent="0.25">
      <c r="O5820" s="158"/>
    </row>
    <row r="5821" spans="15:15" x14ac:dyDescent="0.25">
      <c r="O5821" s="158"/>
    </row>
    <row r="5822" spans="15:15" x14ac:dyDescent="0.25">
      <c r="O5822" s="158"/>
    </row>
    <row r="5823" spans="15:15" x14ac:dyDescent="0.25">
      <c r="O5823" s="158"/>
    </row>
    <row r="5824" spans="15:15" x14ac:dyDescent="0.25">
      <c r="O5824" s="158"/>
    </row>
    <row r="5825" spans="15:15" x14ac:dyDescent="0.25">
      <c r="O5825" s="158"/>
    </row>
    <row r="5826" spans="15:15" x14ac:dyDescent="0.25">
      <c r="O5826" s="158"/>
    </row>
    <row r="5827" spans="15:15" x14ac:dyDescent="0.25">
      <c r="O5827" s="158"/>
    </row>
    <row r="5828" spans="15:15" x14ac:dyDescent="0.25">
      <c r="O5828" s="158"/>
    </row>
    <row r="5829" spans="15:15" x14ac:dyDescent="0.25">
      <c r="O5829" s="158"/>
    </row>
    <row r="5830" spans="15:15" x14ac:dyDescent="0.25">
      <c r="O5830" s="158"/>
    </row>
    <row r="5831" spans="15:15" x14ac:dyDescent="0.25">
      <c r="O5831" s="158"/>
    </row>
    <row r="5832" spans="15:15" x14ac:dyDescent="0.25">
      <c r="O5832" s="158"/>
    </row>
    <row r="5833" spans="15:15" x14ac:dyDescent="0.25">
      <c r="O5833" s="158"/>
    </row>
    <row r="5834" spans="15:15" x14ac:dyDescent="0.25">
      <c r="O5834" s="158"/>
    </row>
    <row r="5835" spans="15:15" x14ac:dyDescent="0.25">
      <c r="O5835" s="158"/>
    </row>
    <row r="5836" spans="15:15" x14ac:dyDescent="0.25">
      <c r="O5836" s="158"/>
    </row>
    <row r="5837" spans="15:15" x14ac:dyDescent="0.25">
      <c r="O5837" s="158"/>
    </row>
    <row r="5838" spans="15:15" x14ac:dyDescent="0.25">
      <c r="O5838" s="158"/>
    </row>
    <row r="5839" spans="15:15" x14ac:dyDescent="0.25">
      <c r="O5839" s="158"/>
    </row>
    <row r="5840" spans="15:15" x14ac:dyDescent="0.25">
      <c r="O5840" s="158"/>
    </row>
    <row r="5841" spans="15:15" x14ac:dyDescent="0.25">
      <c r="O5841" s="158"/>
    </row>
    <row r="5842" spans="15:15" x14ac:dyDescent="0.25">
      <c r="O5842" s="158"/>
    </row>
    <row r="5843" spans="15:15" x14ac:dyDescent="0.25">
      <c r="O5843" s="158"/>
    </row>
    <row r="5844" spans="15:15" x14ac:dyDescent="0.25">
      <c r="O5844" s="158"/>
    </row>
    <row r="5845" spans="15:15" x14ac:dyDescent="0.25">
      <c r="O5845" s="158"/>
    </row>
    <row r="5846" spans="15:15" x14ac:dyDescent="0.25">
      <c r="O5846" s="158"/>
    </row>
    <row r="5847" spans="15:15" x14ac:dyDescent="0.25">
      <c r="O5847" s="158"/>
    </row>
    <row r="5848" spans="15:15" x14ac:dyDescent="0.25">
      <c r="O5848" s="158"/>
    </row>
    <row r="5849" spans="15:15" x14ac:dyDescent="0.25">
      <c r="O5849" s="158"/>
    </row>
    <row r="5850" spans="15:15" x14ac:dyDescent="0.25">
      <c r="O5850" s="158"/>
    </row>
    <row r="5851" spans="15:15" x14ac:dyDescent="0.25">
      <c r="O5851" s="158"/>
    </row>
    <row r="5852" spans="15:15" x14ac:dyDescent="0.25">
      <c r="O5852" s="158"/>
    </row>
    <row r="5853" spans="15:15" x14ac:dyDescent="0.25">
      <c r="O5853" s="158"/>
    </row>
    <row r="5854" spans="15:15" x14ac:dyDescent="0.25">
      <c r="O5854" s="158"/>
    </row>
    <row r="5855" spans="15:15" x14ac:dyDescent="0.25">
      <c r="O5855" s="158"/>
    </row>
    <row r="5856" spans="15:15" x14ac:dyDescent="0.25">
      <c r="O5856" s="158"/>
    </row>
    <row r="5857" spans="15:15" x14ac:dyDescent="0.25">
      <c r="O5857" s="158"/>
    </row>
    <row r="5858" spans="15:15" x14ac:dyDescent="0.25">
      <c r="O5858" s="158"/>
    </row>
    <row r="5859" spans="15:15" x14ac:dyDescent="0.25">
      <c r="O5859" s="158"/>
    </row>
    <row r="5860" spans="15:15" x14ac:dyDescent="0.25">
      <c r="O5860" s="158"/>
    </row>
    <row r="5861" spans="15:15" x14ac:dyDescent="0.25">
      <c r="O5861" s="158"/>
    </row>
    <row r="5862" spans="15:15" x14ac:dyDescent="0.25">
      <c r="O5862" s="158"/>
    </row>
    <row r="5863" spans="15:15" x14ac:dyDescent="0.25">
      <c r="O5863" s="158"/>
    </row>
    <row r="5864" spans="15:15" x14ac:dyDescent="0.25">
      <c r="O5864" s="158"/>
    </row>
    <row r="5865" spans="15:15" x14ac:dyDescent="0.25">
      <c r="O5865" s="158"/>
    </row>
    <row r="5866" spans="15:15" x14ac:dyDescent="0.25">
      <c r="O5866" s="158"/>
    </row>
    <row r="5867" spans="15:15" x14ac:dyDescent="0.25">
      <c r="O5867" s="158"/>
    </row>
    <row r="5868" spans="15:15" x14ac:dyDescent="0.25">
      <c r="O5868" s="158"/>
    </row>
    <row r="5869" spans="15:15" x14ac:dyDescent="0.25">
      <c r="O5869" s="158"/>
    </row>
    <row r="5870" spans="15:15" x14ac:dyDescent="0.25">
      <c r="O5870" s="158"/>
    </row>
    <row r="5871" spans="15:15" x14ac:dyDescent="0.25">
      <c r="O5871" s="158"/>
    </row>
    <row r="5872" spans="15:15" x14ac:dyDescent="0.25">
      <c r="O5872" s="158"/>
    </row>
    <row r="5873" spans="15:15" x14ac:dyDescent="0.25">
      <c r="O5873" s="158"/>
    </row>
    <row r="5874" spans="15:15" x14ac:dyDescent="0.25">
      <c r="O5874" s="158"/>
    </row>
    <row r="5875" spans="15:15" x14ac:dyDescent="0.25">
      <c r="O5875" s="158"/>
    </row>
    <row r="5876" spans="15:15" x14ac:dyDescent="0.25">
      <c r="O5876" s="158"/>
    </row>
    <row r="5877" spans="15:15" x14ac:dyDescent="0.25">
      <c r="O5877" s="158"/>
    </row>
    <row r="5878" spans="15:15" x14ac:dyDescent="0.25">
      <c r="O5878" s="158"/>
    </row>
    <row r="5879" spans="15:15" x14ac:dyDescent="0.25">
      <c r="O5879" s="158"/>
    </row>
    <row r="5880" spans="15:15" x14ac:dyDescent="0.25">
      <c r="O5880" s="158"/>
    </row>
    <row r="5881" spans="15:15" x14ac:dyDescent="0.25">
      <c r="O5881" s="158"/>
    </row>
    <row r="5882" spans="15:15" x14ac:dyDescent="0.25">
      <c r="O5882" s="158"/>
    </row>
    <row r="5883" spans="15:15" x14ac:dyDescent="0.25">
      <c r="O5883" s="158"/>
    </row>
    <row r="5884" spans="15:15" x14ac:dyDescent="0.25">
      <c r="O5884" s="158"/>
    </row>
    <row r="5885" spans="15:15" x14ac:dyDescent="0.25">
      <c r="O5885" s="158"/>
    </row>
    <row r="5886" spans="15:15" x14ac:dyDescent="0.25">
      <c r="O5886" s="158"/>
    </row>
    <row r="5887" spans="15:15" x14ac:dyDescent="0.25">
      <c r="O5887" s="158"/>
    </row>
    <row r="5888" spans="15:15" x14ac:dyDescent="0.25">
      <c r="O5888" s="158"/>
    </row>
    <row r="5889" spans="15:15" x14ac:dyDescent="0.25">
      <c r="O5889" s="158"/>
    </row>
    <row r="5890" spans="15:15" x14ac:dyDescent="0.25">
      <c r="O5890" s="158"/>
    </row>
    <row r="5891" spans="15:15" x14ac:dyDescent="0.25">
      <c r="O5891" s="158"/>
    </row>
    <row r="5892" spans="15:15" x14ac:dyDescent="0.25">
      <c r="O5892" s="158"/>
    </row>
    <row r="5893" spans="15:15" x14ac:dyDescent="0.25">
      <c r="O5893" s="158"/>
    </row>
    <row r="5894" spans="15:15" x14ac:dyDescent="0.25">
      <c r="O5894" s="158"/>
    </row>
    <row r="5895" spans="15:15" x14ac:dyDescent="0.25">
      <c r="O5895" s="158"/>
    </row>
    <row r="5896" spans="15:15" x14ac:dyDescent="0.25">
      <c r="O5896" s="158"/>
    </row>
    <row r="5897" spans="15:15" x14ac:dyDescent="0.25">
      <c r="O5897" s="158"/>
    </row>
    <row r="5898" spans="15:15" x14ac:dyDescent="0.25">
      <c r="O5898" s="158"/>
    </row>
    <row r="5899" spans="15:15" x14ac:dyDescent="0.25">
      <c r="O5899" s="158"/>
    </row>
    <row r="5900" spans="15:15" x14ac:dyDescent="0.25">
      <c r="O5900" s="158"/>
    </row>
    <row r="5901" spans="15:15" x14ac:dyDescent="0.25">
      <c r="O5901" s="158"/>
    </row>
    <row r="5902" spans="15:15" x14ac:dyDescent="0.25">
      <c r="O5902" s="158"/>
    </row>
    <row r="5903" spans="15:15" x14ac:dyDescent="0.25">
      <c r="O5903" s="158"/>
    </row>
    <row r="5904" spans="15:15" x14ac:dyDescent="0.25">
      <c r="O5904" s="158"/>
    </row>
    <row r="5905" spans="15:15" x14ac:dyDescent="0.25">
      <c r="O5905" s="158"/>
    </row>
    <row r="5906" spans="15:15" x14ac:dyDescent="0.25">
      <c r="O5906" s="158"/>
    </row>
    <row r="5907" spans="15:15" x14ac:dyDescent="0.25">
      <c r="O5907" s="158"/>
    </row>
    <row r="5908" spans="15:15" x14ac:dyDescent="0.25">
      <c r="O5908" s="158"/>
    </row>
    <row r="5909" spans="15:15" x14ac:dyDescent="0.25">
      <c r="O5909" s="158"/>
    </row>
    <row r="5910" spans="15:15" x14ac:dyDescent="0.25">
      <c r="O5910" s="158"/>
    </row>
    <row r="5911" spans="15:15" x14ac:dyDescent="0.25">
      <c r="O5911" s="158"/>
    </row>
    <row r="5912" spans="15:15" x14ac:dyDescent="0.25">
      <c r="O5912" s="158"/>
    </row>
    <row r="5913" spans="15:15" x14ac:dyDescent="0.25">
      <c r="O5913" s="158"/>
    </row>
    <row r="5914" spans="15:15" x14ac:dyDescent="0.25">
      <c r="O5914" s="158"/>
    </row>
    <row r="5915" spans="15:15" x14ac:dyDescent="0.25">
      <c r="O5915" s="158"/>
    </row>
    <row r="5916" spans="15:15" x14ac:dyDescent="0.25">
      <c r="O5916" s="158"/>
    </row>
    <row r="5917" spans="15:15" x14ac:dyDescent="0.25">
      <c r="O5917" s="158"/>
    </row>
    <row r="5918" spans="15:15" x14ac:dyDescent="0.25">
      <c r="O5918" s="158"/>
    </row>
    <row r="5919" spans="15:15" x14ac:dyDescent="0.25">
      <c r="O5919" s="158"/>
    </row>
    <row r="5920" spans="15:15" x14ac:dyDescent="0.25">
      <c r="O5920" s="158"/>
    </row>
    <row r="5921" spans="15:15" x14ac:dyDescent="0.25">
      <c r="O5921" s="158"/>
    </row>
    <row r="5922" spans="15:15" x14ac:dyDescent="0.25">
      <c r="O5922" s="158"/>
    </row>
    <row r="5923" spans="15:15" x14ac:dyDescent="0.25">
      <c r="O5923" s="158"/>
    </row>
    <row r="5924" spans="15:15" x14ac:dyDescent="0.25">
      <c r="O5924" s="158"/>
    </row>
    <row r="5925" spans="15:15" x14ac:dyDescent="0.25">
      <c r="O5925" s="158"/>
    </row>
    <row r="5926" spans="15:15" x14ac:dyDescent="0.25">
      <c r="O5926" s="158"/>
    </row>
    <row r="5927" spans="15:15" x14ac:dyDescent="0.25">
      <c r="O5927" s="158"/>
    </row>
    <row r="5928" spans="15:15" x14ac:dyDescent="0.25">
      <c r="O5928" s="158"/>
    </row>
    <row r="5929" spans="15:15" x14ac:dyDescent="0.25">
      <c r="O5929" s="158"/>
    </row>
    <row r="5930" spans="15:15" x14ac:dyDescent="0.25">
      <c r="O5930" s="158"/>
    </row>
    <row r="5931" spans="15:15" x14ac:dyDescent="0.25">
      <c r="O5931" s="158"/>
    </row>
    <row r="5932" spans="15:15" x14ac:dyDescent="0.25">
      <c r="O5932" s="158"/>
    </row>
    <row r="5933" spans="15:15" x14ac:dyDescent="0.25">
      <c r="O5933" s="158"/>
    </row>
    <row r="5934" spans="15:15" x14ac:dyDescent="0.25">
      <c r="O5934" s="158"/>
    </row>
    <row r="5935" spans="15:15" x14ac:dyDescent="0.25">
      <c r="O5935" s="158"/>
    </row>
    <row r="5936" spans="15:15" x14ac:dyDescent="0.25">
      <c r="O5936" s="158"/>
    </row>
    <row r="5937" spans="15:15" x14ac:dyDescent="0.25">
      <c r="O5937" s="158"/>
    </row>
    <row r="5938" spans="15:15" x14ac:dyDescent="0.25">
      <c r="O5938" s="158"/>
    </row>
    <row r="5939" spans="15:15" x14ac:dyDescent="0.25">
      <c r="O5939" s="158"/>
    </row>
    <row r="5940" spans="15:15" x14ac:dyDescent="0.25">
      <c r="O5940" s="158"/>
    </row>
    <row r="5941" spans="15:15" x14ac:dyDescent="0.25">
      <c r="O5941" s="158"/>
    </row>
    <row r="5942" spans="15:15" x14ac:dyDescent="0.25">
      <c r="O5942" s="158"/>
    </row>
    <row r="5943" spans="15:15" x14ac:dyDescent="0.25">
      <c r="O5943" s="158"/>
    </row>
    <row r="5944" spans="15:15" x14ac:dyDescent="0.25">
      <c r="O5944" s="158"/>
    </row>
    <row r="5945" spans="15:15" x14ac:dyDescent="0.25">
      <c r="O5945" s="158"/>
    </row>
    <row r="5946" spans="15:15" x14ac:dyDescent="0.25">
      <c r="O5946" s="158"/>
    </row>
    <row r="5947" spans="15:15" x14ac:dyDescent="0.25">
      <c r="O5947" s="158"/>
    </row>
    <row r="5948" spans="15:15" x14ac:dyDescent="0.25">
      <c r="O5948" s="158"/>
    </row>
    <row r="5949" spans="15:15" x14ac:dyDescent="0.25">
      <c r="O5949" s="158"/>
    </row>
    <row r="5950" spans="15:15" x14ac:dyDescent="0.25">
      <c r="O5950" s="158"/>
    </row>
    <row r="5951" spans="15:15" x14ac:dyDescent="0.25">
      <c r="O5951" s="158"/>
    </row>
    <row r="5952" spans="15:15" x14ac:dyDescent="0.25">
      <c r="O5952" s="158"/>
    </row>
    <row r="5953" spans="15:15" x14ac:dyDescent="0.25">
      <c r="O5953" s="158"/>
    </row>
    <row r="5954" spans="15:15" x14ac:dyDescent="0.25">
      <c r="O5954" s="158"/>
    </row>
    <row r="5955" spans="15:15" x14ac:dyDescent="0.25">
      <c r="O5955" s="158"/>
    </row>
    <row r="5956" spans="15:15" x14ac:dyDescent="0.25">
      <c r="O5956" s="158"/>
    </row>
    <row r="5957" spans="15:15" x14ac:dyDescent="0.25">
      <c r="O5957" s="158"/>
    </row>
    <row r="5958" spans="15:15" x14ac:dyDescent="0.25">
      <c r="O5958" s="158"/>
    </row>
    <row r="5959" spans="15:15" x14ac:dyDescent="0.25">
      <c r="O5959" s="158"/>
    </row>
    <row r="5960" spans="15:15" x14ac:dyDescent="0.25">
      <c r="O5960" s="158"/>
    </row>
    <row r="5961" spans="15:15" x14ac:dyDescent="0.25">
      <c r="O5961" s="158"/>
    </row>
    <row r="5962" spans="15:15" x14ac:dyDescent="0.25">
      <c r="O5962" s="158"/>
    </row>
    <row r="5963" spans="15:15" x14ac:dyDescent="0.25">
      <c r="O5963" s="158"/>
    </row>
    <row r="5964" spans="15:15" x14ac:dyDescent="0.25">
      <c r="O5964" s="158"/>
    </row>
    <row r="5965" spans="15:15" x14ac:dyDescent="0.25">
      <c r="O5965" s="158"/>
    </row>
    <row r="5966" spans="15:15" x14ac:dyDescent="0.25">
      <c r="O5966" s="158"/>
    </row>
    <row r="5967" spans="15:15" x14ac:dyDescent="0.25">
      <c r="O5967" s="158"/>
    </row>
    <row r="5968" spans="15:15" x14ac:dyDescent="0.25">
      <c r="O5968" s="158"/>
    </row>
    <row r="5969" spans="15:15" x14ac:dyDescent="0.25">
      <c r="O5969" s="158"/>
    </row>
    <row r="5970" spans="15:15" x14ac:dyDescent="0.25">
      <c r="O5970" s="158"/>
    </row>
    <row r="5971" spans="15:15" x14ac:dyDescent="0.25">
      <c r="O5971" s="158"/>
    </row>
    <row r="5972" spans="15:15" x14ac:dyDescent="0.25">
      <c r="O5972" s="158"/>
    </row>
    <row r="5973" spans="15:15" x14ac:dyDescent="0.25">
      <c r="O5973" s="158"/>
    </row>
    <row r="5974" spans="15:15" x14ac:dyDescent="0.25">
      <c r="O5974" s="158"/>
    </row>
    <row r="5975" spans="15:15" x14ac:dyDescent="0.25">
      <c r="O5975" s="158"/>
    </row>
    <row r="5976" spans="15:15" x14ac:dyDescent="0.25">
      <c r="O5976" s="158"/>
    </row>
    <row r="5977" spans="15:15" x14ac:dyDescent="0.25">
      <c r="O5977" s="158"/>
    </row>
    <row r="5978" spans="15:15" x14ac:dyDescent="0.25">
      <c r="O5978" s="158"/>
    </row>
    <row r="5979" spans="15:15" x14ac:dyDescent="0.25">
      <c r="O5979" s="158"/>
    </row>
    <row r="5980" spans="15:15" x14ac:dyDescent="0.25">
      <c r="O5980" s="158"/>
    </row>
    <row r="5981" spans="15:15" x14ac:dyDescent="0.25">
      <c r="O5981" s="158"/>
    </row>
    <row r="5982" spans="15:15" x14ac:dyDescent="0.25">
      <c r="O5982" s="158"/>
    </row>
    <row r="5983" spans="15:15" x14ac:dyDescent="0.25">
      <c r="O5983" s="158"/>
    </row>
    <row r="5984" spans="15:15" x14ac:dyDescent="0.25">
      <c r="O5984" s="158"/>
    </row>
    <row r="5985" spans="15:15" x14ac:dyDescent="0.25">
      <c r="O5985" s="158"/>
    </row>
    <row r="5986" spans="15:15" x14ac:dyDescent="0.25">
      <c r="O5986" s="158"/>
    </row>
    <row r="5987" spans="15:15" x14ac:dyDescent="0.25">
      <c r="O5987" s="158"/>
    </row>
    <row r="5988" spans="15:15" x14ac:dyDescent="0.25">
      <c r="O5988" s="158"/>
    </row>
    <row r="5989" spans="15:15" x14ac:dyDescent="0.25">
      <c r="O5989" s="158"/>
    </row>
    <row r="5990" spans="15:15" x14ac:dyDescent="0.25">
      <c r="O5990" s="158"/>
    </row>
    <row r="5991" spans="15:15" x14ac:dyDescent="0.25">
      <c r="O5991" s="158"/>
    </row>
    <row r="5992" spans="15:15" x14ac:dyDescent="0.25">
      <c r="O5992" s="158"/>
    </row>
    <row r="5993" spans="15:15" x14ac:dyDescent="0.25">
      <c r="O5993" s="158"/>
    </row>
    <row r="5994" spans="15:15" x14ac:dyDescent="0.25">
      <c r="O5994" s="158"/>
    </row>
    <row r="5995" spans="15:15" x14ac:dyDescent="0.25">
      <c r="O5995" s="158"/>
    </row>
    <row r="5996" spans="15:15" x14ac:dyDescent="0.25">
      <c r="O5996" s="158"/>
    </row>
    <row r="5997" spans="15:15" x14ac:dyDescent="0.25">
      <c r="O5997" s="158"/>
    </row>
    <row r="5998" spans="15:15" x14ac:dyDescent="0.25">
      <c r="O5998" s="158"/>
    </row>
    <row r="5999" spans="15:15" x14ac:dyDescent="0.25">
      <c r="O5999" s="158"/>
    </row>
    <row r="6000" spans="15:15" x14ac:dyDescent="0.25">
      <c r="O6000" s="158"/>
    </row>
    <row r="6001" spans="15:15" x14ac:dyDescent="0.25">
      <c r="O6001" s="158"/>
    </row>
    <row r="6002" spans="15:15" x14ac:dyDescent="0.25">
      <c r="O6002" s="158"/>
    </row>
    <row r="6003" spans="15:15" x14ac:dyDescent="0.25">
      <c r="O6003" s="158"/>
    </row>
    <row r="6004" spans="15:15" x14ac:dyDescent="0.25">
      <c r="O6004" s="158"/>
    </row>
    <row r="6005" spans="15:15" x14ac:dyDescent="0.25">
      <c r="O6005" s="158"/>
    </row>
    <row r="6006" spans="15:15" x14ac:dyDescent="0.25">
      <c r="O6006" s="158"/>
    </row>
    <row r="6007" spans="15:15" x14ac:dyDescent="0.25">
      <c r="O6007" s="158"/>
    </row>
    <row r="6008" spans="15:15" x14ac:dyDescent="0.25">
      <c r="O6008" s="158"/>
    </row>
    <row r="6009" spans="15:15" x14ac:dyDescent="0.25">
      <c r="O6009" s="158"/>
    </row>
    <row r="6010" spans="15:15" x14ac:dyDescent="0.25">
      <c r="O6010" s="158"/>
    </row>
    <row r="6011" spans="15:15" x14ac:dyDescent="0.25">
      <c r="O6011" s="158"/>
    </row>
    <row r="6012" spans="15:15" x14ac:dyDescent="0.25">
      <c r="O6012" s="158"/>
    </row>
    <row r="6013" spans="15:15" x14ac:dyDescent="0.25">
      <c r="O6013" s="158"/>
    </row>
    <row r="6014" spans="15:15" x14ac:dyDescent="0.25">
      <c r="O6014" s="158"/>
    </row>
    <row r="6015" spans="15:15" x14ac:dyDescent="0.25">
      <c r="O6015" s="158"/>
    </row>
    <row r="6016" spans="15:15" x14ac:dyDescent="0.25">
      <c r="O6016" s="158"/>
    </row>
    <row r="6017" spans="15:15" x14ac:dyDescent="0.25">
      <c r="O6017" s="158"/>
    </row>
    <row r="6018" spans="15:15" x14ac:dyDescent="0.25">
      <c r="O6018" s="158"/>
    </row>
    <row r="6019" spans="15:15" x14ac:dyDescent="0.25">
      <c r="O6019" s="158"/>
    </row>
    <row r="6020" spans="15:15" x14ac:dyDescent="0.25">
      <c r="O6020" s="158"/>
    </row>
    <row r="6021" spans="15:15" x14ac:dyDescent="0.25">
      <c r="O6021" s="158"/>
    </row>
    <row r="6022" spans="15:15" x14ac:dyDescent="0.25">
      <c r="O6022" s="158"/>
    </row>
    <row r="6023" spans="15:15" x14ac:dyDescent="0.25">
      <c r="O6023" s="158"/>
    </row>
    <row r="6024" spans="15:15" x14ac:dyDescent="0.25">
      <c r="O6024" s="158"/>
    </row>
    <row r="6025" spans="15:15" x14ac:dyDescent="0.25">
      <c r="O6025" s="158"/>
    </row>
    <row r="6026" spans="15:15" x14ac:dyDescent="0.25">
      <c r="O6026" s="158"/>
    </row>
    <row r="6027" spans="15:15" x14ac:dyDescent="0.25">
      <c r="O6027" s="158"/>
    </row>
    <row r="6028" spans="15:15" x14ac:dyDescent="0.25">
      <c r="O6028" s="158"/>
    </row>
    <row r="6029" spans="15:15" x14ac:dyDescent="0.25">
      <c r="O6029" s="158"/>
    </row>
    <row r="6030" spans="15:15" x14ac:dyDescent="0.25">
      <c r="O6030" s="158"/>
    </row>
    <row r="6031" spans="15:15" x14ac:dyDescent="0.25">
      <c r="O6031" s="158"/>
    </row>
    <row r="6032" spans="15:15" x14ac:dyDescent="0.25">
      <c r="O6032" s="158"/>
    </row>
    <row r="6033" spans="15:15" x14ac:dyDescent="0.25">
      <c r="O6033" s="158"/>
    </row>
    <row r="6034" spans="15:15" x14ac:dyDescent="0.25">
      <c r="O6034" s="158"/>
    </row>
    <row r="6035" spans="15:15" x14ac:dyDescent="0.25">
      <c r="O6035" s="158"/>
    </row>
    <row r="6036" spans="15:15" x14ac:dyDescent="0.25">
      <c r="O6036" s="158"/>
    </row>
    <row r="6037" spans="15:15" x14ac:dyDescent="0.25">
      <c r="O6037" s="158"/>
    </row>
    <row r="6038" spans="15:15" x14ac:dyDescent="0.25">
      <c r="O6038" s="158"/>
    </row>
    <row r="6039" spans="15:15" x14ac:dyDescent="0.25">
      <c r="O6039" s="158"/>
    </row>
    <row r="6040" spans="15:15" x14ac:dyDescent="0.25">
      <c r="O6040" s="158"/>
    </row>
    <row r="6041" spans="15:15" x14ac:dyDescent="0.25">
      <c r="O6041" s="158"/>
    </row>
    <row r="6042" spans="15:15" x14ac:dyDescent="0.25">
      <c r="O6042" s="158"/>
    </row>
    <row r="6043" spans="15:15" x14ac:dyDescent="0.25">
      <c r="O6043" s="158"/>
    </row>
    <row r="6044" spans="15:15" x14ac:dyDescent="0.25">
      <c r="O6044" s="158"/>
    </row>
    <row r="6045" spans="15:15" x14ac:dyDescent="0.25">
      <c r="O6045" s="158"/>
    </row>
    <row r="6046" spans="15:15" x14ac:dyDescent="0.25">
      <c r="O6046" s="158"/>
    </row>
    <row r="6047" spans="15:15" x14ac:dyDescent="0.25">
      <c r="O6047" s="158"/>
    </row>
    <row r="6048" spans="15:15" x14ac:dyDescent="0.25">
      <c r="O6048" s="158"/>
    </row>
    <row r="6049" spans="15:15" x14ac:dyDescent="0.25">
      <c r="O6049" s="158"/>
    </row>
    <row r="6050" spans="15:15" x14ac:dyDescent="0.25">
      <c r="O6050" s="158"/>
    </row>
    <row r="6051" spans="15:15" x14ac:dyDescent="0.25">
      <c r="O6051" s="158"/>
    </row>
    <row r="6052" spans="15:15" x14ac:dyDescent="0.25">
      <c r="O6052" s="158"/>
    </row>
    <row r="6053" spans="15:15" x14ac:dyDescent="0.25">
      <c r="O6053" s="158"/>
    </row>
    <row r="6054" spans="15:15" x14ac:dyDescent="0.25">
      <c r="O6054" s="158"/>
    </row>
    <row r="6055" spans="15:15" x14ac:dyDescent="0.25">
      <c r="O6055" s="158"/>
    </row>
    <row r="6056" spans="15:15" x14ac:dyDescent="0.25">
      <c r="O6056" s="158"/>
    </row>
    <row r="6057" spans="15:15" x14ac:dyDescent="0.25">
      <c r="O6057" s="158"/>
    </row>
    <row r="6058" spans="15:15" x14ac:dyDescent="0.25">
      <c r="O6058" s="158"/>
    </row>
    <row r="6059" spans="15:15" x14ac:dyDescent="0.25">
      <c r="O6059" s="158"/>
    </row>
    <row r="6060" spans="15:15" x14ac:dyDescent="0.25">
      <c r="O6060" s="158"/>
    </row>
    <row r="6061" spans="15:15" x14ac:dyDescent="0.25">
      <c r="O6061" s="158"/>
    </row>
    <row r="6062" spans="15:15" x14ac:dyDescent="0.25">
      <c r="O6062" s="158"/>
    </row>
    <row r="6063" spans="15:15" x14ac:dyDescent="0.25">
      <c r="O6063" s="158"/>
    </row>
    <row r="6064" spans="15:15" x14ac:dyDescent="0.25">
      <c r="O6064" s="158"/>
    </row>
    <row r="6065" spans="15:15" x14ac:dyDescent="0.25">
      <c r="O6065" s="158"/>
    </row>
    <row r="6066" spans="15:15" x14ac:dyDescent="0.25">
      <c r="O6066" s="158"/>
    </row>
    <row r="6067" spans="15:15" x14ac:dyDescent="0.25">
      <c r="O6067" s="158"/>
    </row>
    <row r="6068" spans="15:15" x14ac:dyDescent="0.25">
      <c r="O6068" s="158"/>
    </row>
    <row r="6069" spans="15:15" x14ac:dyDescent="0.25">
      <c r="O6069" s="158"/>
    </row>
    <row r="6070" spans="15:15" x14ac:dyDescent="0.25">
      <c r="O6070" s="158"/>
    </row>
    <row r="6071" spans="15:15" x14ac:dyDescent="0.25">
      <c r="O6071" s="158"/>
    </row>
    <row r="6072" spans="15:15" x14ac:dyDescent="0.25">
      <c r="O6072" s="158"/>
    </row>
    <row r="6073" spans="15:15" x14ac:dyDescent="0.25">
      <c r="O6073" s="158"/>
    </row>
    <row r="6074" spans="15:15" x14ac:dyDescent="0.25">
      <c r="O6074" s="158"/>
    </row>
    <row r="6075" spans="15:15" x14ac:dyDescent="0.25">
      <c r="O6075" s="158"/>
    </row>
    <row r="6076" spans="15:15" x14ac:dyDescent="0.25">
      <c r="O6076" s="158"/>
    </row>
    <row r="6077" spans="15:15" x14ac:dyDescent="0.25">
      <c r="O6077" s="158"/>
    </row>
    <row r="6078" spans="15:15" x14ac:dyDescent="0.25">
      <c r="O6078" s="158"/>
    </row>
    <row r="6079" spans="15:15" x14ac:dyDescent="0.25">
      <c r="O6079" s="158"/>
    </row>
    <row r="6080" spans="15:15" x14ac:dyDescent="0.25">
      <c r="O6080" s="158"/>
    </row>
    <row r="6081" spans="15:15" x14ac:dyDescent="0.25">
      <c r="O6081" s="158"/>
    </row>
    <row r="6082" spans="15:15" x14ac:dyDescent="0.25">
      <c r="O6082" s="158"/>
    </row>
    <row r="6083" spans="15:15" x14ac:dyDescent="0.25">
      <c r="O6083" s="158"/>
    </row>
    <row r="6084" spans="15:15" x14ac:dyDescent="0.25">
      <c r="O6084" s="158"/>
    </row>
    <row r="6085" spans="15:15" x14ac:dyDescent="0.25">
      <c r="O6085" s="158"/>
    </row>
    <row r="6086" spans="15:15" x14ac:dyDescent="0.25">
      <c r="O6086" s="158"/>
    </row>
    <row r="6087" spans="15:15" x14ac:dyDescent="0.25">
      <c r="O6087" s="158"/>
    </row>
    <row r="6088" spans="15:15" x14ac:dyDescent="0.25">
      <c r="O6088" s="158"/>
    </row>
    <row r="6089" spans="15:15" x14ac:dyDescent="0.25">
      <c r="O6089" s="158"/>
    </row>
    <row r="6090" spans="15:15" x14ac:dyDescent="0.25">
      <c r="O6090" s="158"/>
    </row>
    <row r="6091" spans="15:15" x14ac:dyDescent="0.25">
      <c r="O6091" s="158"/>
    </row>
    <row r="6092" spans="15:15" x14ac:dyDescent="0.25">
      <c r="O6092" s="158"/>
    </row>
    <row r="6093" spans="15:15" x14ac:dyDescent="0.25">
      <c r="O6093" s="158"/>
    </row>
    <row r="6094" spans="15:15" x14ac:dyDescent="0.25">
      <c r="O6094" s="158"/>
    </row>
    <row r="6095" spans="15:15" x14ac:dyDescent="0.25">
      <c r="O6095" s="158"/>
    </row>
    <row r="6096" spans="15:15" x14ac:dyDescent="0.25">
      <c r="O6096" s="158"/>
    </row>
    <row r="6097" spans="15:15" x14ac:dyDescent="0.25">
      <c r="O6097" s="158"/>
    </row>
    <row r="6098" spans="15:15" x14ac:dyDescent="0.25">
      <c r="O6098" s="158"/>
    </row>
    <row r="6099" spans="15:15" x14ac:dyDescent="0.25">
      <c r="O6099" s="158"/>
    </row>
    <row r="6100" spans="15:15" x14ac:dyDescent="0.25">
      <c r="O6100" s="158"/>
    </row>
    <row r="6101" spans="15:15" x14ac:dyDescent="0.25">
      <c r="O6101" s="158"/>
    </row>
    <row r="6102" spans="15:15" x14ac:dyDescent="0.25">
      <c r="O6102" s="158"/>
    </row>
    <row r="6103" spans="15:15" x14ac:dyDescent="0.25">
      <c r="O6103" s="158"/>
    </row>
    <row r="6104" spans="15:15" x14ac:dyDescent="0.25">
      <c r="O6104" s="158"/>
    </row>
    <row r="6105" spans="15:15" x14ac:dyDescent="0.25">
      <c r="O6105" s="158"/>
    </row>
    <row r="6106" spans="15:15" x14ac:dyDescent="0.25">
      <c r="O6106" s="158"/>
    </row>
    <row r="6107" spans="15:15" x14ac:dyDescent="0.25">
      <c r="O6107" s="158"/>
    </row>
    <row r="6108" spans="15:15" x14ac:dyDescent="0.25">
      <c r="O6108" s="158"/>
    </row>
    <row r="6109" spans="15:15" x14ac:dyDescent="0.25">
      <c r="O6109" s="158"/>
    </row>
    <row r="6110" spans="15:15" x14ac:dyDescent="0.25">
      <c r="O6110" s="158"/>
    </row>
    <row r="6111" spans="15:15" x14ac:dyDescent="0.25">
      <c r="O6111" s="158"/>
    </row>
    <row r="6112" spans="15:15" x14ac:dyDescent="0.25">
      <c r="O6112" s="158"/>
    </row>
    <row r="6113" spans="15:15" x14ac:dyDescent="0.25">
      <c r="O6113" s="158"/>
    </row>
    <row r="6114" spans="15:15" x14ac:dyDescent="0.25">
      <c r="O6114" s="158"/>
    </row>
    <row r="6115" spans="15:15" x14ac:dyDescent="0.25">
      <c r="O6115" s="158"/>
    </row>
    <row r="6116" spans="15:15" x14ac:dyDescent="0.25">
      <c r="O6116" s="158"/>
    </row>
    <row r="6117" spans="15:15" x14ac:dyDescent="0.25">
      <c r="O6117" s="158"/>
    </row>
    <row r="6118" spans="15:15" x14ac:dyDescent="0.25">
      <c r="O6118" s="158"/>
    </row>
    <row r="6119" spans="15:15" x14ac:dyDescent="0.25">
      <c r="O6119" s="158"/>
    </row>
    <row r="6120" spans="15:15" x14ac:dyDescent="0.25">
      <c r="O6120" s="158"/>
    </row>
    <row r="6121" spans="15:15" x14ac:dyDescent="0.25">
      <c r="O6121" s="158"/>
    </row>
    <row r="6122" spans="15:15" x14ac:dyDescent="0.25">
      <c r="O6122" s="158"/>
    </row>
    <row r="6123" spans="15:15" x14ac:dyDescent="0.25">
      <c r="O6123" s="158"/>
    </row>
    <row r="6124" spans="15:15" x14ac:dyDescent="0.25">
      <c r="O6124" s="158"/>
    </row>
    <row r="6125" spans="15:15" x14ac:dyDescent="0.25">
      <c r="O6125" s="158"/>
    </row>
    <row r="6126" spans="15:15" x14ac:dyDescent="0.25">
      <c r="O6126" s="158"/>
    </row>
    <row r="6127" spans="15:15" x14ac:dyDescent="0.25">
      <c r="O6127" s="158"/>
    </row>
    <row r="6128" spans="15:15" x14ac:dyDescent="0.25">
      <c r="O6128" s="158"/>
    </row>
    <row r="6129" spans="15:15" x14ac:dyDescent="0.25">
      <c r="O6129" s="158"/>
    </row>
    <row r="6130" spans="15:15" x14ac:dyDescent="0.25">
      <c r="O6130" s="158"/>
    </row>
    <row r="6131" spans="15:15" x14ac:dyDescent="0.25">
      <c r="O6131" s="158"/>
    </row>
    <row r="6132" spans="15:15" x14ac:dyDescent="0.25">
      <c r="O6132" s="158"/>
    </row>
    <row r="6133" spans="15:15" x14ac:dyDescent="0.25">
      <c r="O6133" s="158"/>
    </row>
    <row r="6134" spans="15:15" x14ac:dyDescent="0.25">
      <c r="O6134" s="158"/>
    </row>
    <row r="6135" spans="15:15" x14ac:dyDescent="0.25">
      <c r="O6135" s="158"/>
    </row>
    <row r="6136" spans="15:15" x14ac:dyDescent="0.25">
      <c r="O6136" s="158"/>
    </row>
    <row r="6137" spans="15:15" x14ac:dyDescent="0.25">
      <c r="O6137" s="158"/>
    </row>
    <row r="6138" spans="15:15" x14ac:dyDescent="0.25">
      <c r="O6138" s="158"/>
    </row>
    <row r="6139" spans="15:15" x14ac:dyDescent="0.25">
      <c r="O6139" s="158"/>
    </row>
    <row r="6140" spans="15:15" x14ac:dyDescent="0.25">
      <c r="O6140" s="158"/>
    </row>
    <row r="6141" spans="15:15" x14ac:dyDescent="0.25">
      <c r="O6141" s="158"/>
    </row>
    <row r="6142" spans="15:15" x14ac:dyDescent="0.25">
      <c r="O6142" s="158"/>
    </row>
    <row r="6143" spans="15:15" x14ac:dyDescent="0.25">
      <c r="O6143" s="158"/>
    </row>
    <row r="6144" spans="15:15" x14ac:dyDescent="0.25">
      <c r="O6144" s="158"/>
    </row>
    <row r="6145" spans="15:15" x14ac:dyDescent="0.25">
      <c r="O6145" s="158"/>
    </row>
    <row r="6146" spans="15:15" x14ac:dyDescent="0.25">
      <c r="O6146" s="158"/>
    </row>
    <row r="6147" spans="15:15" x14ac:dyDescent="0.25">
      <c r="O6147" s="158"/>
    </row>
    <row r="6148" spans="15:15" x14ac:dyDescent="0.25">
      <c r="O6148" s="158"/>
    </row>
    <row r="6149" spans="15:15" x14ac:dyDescent="0.25">
      <c r="O6149" s="158"/>
    </row>
    <row r="6150" spans="15:15" x14ac:dyDescent="0.25">
      <c r="O6150" s="158"/>
    </row>
    <row r="6151" spans="15:15" x14ac:dyDescent="0.25">
      <c r="O6151" s="158"/>
    </row>
    <row r="6152" spans="15:15" x14ac:dyDescent="0.25">
      <c r="O6152" s="158"/>
    </row>
    <row r="6153" spans="15:15" x14ac:dyDescent="0.25">
      <c r="O6153" s="158"/>
    </row>
    <row r="6154" spans="15:15" x14ac:dyDescent="0.25">
      <c r="O6154" s="158"/>
    </row>
    <row r="6155" spans="15:15" x14ac:dyDescent="0.25">
      <c r="O6155" s="158"/>
    </row>
    <row r="6156" spans="15:15" x14ac:dyDescent="0.25">
      <c r="O6156" s="158"/>
    </row>
    <row r="6157" spans="15:15" x14ac:dyDescent="0.25">
      <c r="O6157" s="158"/>
    </row>
    <row r="6158" spans="15:15" x14ac:dyDescent="0.25">
      <c r="O6158" s="158"/>
    </row>
    <row r="6159" spans="15:15" x14ac:dyDescent="0.25">
      <c r="O6159" s="158"/>
    </row>
    <row r="6160" spans="15:15" x14ac:dyDescent="0.25">
      <c r="O6160" s="158"/>
    </row>
    <row r="6161" spans="15:15" x14ac:dyDescent="0.25">
      <c r="O6161" s="158"/>
    </row>
    <row r="6162" spans="15:15" x14ac:dyDescent="0.25">
      <c r="O6162" s="158"/>
    </row>
    <row r="6163" spans="15:15" x14ac:dyDescent="0.25">
      <c r="O6163" s="158"/>
    </row>
    <row r="6164" spans="15:15" x14ac:dyDescent="0.25">
      <c r="O6164" s="158"/>
    </row>
    <row r="6165" spans="15:15" x14ac:dyDescent="0.25">
      <c r="O6165" s="158"/>
    </row>
    <row r="6166" spans="15:15" x14ac:dyDescent="0.25">
      <c r="O6166" s="158"/>
    </row>
    <row r="6167" spans="15:15" x14ac:dyDescent="0.25">
      <c r="O6167" s="158"/>
    </row>
    <row r="6168" spans="15:15" x14ac:dyDescent="0.25">
      <c r="O6168" s="158"/>
    </row>
    <row r="6169" spans="15:15" x14ac:dyDescent="0.25">
      <c r="O6169" s="158"/>
    </row>
    <row r="6170" spans="15:15" x14ac:dyDescent="0.25">
      <c r="O6170" s="158"/>
    </row>
    <row r="6171" spans="15:15" x14ac:dyDescent="0.25">
      <c r="O6171" s="158"/>
    </row>
    <row r="6172" spans="15:15" x14ac:dyDescent="0.25">
      <c r="O6172" s="158"/>
    </row>
    <row r="6173" spans="15:15" x14ac:dyDescent="0.25">
      <c r="O6173" s="158"/>
    </row>
    <row r="6174" spans="15:15" x14ac:dyDescent="0.25">
      <c r="O6174" s="158"/>
    </row>
    <row r="6175" spans="15:15" x14ac:dyDescent="0.25">
      <c r="O6175" s="158"/>
    </row>
    <row r="6176" spans="15:15" x14ac:dyDescent="0.25">
      <c r="O6176" s="158"/>
    </row>
    <row r="6177" spans="15:15" x14ac:dyDescent="0.25">
      <c r="O6177" s="158"/>
    </row>
    <row r="6178" spans="15:15" x14ac:dyDescent="0.25">
      <c r="O6178" s="158"/>
    </row>
    <row r="6179" spans="15:15" x14ac:dyDescent="0.25">
      <c r="O6179" s="158"/>
    </row>
    <row r="6180" spans="15:15" x14ac:dyDescent="0.25">
      <c r="O6180" s="158"/>
    </row>
    <row r="6181" spans="15:15" x14ac:dyDescent="0.25">
      <c r="O6181" s="158"/>
    </row>
    <row r="6182" spans="15:15" x14ac:dyDescent="0.25">
      <c r="O6182" s="158"/>
    </row>
    <row r="6183" spans="15:15" x14ac:dyDescent="0.25">
      <c r="O6183" s="158"/>
    </row>
    <row r="6184" spans="15:15" x14ac:dyDescent="0.25">
      <c r="O6184" s="158"/>
    </row>
    <row r="6185" spans="15:15" x14ac:dyDescent="0.25">
      <c r="O6185" s="158"/>
    </row>
    <row r="6186" spans="15:15" x14ac:dyDescent="0.25">
      <c r="O6186" s="158"/>
    </row>
    <row r="6187" spans="15:15" x14ac:dyDescent="0.25">
      <c r="O6187" s="158"/>
    </row>
    <row r="6188" spans="15:15" x14ac:dyDescent="0.25">
      <c r="O6188" s="158"/>
    </row>
    <row r="6189" spans="15:15" x14ac:dyDescent="0.25">
      <c r="O6189" s="158"/>
    </row>
    <row r="6190" spans="15:15" x14ac:dyDescent="0.25">
      <c r="O6190" s="158"/>
    </row>
    <row r="6191" spans="15:15" x14ac:dyDescent="0.25">
      <c r="O6191" s="158"/>
    </row>
    <row r="6192" spans="15:15" x14ac:dyDescent="0.25">
      <c r="O6192" s="158"/>
    </row>
    <row r="6193" spans="15:15" x14ac:dyDescent="0.25">
      <c r="O6193" s="158"/>
    </row>
    <row r="6194" spans="15:15" x14ac:dyDescent="0.25">
      <c r="O6194" s="158"/>
    </row>
    <row r="6195" spans="15:15" x14ac:dyDescent="0.25">
      <c r="O6195" s="158"/>
    </row>
    <row r="6196" spans="15:15" x14ac:dyDescent="0.25">
      <c r="O6196" s="158"/>
    </row>
    <row r="6197" spans="15:15" x14ac:dyDescent="0.25">
      <c r="O6197" s="158"/>
    </row>
    <row r="6198" spans="15:15" x14ac:dyDescent="0.25">
      <c r="O6198" s="158"/>
    </row>
    <row r="6199" spans="15:15" x14ac:dyDescent="0.25">
      <c r="O6199" s="158"/>
    </row>
    <row r="6200" spans="15:15" x14ac:dyDescent="0.25">
      <c r="O6200" s="158"/>
    </row>
    <row r="6201" spans="15:15" x14ac:dyDescent="0.25">
      <c r="O6201" s="158"/>
    </row>
    <row r="6202" spans="15:15" x14ac:dyDescent="0.25">
      <c r="O6202" s="158"/>
    </row>
    <row r="6203" spans="15:15" x14ac:dyDescent="0.25">
      <c r="O6203" s="158"/>
    </row>
    <row r="6204" spans="15:15" x14ac:dyDescent="0.25">
      <c r="O6204" s="158"/>
    </row>
    <row r="6205" spans="15:15" x14ac:dyDescent="0.25">
      <c r="O6205" s="158"/>
    </row>
    <row r="6206" spans="15:15" x14ac:dyDescent="0.25">
      <c r="O6206" s="158"/>
    </row>
    <row r="6207" spans="15:15" x14ac:dyDescent="0.25">
      <c r="O6207" s="158"/>
    </row>
    <row r="6208" spans="15:15" x14ac:dyDescent="0.25">
      <c r="O6208" s="158"/>
    </row>
    <row r="6209" spans="15:15" x14ac:dyDescent="0.25">
      <c r="O6209" s="158"/>
    </row>
    <row r="6210" spans="15:15" x14ac:dyDescent="0.25">
      <c r="O6210" s="158"/>
    </row>
    <row r="6211" spans="15:15" x14ac:dyDescent="0.25">
      <c r="O6211" s="158"/>
    </row>
    <row r="6212" spans="15:15" x14ac:dyDescent="0.25">
      <c r="O6212" s="158"/>
    </row>
    <row r="6213" spans="15:15" x14ac:dyDescent="0.25">
      <c r="O6213" s="158"/>
    </row>
    <row r="6214" spans="15:15" x14ac:dyDescent="0.25">
      <c r="O6214" s="158"/>
    </row>
    <row r="6215" spans="15:15" x14ac:dyDescent="0.25">
      <c r="O6215" s="158"/>
    </row>
    <row r="6216" spans="15:15" x14ac:dyDescent="0.25">
      <c r="O6216" s="158"/>
    </row>
    <row r="6217" spans="15:15" x14ac:dyDescent="0.25">
      <c r="O6217" s="158"/>
    </row>
    <row r="6218" spans="15:15" x14ac:dyDescent="0.25">
      <c r="O6218" s="158"/>
    </row>
    <row r="6219" spans="15:15" x14ac:dyDescent="0.25">
      <c r="O6219" s="158"/>
    </row>
    <row r="6220" spans="15:15" x14ac:dyDescent="0.25">
      <c r="O6220" s="158"/>
    </row>
    <row r="6221" spans="15:15" x14ac:dyDescent="0.25">
      <c r="O6221" s="158"/>
    </row>
    <row r="6222" spans="15:15" x14ac:dyDescent="0.25">
      <c r="O6222" s="158"/>
    </row>
    <row r="6223" spans="15:15" x14ac:dyDescent="0.25">
      <c r="O6223" s="158"/>
    </row>
    <row r="6224" spans="15:15" x14ac:dyDescent="0.25">
      <c r="O6224" s="158"/>
    </row>
    <row r="6225" spans="15:15" x14ac:dyDescent="0.25">
      <c r="O6225" s="158"/>
    </row>
    <row r="6226" spans="15:15" x14ac:dyDescent="0.25">
      <c r="O6226" s="158"/>
    </row>
    <row r="6227" spans="15:15" x14ac:dyDescent="0.25">
      <c r="O6227" s="158"/>
    </row>
    <row r="6228" spans="15:15" x14ac:dyDescent="0.25">
      <c r="O6228" s="158"/>
    </row>
    <row r="6229" spans="15:15" x14ac:dyDescent="0.25">
      <c r="O6229" s="158"/>
    </row>
    <row r="6230" spans="15:15" x14ac:dyDescent="0.25">
      <c r="O6230" s="158"/>
    </row>
    <row r="6231" spans="15:15" x14ac:dyDescent="0.25">
      <c r="O6231" s="158"/>
    </row>
    <row r="6232" spans="15:15" x14ac:dyDescent="0.25">
      <c r="O6232" s="158"/>
    </row>
    <row r="6233" spans="15:15" x14ac:dyDescent="0.25">
      <c r="O6233" s="158"/>
    </row>
    <row r="6234" spans="15:15" x14ac:dyDescent="0.25">
      <c r="O6234" s="158"/>
    </row>
    <row r="6235" spans="15:15" x14ac:dyDescent="0.25">
      <c r="O6235" s="158"/>
    </row>
    <row r="6236" spans="15:15" x14ac:dyDescent="0.25">
      <c r="O6236" s="158"/>
    </row>
    <row r="6237" spans="15:15" x14ac:dyDescent="0.25">
      <c r="O6237" s="158"/>
    </row>
    <row r="6238" spans="15:15" x14ac:dyDescent="0.25">
      <c r="O6238" s="158"/>
    </row>
    <row r="6239" spans="15:15" x14ac:dyDescent="0.25">
      <c r="O6239" s="158"/>
    </row>
    <row r="6240" spans="15:15" x14ac:dyDescent="0.25">
      <c r="O6240" s="158"/>
    </row>
    <row r="6241" spans="15:15" x14ac:dyDescent="0.25">
      <c r="O6241" s="158"/>
    </row>
    <row r="6242" spans="15:15" x14ac:dyDescent="0.25">
      <c r="O6242" s="158"/>
    </row>
    <row r="6243" spans="15:15" x14ac:dyDescent="0.25">
      <c r="O6243" s="158"/>
    </row>
    <row r="6244" spans="15:15" x14ac:dyDescent="0.25">
      <c r="O6244" s="158"/>
    </row>
    <row r="6245" spans="15:15" x14ac:dyDescent="0.25">
      <c r="O6245" s="158"/>
    </row>
    <row r="6246" spans="15:15" x14ac:dyDescent="0.25">
      <c r="O6246" s="158"/>
    </row>
    <row r="6247" spans="15:15" x14ac:dyDescent="0.25">
      <c r="O6247" s="158"/>
    </row>
    <row r="6248" spans="15:15" x14ac:dyDescent="0.25">
      <c r="O6248" s="158"/>
    </row>
    <row r="6249" spans="15:15" x14ac:dyDescent="0.25">
      <c r="O6249" s="158"/>
    </row>
    <row r="6250" spans="15:15" x14ac:dyDescent="0.25">
      <c r="O6250" s="158"/>
    </row>
    <row r="6251" spans="15:15" x14ac:dyDescent="0.25">
      <c r="O6251" s="158"/>
    </row>
    <row r="6252" spans="15:15" x14ac:dyDescent="0.25">
      <c r="O6252" s="158"/>
    </row>
    <row r="6253" spans="15:15" x14ac:dyDescent="0.25">
      <c r="O6253" s="158"/>
    </row>
    <row r="6254" spans="15:15" x14ac:dyDescent="0.25">
      <c r="O6254" s="158"/>
    </row>
    <row r="6255" spans="15:15" x14ac:dyDescent="0.25">
      <c r="O6255" s="158"/>
    </row>
    <row r="6256" spans="15:15" x14ac:dyDescent="0.25">
      <c r="O6256" s="158"/>
    </row>
    <row r="6257" spans="15:15" x14ac:dyDescent="0.25">
      <c r="O6257" s="158"/>
    </row>
    <row r="6258" spans="15:15" x14ac:dyDescent="0.25">
      <c r="O6258" s="158"/>
    </row>
    <row r="6259" spans="15:15" x14ac:dyDescent="0.25">
      <c r="O6259" s="158"/>
    </row>
    <row r="6260" spans="15:15" x14ac:dyDescent="0.25">
      <c r="O6260" s="158"/>
    </row>
    <row r="6261" spans="15:15" x14ac:dyDescent="0.25">
      <c r="O6261" s="158"/>
    </row>
    <row r="6262" spans="15:15" x14ac:dyDescent="0.25">
      <c r="O6262" s="158"/>
    </row>
    <row r="6263" spans="15:15" x14ac:dyDescent="0.25">
      <c r="O6263" s="158"/>
    </row>
    <row r="6264" spans="15:15" x14ac:dyDescent="0.25">
      <c r="O6264" s="158"/>
    </row>
    <row r="6265" spans="15:15" x14ac:dyDescent="0.25">
      <c r="O6265" s="158"/>
    </row>
    <row r="6266" spans="15:15" x14ac:dyDescent="0.25">
      <c r="O6266" s="158"/>
    </row>
    <row r="6267" spans="15:15" x14ac:dyDescent="0.25">
      <c r="O6267" s="158"/>
    </row>
    <row r="6268" spans="15:15" x14ac:dyDescent="0.25">
      <c r="O6268" s="158"/>
    </row>
    <row r="6269" spans="15:15" x14ac:dyDescent="0.25">
      <c r="O6269" s="158"/>
    </row>
    <row r="6270" spans="15:15" x14ac:dyDescent="0.25">
      <c r="O6270" s="158"/>
    </row>
    <row r="6271" spans="15:15" x14ac:dyDescent="0.25">
      <c r="O6271" s="158"/>
    </row>
    <row r="6272" spans="15:15" x14ac:dyDescent="0.25">
      <c r="O6272" s="158"/>
    </row>
    <row r="6273" spans="15:15" x14ac:dyDescent="0.25">
      <c r="O6273" s="158"/>
    </row>
    <row r="6274" spans="15:15" x14ac:dyDescent="0.25">
      <c r="O6274" s="158"/>
    </row>
    <row r="6275" spans="15:15" x14ac:dyDescent="0.25">
      <c r="O6275" s="158"/>
    </row>
    <row r="6276" spans="15:15" x14ac:dyDescent="0.25">
      <c r="O6276" s="158"/>
    </row>
    <row r="6277" spans="15:15" x14ac:dyDescent="0.25">
      <c r="O6277" s="158"/>
    </row>
    <row r="6278" spans="15:15" x14ac:dyDescent="0.25">
      <c r="O6278" s="158"/>
    </row>
    <row r="6279" spans="15:15" x14ac:dyDescent="0.25">
      <c r="O6279" s="158"/>
    </row>
    <row r="6280" spans="15:15" x14ac:dyDescent="0.25">
      <c r="O6280" s="158"/>
    </row>
    <row r="6281" spans="15:15" x14ac:dyDescent="0.25">
      <c r="O6281" s="158"/>
    </row>
    <row r="6282" spans="15:15" x14ac:dyDescent="0.25">
      <c r="O6282" s="158"/>
    </row>
    <row r="6283" spans="15:15" x14ac:dyDescent="0.25">
      <c r="O6283" s="158"/>
    </row>
    <row r="6284" spans="15:15" x14ac:dyDescent="0.25">
      <c r="O6284" s="158"/>
    </row>
    <row r="6285" spans="15:15" x14ac:dyDescent="0.25">
      <c r="O6285" s="158"/>
    </row>
    <row r="6286" spans="15:15" x14ac:dyDescent="0.25">
      <c r="O6286" s="158"/>
    </row>
    <row r="6287" spans="15:15" x14ac:dyDescent="0.25">
      <c r="O6287" s="158"/>
    </row>
    <row r="6288" spans="15:15" x14ac:dyDescent="0.25">
      <c r="O6288" s="158"/>
    </row>
    <row r="6289" spans="15:15" x14ac:dyDescent="0.25">
      <c r="O6289" s="158"/>
    </row>
    <row r="6290" spans="15:15" x14ac:dyDescent="0.25">
      <c r="O6290" s="158"/>
    </row>
    <row r="6291" spans="15:15" x14ac:dyDescent="0.25">
      <c r="O6291" s="158"/>
    </row>
    <row r="6292" spans="15:15" x14ac:dyDescent="0.25">
      <c r="O6292" s="158"/>
    </row>
    <row r="6293" spans="15:15" x14ac:dyDescent="0.25">
      <c r="O6293" s="158"/>
    </row>
    <row r="6294" spans="15:15" x14ac:dyDescent="0.25">
      <c r="O6294" s="158"/>
    </row>
    <row r="6295" spans="15:15" x14ac:dyDescent="0.25">
      <c r="O6295" s="158"/>
    </row>
    <row r="6296" spans="15:15" x14ac:dyDescent="0.25">
      <c r="O6296" s="158"/>
    </row>
    <row r="6297" spans="15:15" x14ac:dyDescent="0.25">
      <c r="O6297" s="158"/>
    </row>
    <row r="6298" spans="15:15" x14ac:dyDescent="0.25">
      <c r="O6298" s="158"/>
    </row>
    <row r="6299" spans="15:15" x14ac:dyDescent="0.25">
      <c r="O6299" s="158"/>
    </row>
    <row r="6300" spans="15:15" x14ac:dyDescent="0.25">
      <c r="O6300" s="158"/>
    </row>
    <row r="6301" spans="15:15" x14ac:dyDescent="0.25">
      <c r="O6301" s="158"/>
    </row>
    <row r="6302" spans="15:15" x14ac:dyDescent="0.25">
      <c r="O6302" s="158"/>
    </row>
    <row r="6303" spans="15:15" x14ac:dyDescent="0.25">
      <c r="O6303" s="158"/>
    </row>
    <row r="6304" spans="15:15" x14ac:dyDescent="0.25">
      <c r="O6304" s="158"/>
    </row>
    <row r="6305" spans="15:15" x14ac:dyDescent="0.25">
      <c r="O6305" s="158"/>
    </row>
    <row r="6306" spans="15:15" x14ac:dyDescent="0.25">
      <c r="O6306" s="158"/>
    </row>
    <row r="6307" spans="15:15" x14ac:dyDescent="0.25">
      <c r="O6307" s="158"/>
    </row>
    <row r="6308" spans="15:15" x14ac:dyDescent="0.25">
      <c r="O6308" s="158"/>
    </row>
    <row r="6309" spans="15:15" x14ac:dyDescent="0.25">
      <c r="O6309" s="158"/>
    </row>
    <row r="6310" spans="15:15" x14ac:dyDescent="0.25">
      <c r="O6310" s="158"/>
    </row>
    <row r="6311" spans="15:15" x14ac:dyDescent="0.25">
      <c r="O6311" s="158"/>
    </row>
    <row r="6312" spans="15:15" x14ac:dyDescent="0.25">
      <c r="O6312" s="158"/>
    </row>
    <row r="6313" spans="15:15" x14ac:dyDescent="0.25">
      <c r="O6313" s="158"/>
    </row>
    <row r="6314" spans="15:15" x14ac:dyDescent="0.25">
      <c r="O6314" s="158"/>
    </row>
    <row r="6315" spans="15:15" x14ac:dyDescent="0.25">
      <c r="O6315" s="158"/>
    </row>
    <row r="6316" spans="15:15" x14ac:dyDescent="0.25">
      <c r="O6316" s="158"/>
    </row>
    <row r="6317" spans="15:15" x14ac:dyDescent="0.25">
      <c r="O6317" s="158"/>
    </row>
    <row r="6318" spans="15:15" x14ac:dyDescent="0.25">
      <c r="O6318" s="158"/>
    </row>
    <row r="6319" spans="15:15" x14ac:dyDescent="0.25">
      <c r="O6319" s="158"/>
    </row>
    <row r="6320" spans="15:15" x14ac:dyDescent="0.25">
      <c r="O6320" s="158"/>
    </row>
    <row r="6321" spans="15:15" x14ac:dyDescent="0.25">
      <c r="O6321" s="158"/>
    </row>
    <row r="6322" spans="15:15" x14ac:dyDescent="0.25">
      <c r="O6322" s="158"/>
    </row>
    <row r="6323" spans="15:15" x14ac:dyDescent="0.25">
      <c r="O6323" s="158"/>
    </row>
    <row r="6324" spans="15:15" x14ac:dyDescent="0.25">
      <c r="O6324" s="158"/>
    </row>
    <row r="6325" spans="15:15" x14ac:dyDescent="0.25">
      <c r="O6325" s="158"/>
    </row>
    <row r="6326" spans="15:15" x14ac:dyDescent="0.25">
      <c r="O6326" s="158"/>
    </row>
    <row r="6327" spans="15:15" x14ac:dyDescent="0.25">
      <c r="O6327" s="158"/>
    </row>
    <row r="6328" spans="15:15" x14ac:dyDescent="0.25">
      <c r="O6328" s="158"/>
    </row>
    <row r="6329" spans="15:15" x14ac:dyDescent="0.25">
      <c r="O6329" s="158"/>
    </row>
    <row r="6330" spans="15:15" x14ac:dyDescent="0.25">
      <c r="O6330" s="158"/>
    </row>
    <row r="6331" spans="15:15" x14ac:dyDescent="0.25">
      <c r="O6331" s="158"/>
    </row>
    <row r="6332" spans="15:15" x14ac:dyDescent="0.25">
      <c r="O6332" s="158"/>
    </row>
    <row r="6333" spans="15:15" x14ac:dyDescent="0.25">
      <c r="O6333" s="158"/>
    </row>
    <row r="6334" spans="15:15" x14ac:dyDescent="0.25">
      <c r="O6334" s="158"/>
    </row>
    <row r="6335" spans="15:15" x14ac:dyDescent="0.25">
      <c r="O6335" s="158"/>
    </row>
    <row r="6336" spans="15:15" x14ac:dyDescent="0.25">
      <c r="O6336" s="158"/>
    </row>
    <row r="6337" spans="15:15" x14ac:dyDescent="0.25">
      <c r="O6337" s="158"/>
    </row>
    <row r="6338" spans="15:15" x14ac:dyDescent="0.25">
      <c r="O6338" s="158"/>
    </row>
    <row r="6339" spans="15:15" x14ac:dyDescent="0.25">
      <c r="O6339" s="158"/>
    </row>
    <row r="6340" spans="15:15" x14ac:dyDescent="0.25">
      <c r="O6340" s="158"/>
    </row>
    <row r="6341" spans="15:15" x14ac:dyDescent="0.25">
      <c r="O6341" s="158"/>
    </row>
    <row r="6342" spans="15:15" x14ac:dyDescent="0.25">
      <c r="O6342" s="158"/>
    </row>
    <row r="6343" spans="15:15" x14ac:dyDescent="0.25">
      <c r="O6343" s="158"/>
    </row>
    <row r="6344" spans="15:15" x14ac:dyDescent="0.25">
      <c r="O6344" s="158"/>
    </row>
    <row r="6345" spans="15:15" x14ac:dyDescent="0.25">
      <c r="O6345" s="158"/>
    </row>
    <row r="6346" spans="15:15" x14ac:dyDescent="0.25">
      <c r="O6346" s="158"/>
    </row>
    <row r="6347" spans="15:15" x14ac:dyDescent="0.25">
      <c r="O6347" s="158"/>
    </row>
    <row r="6348" spans="15:15" x14ac:dyDescent="0.25">
      <c r="O6348" s="158"/>
    </row>
    <row r="6349" spans="15:15" x14ac:dyDescent="0.25">
      <c r="O6349" s="158"/>
    </row>
    <row r="6350" spans="15:15" x14ac:dyDescent="0.25">
      <c r="O6350" s="158"/>
    </row>
    <row r="6351" spans="15:15" x14ac:dyDescent="0.25">
      <c r="O6351" s="158"/>
    </row>
    <row r="6352" spans="15:15" x14ac:dyDescent="0.25">
      <c r="O6352" s="158"/>
    </row>
    <row r="6353" spans="15:15" x14ac:dyDescent="0.25">
      <c r="O6353" s="158"/>
    </row>
    <row r="6354" spans="15:15" x14ac:dyDescent="0.25">
      <c r="O6354" s="158"/>
    </row>
    <row r="6355" spans="15:15" x14ac:dyDescent="0.25">
      <c r="O6355" s="158"/>
    </row>
    <row r="6356" spans="15:15" x14ac:dyDescent="0.25">
      <c r="O6356" s="158"/>
    </row>
    <row r="6357" spans="15:15" x14ac:dyDescent="0.25">
      <c r="O6357" s="158"/>
    </row>
    <row r="6358" spans="15:15" x14ac:dyDescent="0.25">
      <c r="O6358" s="158"/>
    </row>
    <row r="6359" spans="15:15" x14ac:dyDescent="0.25">
      <c r="O6359" s="158"/>
    </row>
    <row r="6360" spans="15:15" x14ac:dyDescent="0.25">
      <c r="O6360" s="158"/>
    </row>
    <row r="6361" spans="15:15" x14ac:dyDescent="0.25">
      <c r="O6361" s="158"/>
    </row>
    <row r="6362" spans="15:15" x14ac:dyDescent="0.25">
      <c r="O6362" s="158"/>
    </row>
    <row r="6363" spans="15:15" x14ac:dyDescent="0.25">
      <c r="O6363" s="158"/>
    </row>
    <row r="6364" spans="15:15" x14ac:dyDescent="0.25">
      <c r="O6364" s="158"/>
    </row>
    <row r="6365" spans="15:15" x14ac:dyDescent="0.25">
      <c r="O6365" s="158"/>
    </row>
    <row r="6366" spans="15:15" x14ac:dyDescent="0.25">
      <c r="O6366" s="158"/>
    </row>
    <row r="6367" spans="15:15" x14ac:dyDescent="0.25">
      <c r="O6367" s="158"/>
    </row>
    <row r="6368" spans="15:15" x14ac:dyDescent="0.25">
      <c r="O6368" s="158"/>
    </row>
    <row r="6369" spans="15:15" x14ac:dyDescent="0.25">
      <c r="O6369" s="158"/>
    </row>
    <row r="6370" spans="15:15" x14ac:dyDescent="0.25">
      <c r="O6370" s="158"/>
    </row>
    <row r="6371" spans="15:15" x14ac:dyDescent="0.25">
      <c r="O6371" s="158"/>
    </row>
    <row r="6372" spans="15:15" x14ac:dyDescent="0.25">
      <c r="O6372" s="158"/>
    </row>
    <row r="6373" spans="15:15" x14ac:dyDescent="0.25">
      <c r="O6373" s="158"/>
    </row>
    <row r="6374" spans="15:15" x14ac:dyDescent="0.25">
      <c r="O6374" s="158"/>
    </row>
    <row r="6375" spans="15:15" x14ac:dyDescent="0.25">
      <c r="O6375" s="158"/>
    </row>
    <row r="6376" spans="15:15" x14ac:dyDescent="0.25">
      <c r="O6376" s="158"/>
    </row>
    <row r="6377" spans="15:15" x14ac:dyDescent="0.25">
      <c r="O6377" s="158"/>
    </row>
    <row r="6378" spans="15:15" x14ac:dyDescent="0.25">
      <c r="O6378" s="158"/>
    </row>
    <row r="6379" spans="15:15" x14ac:dyDescent="0.25">
      <c r="O6379" s="158"/>
    </row>
    <row r="6380" spans="15:15" x14ac:dyDescent="0.25">
      <c r="O6380" s="158"/>
    </row>
    <row r="6381" spans="15:15" x14ac:dyDescent="0.25">
      <c r="O6381" s="158"/>
    </row>
    <row r="6382" spans="15:15" x14ac:dyDescent="0.25">
      <c r="O6382" s="158"/>
    </row>
    <row r="6383" spans="15:15" x14ac:dyDescent="0.25">
      <c r="O6383" s="158"/>
    </row>
    <row r="6384" spans="15:15" x14ac:dyDescent="0.25">
      <c r="O6384" s="158"/>
    </row>
    <row r="6385" spans="15:15" x14ac:dyDescent="0.25">
      <c r="O6385" s="158"/>
    </row>
    <row r="6386" spans="15:15" x14ac:dyDescent="0.25">
      <c r="O6386" s="158"/>
    </row>
    <row r="6387" spans="15:15" x14ac:dyDescent="0.25">
      <c r="O6387" s="158"/>
    </row>
    <row r="6388" spans="15:15" x14ac:dyDescent="0.25">
      <c r="O6388" s="158"/>
    </row>
    <row r="6389" spans="15:15" x14ac:dyDescent="0.25">
      <c r="O6389" s="158"/>
    </row>
    <row r="6390" spans="15:15" x14ac:dyDescent="0.25">
      <c r="O6390" s="158"/>
    </row>
    <row r="6391" spans="15:15" x14ac:dyDescent="0.25">
      <c r="O6391" s="158"/>
    </row>
    <row r="6392" spans="15:15" x14ac:dyDescent="0.25">
      <c r="O6392" s="158"/>
    </row>
    <row r="6393" spans="15:15" x14ac:dyDescent="0.25">
      <c r="O6393" s="158"/>
    </row>
    <row r="6394" spans="15:15" x14ac:dyDescent="0.25">
      <c r="O6394" s="158"/>
    </row>
    <row r="6395" spans="15:15" x14ac:dyDescent="0.25">
      <c r="O6395" s="158"/>
    </row>
    <row r="6396" spans="15:15" x14ac:dyDescent="0.25">
      <c r="O6396" s="158"/>
    </row>
    <row r="6397" spans="15:15" x14ac:dyDescent="0.25">
      <c r="O6397" s="158"/>
    </row>
    <row r="6398" spans="15:15" x14ac:dyDescent="0.25">
      <c r="O6398" s="158"/>
    </row>
    <row r="6399" spans="15:15" x14ac:dyDescent="0.25">
      <c r="O6399" s="158"/>
    </row>
    <row r="6400" spans="15:15" x14ac:dyDescent="0.25">
      <c r="O6400" s="158"/>
    </row>
    <row r="6401" spans="15:15" x14ac:dyDescent="0.25">
      <c r="O6401" s="158"/>
    </row>
    <row r="6402" spans="15:15" x14ac:dyDescent="0.25">
      <c r="O6402" s="158"/>
    </row>
    <row r="6403" spans="15:15" x14ac:dyDescent="0.25">
      <c r="O6403" s="158"/>
    </row>
    <row r="6404" spans="15:15" x14ac:dyDescent="0.25">
      <c r="O6404" s="158"/>
    </row>
    <row r="6405" spans="15:15" x14ac:dyDescent="0.25">
      <c r="O6405" s="158"/>
    </row>
    <row r="6406" spans="15:15" x14ac:dyDescent="0.25">
      <c r="O6406" s="158"/>
    </row>
    <row r="6407" spans="15:15" x14ac:dyDescent="0.25">
      <c r="O6407" s="158"/>
    </row>
    <row r="6408" spans="15:15" x14ac:dyDescent="0.25">
      <c r="O6408" s="158"/>
    </row>
    <row r="6409" spans="15:15" x14ac:dyDescent="0.25">
      <c r="O6409" s="158"/>
    </row>
    <row r="6410" spans="15:15" x14ac:dyDescent="0.25">
      <c r="O6410" s="158"/>
    </row>
    <row r="6411" spans="15:15" x14ac:dyDescent="0.25">
      <c r="O6411" s="158"/>
    </row>
    <row r="6412" spans="15:15" x14ac:dyDescent="0.25">
      <c r="O6412" s="158"/>
    </row>
    <row r="6413" spans="15:15" x14ac:dyDescent="0.25">
      <c r="O6413" s="158"/>
    </row>
    <row r="6414" spans="15:15" x14ac:dyDescent="0.25">
      <c r="O6414" s="158"/>
    </row>
    <row r="6415" spans="15:15" x14ac:dyDescent="0.25">
      <c r="O6415" s="158"/>
    </row>
    <row r="6416" spans="15:15" x14ac:dyDescent="0.25">
      <c r="O6416" s="158"/>
    </row>
    <row r="6417" spans="15:15" x14ac:dyDescent="0.25">
      <c r="O6417" s="158"/>
    </row>
    <row r="6418" spans="15:15" x14ac:dyDescent="0.25">
      <c r="O6418" s="158"/>
    </row>
    <row r="6419" spans="15:15" x14ac:dyDescent="0.25">
      <c r="O6419" s="158"/>
    </row>
    <row r="6420" spans="15:15" x14ac:dyDescent="0.25">
      <c r="O6420" s="158"/>
    </row>
    <row r="6421" spans="15:15" x14ac:dyDescent="0.25">
      <c r="O6421" s="158"/>
    </row>
    <row r="6422" spans="15:15" x14ac:dyDescent="0.25">
      <c r="O6422" s="158"/>
    </row>
    <row r="6423" spans="15:15" x14ac:dyDescent="0.25">
      <c r="O6423" s="158"/>
    </row>
    <row r="6424" spans="15:15" x14ac:dyDescent="0.25">
      <c r="O6424" s="158"/>
    </row>
    <row r="6425" spans="15:15" x14ac:dyDescent="0.25">
      <c r="O6425" s="158"/>
    </row>
    <row r="6426" spans="15:15" x14ac:dyDescent="0.25">
      <c r="O6426" s="158"/>
    </row>
    <row r="6427" spans="15:15" x14ac:dyDescent="0.25">
      <c r="O6427" s="158"/>
    </row>
    <row r="6428" spans="15:15" x14ac:dyDescent="0.25">
      <c r="O6428" s="158"/>
    </row>
    <row r="6429" spans="15:15" x14ac:dyDescent="0.25">
      <c r="O6429" s="158"/>
    </row>
    <row r="6430" spans="15:15" x14ac:dyDescent="0.25">
      <c r="O6430" s="158"/>
    </row>
    <row r="6431" spans="15:15" x14ac:dyDescent="0.25">
      <c r="O6431" s="158"/>
    </row>
    <row r="6432" spans="15:15" x14ac:dyDescent="0.25">
      <c r="O6432" s="158"/>
    </row>
    <row r="6433" spans="15:15" x14ac:dyDescent="0.25">
      <c r="O6433" s="158"/>
    </row>
    <row r="6434" spans="15:15" x14ac:dyDescent="0.25">
      <c r="O6434" s="158"/>
    </row>
    <row r="6435" spans="15:15" x14ac:dyDescent="0.25">
      <c r="O6435" s="158"/>
    </row>
    <row r="6436" spans="15:15" x14ac:dyDescent="0.25">
      <c r="O6436" s="158"/>
    </row>
    <row r="6437" spans="15:15" x14ac:dyDescent="0.25">
      <c r="O6437" s="158"/>
    </row>
    <row r="6438" spans="15:15" x14ac:dyDescent="0.25">
      <c r="O6438" s="158"/>
    </row>
    <row r="6439" spans="15:15" x14ac:dyDescent="0.25">
      <c r="O6439" s="158"/>
    </row>
    <row r="6440" spans="15:15" x14ac:dyDescent="0.25">
      <c r="O6440" s="158"/>
    </row>
    <row r="6441" spans="15:15" x14ac:dyDescent="0.25">
      <c r="O6441" s="158"/>
    </row>
    <row r="6442" spans="15:15" x14ac:dyDescent="0.25">
      <c r="O6442" s="158"/>
    </row>
    <row r="6443" spans="15:15" x14ac:dyDescent="0.25">
      <c r="O6443" s="158"/>
    </row>
    <row r="6444" spans="15:15" x14ac:dyDescent="0.25">
      <c r="O6444" s="158"/>
    </row>
    <row r="6445" spans="15:15" x14ac:dyDescent="0.25">
      <c r="O6445" s="158"/>
    </row>
    <row r="6446" spans="15:15" x14ac:dyDescent="0.25">
      <c r="O6446" s="158"/>
    </row>
    <row r="6447" spans="15:15" x14ac:dyDescent="0.25">
      <c r="O6447" s="158"/>
    </row>
    <row r="6448" spans="15:15" x14ac:dyDescent="0.25">
      <c r="O6448" s="158"/>
    </row>
    <row r="6449" spans="15:15" x14ac:dyDescent="0.25">
      <c r="O6449" s="158"/>
    </row>
    <row r="6450" spans="15:15" x14ac:dyDescent="0.25">
      <c r="O6450" s="158"/>
    </row>
    <row r="6451" spans="15:15" x14ac:dyDescent="0.25">
      <c r="O6451" s="158"/>
    </row>
    <row r="6452" spans="15:15" x14ac:dyDescent="0.25">
      <c r="O6452" s="158"/>
    </row>
    <row r="6453" spans="15:15" x14ac:dyDescent="0.25">
      <c r="O6453" s="158"/>
    </row>
    <row r="6454" spans="15:15" x14ac:dyDescent="0.25">
      <c r="O6454" s="158"/>
    </row>
    <row r="6455" spans="15:15" x14ac:dyDescent="0.25">
      <c r="O6455" s="158"/>
    </row>
    <row r="6456" spans="15:15" x14ac:dyDescent="0.25">
      <c r="O6456" s="158"/>
    </row>
    <row r="6457" spans="15:15" x14ac:dyDescent="0.25">
      <c r="O6457" s="158"/>
    </row>
    <row r="6458" spans="15:15" x14ac:dyDescent="0.25">
      <c r="O6458" s="158"/>
    </row>
    <row r="6459" spans="15:15" x14ac:dyDescent="0.25">
      <c r="O6459" s="158"/>
    </row>
    <row r="6460" spans="15:15" x14ac:dyDescent="0.25">
      <c r="O6460" s="158"/>
    </row>
    <row r="6461" spans="15:15" x14ac:dyDescent="0.25">
      <c r="O6461" s="158"/>
    </row>
    <row r="6462" spans="15:15" x14ac:dyDescent="0.25">
      <c r="O6462" s="158"/>
    </row>
    <row r="6463" spans="15:15" x14ac:dyDescent="0.25">
      <c r="O6463" s="158"/>
    </row>
    <row r="6464" spans="15:15" x14ac:dyDescent="0.25">
      <c r="O6464" s="158"/>
    </row>
    <row r="6465" spans="15:15" x14ac:dyDescent="0.25">
      <c r="O6465" s="158"/>
    </row>
    <row r="6466" spans="15:15" x14ac:dyDescent="0.25">
      <c r="O6466" s="158"/>
    </row>
    <row r="6467" spans="15:15" x14ac:dyDescent="0.25">
      <c r="O6467" s="158"/>
    </row>
    <row r="6468" spans="15:15" x14ac:dyDescent="0.25">
      <c r="O6468" s="158"/>
    </row>
    <row r="6469" spans="15:15" x14ac:dyDescent="0.25">
      <c r="O6469" s="158"/>
    </row>
    <row r="6470" spans="15:15" x14ac:dyDescent="0.25">
      <c r="O6470" s="158"/>
    </row>
    <row r="6471" spans="15:15" x14ac:dyDescent="0.25">
      <c r="O6471" s="158"/>
    </row>
    <row r="6472" spans="15:15" x14ac:dyDescent="0.25">
      <c r="O6472" s="158"/>
    </row>
    <row r="6473" spans="15:15" x14ac:dyDescent="0.25">
      <c r="O6473" s="158"/>
    </row>
    <row r="6474" spans="15:15" x14ac:dyDescent="0.25">
      <c r="O6474" s="158"/>
    </row>
    <row r="6475" spans="15:15" x14ac:dyDescent="0.25">
      <c r="O6475" s="158"/>
    </row>
    <row r="6476" spans="15:15" x14ac:dyDescent="0.25">
      <c r="O6476" s="158"/>
    </row>
    <row r="6477" spans="15:15" x14ac:dyDescent="0.25">
      <c r="O6477" s="158"/>
    </row>
    <row r="6478" spans="15:15" x14ac:dyDescent="0.25">
      <c r="O6478" s="158"/>
    </row>
    <row r="6479" spans="15:15" x14ac:dyDescent="0.25">
      <c r="O6479" s="158"/>
    </row>
    <row r="6480" spans="15:15" x14ac:dyDescent="0.25">
      <c r="O6480" s="158"/>
    </row>
    <row r="6481" spans="15:15" x14ac:dyDescent="0.25">
      <c r="O6481" s="158"/>
    </row>
    <row r="6482" spans="15:15" x14ac:dyDescent="0.25">
      <c r="O6482" s="158"/>
    </row>
    <row r="6483" spans="15:15" x14ac:dyDescent="0.25">
      <c r="O6483" s="158"/>
    </row>
    <row r="6484" spans="15:15" x14ac:dyDescent="0.25">
      <c r="O6484" s="158"/>
    </row>
    <row r="6485" spans="15:15" x14ac:dyDescent="0.25">
      <c r="O6485" s="158"/>
    </row>
    <row r="6486" spans="15:15" x14ac:dyDescent="0.25">
      <c r="O6486" s="158"/>
    </row>
    <row r="6487" spans="15:15" x14ac:dyDescent="0.25">
      <c r="O6487" s="158"/>
    </row>
    <row r="6488" spans="15:15" x14ac:dyDescent="0.25">
      <c r="O6488" s="158"/>
    </row>
    <row r="6489" spans="15:15" x14ac:dyDescent="0.25">
      <c r="O6489" s="158"/>
    </row>
    <row r="6490" spans="15:15" x14ac:dyDescent="0.25">
      <c r="O6490" s="158"/>
    </row>
    <row r="6491" spans="15:15" x14ac:dyDescent="0.25">
      <c r="O6491" s="158"/>
    </row>
    <row r="6492" spans="15:15" x14ac:dyDescent="0.25">
      <c r="O6492" s="158"/>
    </row>
    <row r="6493" spans="15:15" x14ac:dyDescent="0.25">
      <c r="O6493" s="158"/>
    </row>
    <row r="6494" spans="15:15" x14ac:dyDescent="0.25">
      <c r="O6494" s="158"/>
    </row>
    <row r="6495" spans="15:15" x14ac:dyDescent="0.25">
      <c r="O6495" s="158"/>
    </row>
    <row r="6496" spans="15:15" x14ac:dyDescent="0.25">
      <c r="O6496" s="158"/>
    </row>
    <row r="6497" spans="15:15" x14ac:dyDescent="0.25">
      <c r="O6497" s="158"/>
    </row>
    <row r="6498" spans="15:15" x14ac:dyDescent="0.25">
      <c r="O6498" s="158"/>
    </row>
    <row r="6499" spans="15:15" x14ac:dyDescent="0.25">
      <c r="O6499" s="158"/>
    </row>
    <row r="6500" spans="15:15" x14ac:dyDescent="0.25">
      <c r="O6500" s="158"/>
    </row>
    <row r="6501" spans="15:15" x14ac:dyDescent="0.25">
      <c r="O6501" s="158"/>
    </row>
    <row r="6502" spans="15:15" x14ac:dyDescent="0.25">
      <c r="O6502" s="158"/>
    </row>
    <row r="6503" spans="15:15" x14ac:dyDescent="0.25">
      <c r="O6503" s="158"/>
    </row>
    <row r="6504" spans="15:15" x14ac:dyDescent="0.25">
      <c r="O6504" s="158"/>
    </row>
    <row r="6505" spans="15:15" x14ac:dyDescent="0.25">
      <c r="O6505" s="158"/>
    </row>
    <row r="6506" spans="15:15" x14ac:dyDescent="0.25">
      <c r="O6506" s="158"/>
    </row>
    <row r="6507" spans="15:15" x14ac:dyDescent="0.25">
      <c r="O6507" s="158"/>
    </row>
    <row r="6508" spans="15:15" x14ac:dyDescent="0.25">
      <c r="O6508" s="158"/>
    </row>
    <row r="6509" spans="15:15" x14ac:dyDescent="0.25">
      <c r="O6509" s="158"/>
    </row>
    <row r="6510" spans="15:15" x14ac:dyDescent="0.25">
      <c r="O6510" s="158"/>
    </row>
    <row r="6511" spans="15:15" x14ac:dyDescent="0.25">
      <c r="O6511" s="158"/>
    </row>
    <row r="6512" spans="15:15" x14ac:dyDescent="0.25">
      <c r="O6512" s="158"/>
    </row>
    <row r="6513" spans="15:15" x14ac:dyDescent="0.25">
      <c r="O6513" s="158"/>
    </row>
    <row r="6514" spans="15:15" x14ac:dyDescent="0.25">
      <c r="O6514" s="158"/>
    </row>
    <row r="6515" spans="15:15" x14ac:dyDescent="0.25">
      <c r="O6515" s="158"/>
    </row>
    <row r="6516" spans="15:15" x14ac:dyDescent="0.25">
      <c r="O6516" s="158"/>
    </row>
    <row r="6517" spans="15:15" x14ac:dyDescent="0.25">
      <c r="O6517" s="158"/>
    </row>
    <row r="6518" spans="15:15" x14ac:dyDescent="0.25">
      <c r="O6518" s="158"/>
    </row>
    <row r="6519" spans="15:15" x14ac:dyDescent="0.25">
      <c r="O6519" s="158"/>
    </row>
    <row r="6520" spans="15:15" x14ac:dyDescent="0.25">
      <c r="O6520" s="158"/>
    </row>
    <row r="6521" spans="15:15" x14ac:dyDescent="0.25">
      <c r="O6521" s="158"/>
    </row>
    <row r="6522" spans="15:15" x14ac:dyDescent="0.25">
      <c r="O6522" s="158"/>
    </row>
    <row r="6523" spans="15:15" x14ac:dyDescent="0.25">
      <c r="O6523" s="158"/>
    </row>
    <row r="6524" spans="15:15" x14ac:dyDescent="0.25">
      <c r="O6524" s="158"/>
    </row>
    <row r="6525" spans="15:15" x14ac:dyDescent="0.25">
      <c r="O6525" s="158"/>
    </row>
    <row r="6526" spans="15:15" x14ac:dyDescent="0.25">
      <c r="O6526" s="158"/>
    </row>
    <row r="6527" spans="15:15" x14ac:dyDescent="0.25">
      <c r="O6527" s="158"/>
    </row>
    <row r="6528" spans="15:15" x14ac:dyDescent="0.25">
      <c r="O6528" s="158"/>
    </row>
    <row r="6529" spans="15:15" x14ac:dyDescent="0.25">
      <c r="O6529" s="158"/>
    </row>
    <row r="6530" spans="15:15" x14ac:dyDescent="0.25">
      <c r="O6530" s="158"/>
    </row>
    <row r="6531" spans="15:15" x14ac:dyDescent="0.25">
      <c r="O6531" s="158"/>
    </row>
    <row r="6532" spans="15:15" x14ac:dyDescent="0.25">
      <c r="O6532" s="158"/>
    </row>
    <row r="6533" spans="15:15" x14ac:dyDescent="0.25">
      <c r="O6533" s="158"/>
    </row>
    <row r="6534" spans="15:15" x14ac:dyDescent="0.25">
      <c r="O6534" s="158"/>
    </row>
    <row r="6535" spans="15:15" x14ac:dyDescent="0.25">
      <c r="O6535" s="158"/>
    </row>
    <row r="6536" spans="15:15" x14ac:dyDescent="0.25">
      <c r="O6536" s="158"/>
    </row>
    <row r="6537" spans="15:15" x14ac:dyDescent="0.25">
      <c r="O6537" s="158"/>
    </row>
    <row r="6538" spans="15:15" x14ac:dyDescent="0.25">
      <c r="O6538" s="158"/>
    </row>
    <row r="6539" spans="15:15" x14ac:dyDescent="0.25">
      <c r="O6539" s="158"/>
    </row>
    <row r="6540" spans="15:15" x14ac:dyDescent="0.25">
      <c r="O6540" s="158"/>
    </row>
    <row r="6541" spans="15:15" x14ac:dyDescent="0.25">
      <c r="O6541" s="158"/>
    </row>
    <row r="6542" spans="15:15" x14ac:dyDescent="0.25">
      <c r="O6542" s="158"/>
    </row>
    <row r="6543" spans="15:15" x14ac:dyDescent="0.25">
      <c r="O6543" s="158"/>
    </row>
    <row r="6544" spans="15:15" x14ac:dyDescent="0.25">
      <c r="O6544" s="158"/>
    </row>
    <row r="6545" spans="15:15" x14ac:dyDescent="0.25">
      <c r="O6545" s="158"/>
    </row>
    <row r="6546" spans="15:15" x14ac:dyDescent="0.25">
      <c r="O6546" s="158"/>
    </row>
    <row r="6547" spans="15:15" x14ac:dyDescent="0.25">
      <c r="O6547" s="158"/>
    </row>
    <row r="6548" spans="15:15" x14ac:dyDescent="0.25">
      <c r="O6548" s="158"/>
    </row>
    <row r="6549" spans="15:15" x14ac:dyDescent="0.25">
      <c r="O6549" s="158"/>
    </row>
    <row r="6550" spans="15:15" x14ac:dyDescent="0.25">
      <c r="O6550" s="158"/>
    </row>
    <row r="6551" spans="15:15" x14ac:dyDescent="0.25">
      <c r="O6551" s="158"/>
    </row>
    <row r="6552" spans="15:15" x14ac:dyDescent="0.25">
      <c r="O6552" s="158"/>
    </row>
    <row r="6553" spans="15:15" x14ac:dyDescent="0.25">
      <c r="O6553" s="158"/>
    </row>
    <row r="6554" spans="15:15" x14ac:dyDescent="0.25">
      <c r="O6554" s="158"/>
    </row>
    <row r="6555" spans="15:15" x14ac:dyDescent="0.25">
      <c r="O6555" s="158"/>
    </row>
    <row r="6556" spans="15:15" x14ac:dyDescent="0.25">
      <c r="O6556" s="158"/>
    </row>
    <row r="6557" spans="15:15" x14ac:dyDescent="0.25">
      <c r="O6557" s="158"/>
    </row>
    <row r="6558" spans="15:15" x14ac:dyDescent="0.25">
      <c r="O6558" s="158"/>
    </row>
    <row r="6559" spans="15:15" x14ac:dyDescent="0.25">
      <c r="O6559" s="158"/>
    </row>
    <row r="6560" spans="15:15" x14ac:dyDescent="0.25">
      <c r="O6560" s="158"/>
    </row>
    <row r="6561" spans="15:15" x14ac:dyDescent="0.25">
      <c r="O6561" s="158"/>
    </row>
    <row r="6562" spans="15:15" x14ac:dyDescent="0.25">
      <c r="O6562" s="158"/>
    </row>
    <row r="6563" spans="15:15" x14ac:dyDescent="0.25">
      <c r="O6563" s="158"/>
    </row>
    <row r="6564" spans="15:15" x14ac:dyDescent="0.25">
      <c r="O6564" s="158"/>
    </row>
    <row r="6565" spans="15:15" x14ac:dyDescent="0.25">
      <c r="O6565" s="158"/>
    </row>
    <row r="6566" spans="15:15" x14ac:dyDescent="0.25">
      <c r="O6566" s="158"/>
    </row>
    <row r="6567" spans="15:15" x14ac:dyDescent="0.25">
      <c r="O6567" s="158"/>
    </row>
    <row r="6568" spans="15:15" x14ac:dyDescent="0.25">
      <c r="O6568" s="158"/>
    </row>
    <row r="6569" spans="15:15" x14ac:dyDescent="0.25">
      <c r="O6569" s="158"/>
    </row>
    <row r="6570" spans="15:15" x14ac:dyDescent="0.25">
      <c r="O6570" s="158"/>
    </row>
    <row r="6571" spans="15:15" x14ac:dyDescent="0.25">
      <c r="O6571" s="158"/>
    </row>
    <row r="6572" spans="15:15" x14ac:dyDescent="0.25">
      <c r="O6572" s="158"/>
    </row>
    <row r="6573" spans="15:15" x14ac:dyDescent="0.25">
      <c r="O6573" s="158"/>
    </row>
    <row r="6574" spans="15:15" x14ac:dyDescent="0.25">
      <c r="O6574" s="158"/>
    </row>
    <row r="6575" spans="15:15" x14ac:dyDescent="0.25">
      <c r="O6575" s="158"/>
    </row>
    <row r="6576" spans="15:15" x14ac:dyDescent="0.25">
      <c r="O6576" s="158"/>
    </row>
    <row r="6577" spans="15:15" x14ac:dyDescent="0.25">
      <c r="O6577" s="158"/>
    </row>
    <row r="6578" spans="15:15" x14ac:dyDescent="0.25">
      <c r="O6578" s="158"/>
    </row>
    <row r="6579" spans="15:15" x14ac:dyDescent="0.25">
      <c r="O6579" s="158"/>
    </row>
    <row r="6580" spans="15:15" x14ac:dyDescent="0.25">
      <c r="O6580" s="158"/>
    </row>
    <row r="6581" spans="15:15" x14ac:dyDescent="0.25">
      <c r="O6581" s="158"/>
    </row>
    <row r="6582" spans="15:15" x14ac:dyDescent="0.25">
      <c r="O6582" s="158"/>
    </row>
    <row r="6583" spans="15:15" x14ac:dyDescent="0.25">
      <c r="O6583" s="158"/>
    </row>
    <row r="6584" spans="15:15" x14ac:dyDescent="0.25">
      <c r="O6584" s="158"/>
    </row>
    <row r="6585" spans="15:15" x14ac:dyDescent="0.25">
      <c r="O6585" s="158"/>
    </row>
    <row r="6586" spans="15:15" x14ac:dyDescent="0.25">
      <c r="O6586" s="158"/>
    </row>
    <row r="6587" spans="15:15" x14ac:dyDescent="0.25">
      <c r="O6587" s="158"/>
    </row>
    <row r="6588" spans="15:15" x14ac:dyDescent="0.25">
      <c r="O6588" s="158"/>
    </row>
    <row r="6589" spans="15:15" x14ac:dyDescent="0.25">
      <c r="O6589" s="158"/>
    </row>
    <row r="6590" spans="15:15" x14ac:dyDescent="0.25">
      <c r="O6590" s="158"/>
    </row>
    <row r="6591" spans="15:15" x14ac:dyDescent="0.25">
      <c r="O6591" s="158"/>
    </row>
    <row r="6592" spans="15:15" x14ac:dyDescent="0.25">
      <c r="O6592" s="158"/>
    </row>
    <row r="6593" spans="15:15" x14ac:dyDescent="0.25">
      <c r="O6593" s="158"/>
    </row>
    <row r="6594" spans="15:15" x14ac:dyDescent="0.25">
      <c r="O6594" s="158"/>
    </row>
    <row r="6595" spans="15:15" x14ac:dyDescent="0.25">
      <c r="O6595" s="158"/>
    </row>
    <row r="6596" spans="15:15" x14ac:dyDescent="0.25">
      <c r="O6596" s="158"/>
    </row>
    <row r="6597" spans="15:15" x14ac:dyDescent="0.25">
      <c r="O6597" s="158"/>
    </row>
    <row r="6598" spans="15:15" x14ac:dyDescent="0.25">
      <c r="O6598" s="158"/>
    </row>
    <row r="6599" spans="15:15" x14ac:dyDescent="0.25">
      <c r="O6599" s="158"/>
    </row>
    <row r="6600" spans="15:15" x14ac:dyDescent="0.25">
      <c r="O6600" s="158"/>
    </row>
    <row r="6601" spans="15:15" x14ac:dyDescent="0.25">
      <c r="O6601" s="158"/>
    </row>
    <row r="6602" spans="15:15" x14ac:dyDescent="0.25">
      <c r="O6602" s="158"/>
    </row>
    <row r="6603" spans="15:15" x14ac:dyDescent="0.25">
      <c r="O6603" s="158"/>
    </row>
    <row r="6604" spans="15:15" x14ac:dyDescent="0.25">
      <c r="O6604" s="158"/>
    </row>
    <row r="6605" spans="15:15" x14ac:dyDescent="0.25">
      <c r="O6605" s="158"/>
    </row>
    <row r="6606" spans="15:15" x14ac:dyDescent="0.25">
      <c r="O6606" s="158"/>
    </row>
    <row r="6607" spans="15:15" x14ac:dyDescent="0.25">
      <c r="O6607" s="158"/>
    </row>
    <row r="6608" spans="15:15" x14ac:dyDescent="0.25">
      <c r="O6608" s="158"/>
    </row>
    <row r="6609" spans="15:15" x14ac:dyDescent="0.25">
      <c r="O6609" s="158"/>
    </row>
    <row r="6610" spans="15:15" x14ac:dyDescent="0.25">
      <c r="O6610" s="158"/>
    </row>
    <row r="6611" spans="15:15" x14ac:dyDescent="0.25">
      <c r="O6611" s="158"/>
    </row>
    <row r="6612" spans="15:15" x14ac:dyDescent="0.25">
      <c r="O6612" s="158"/>
    </row>
    <row r="6613" spans="15:15" x14ac:dyDescent="0.25">
      <c r="O6613" s="158"/>
    </row>
    <row r="6614" spans="15:15" x14ac:dyDescent="0.25">
      <c r="O6614" s="158"/>
    </row>
    <row r="6615" spans="15:15" x14ac:dyDescent="0.25">
      <c r="O6615" s="158"/>
    </row>
    <row r="6616" spans="15:15" x14ac:dyDescent="0.25">
      <c r="O6616" s="158"/>
    </row>
    <row r="6617" spans="15:15" x14ac:dyDescent="0.25">
      <c r="O6617" s="158"/>
    </row>
    <row r="6618" spans="15:15" x14ac:dyDescent="0.25">
      <c r="O6618" s="158"/>
    </row>
    <row r="6619" spans="15:15" x14ac:dyDescent="0.25">
      <c r="O6619" s="158"/>
    </row>
    <row r="6620" spans="15:15" x14ac:dyDescent="0.25">
      <c r="O6620" s="158"/>
    </row>
    <row r="6621" spans="15:15" x14ac:dyDescent="0.25">
      <c r="O6621" s="158"/>
    </row>
    <row r="6622" spans="15:15" x14ac:dyDescent="0.25">
      <c r="O6622" s="158"/>
    </row>
    <row r="6623" spans="15:15" x14ac:dyDescent="0.25">
      <c r="O6623" s="158"/>
    </row>
    <row r="6624" spans="15:15" x14ac:dyDescent="0.25">
      <c r="O6624" s="158"/>
    </row>
    <row r="6625" spans="15:15" x14ac:dyDescent="0.25">
      <c r="O6625" s="158"/>
    </row>
    <row r="6626" spans="15:15" x14ac:dyDescent="0.25">
      <c r="O6626" s="158"/>
    </row>
    <row r="6627" spans="15:15" x14ac:dyDescent="0.25">
      <c r="O6627" s="158"/>
    </row>
    <row r="6628" spans="15:15" x14ac:dyDescent="0.25">
      <c r="O6628" s="158"/>
    </row>
    <row r="6629" spans="15:15" x14ac:dyDescent="0.25">
      <c r="O6629" s="158"/>
    </row>
    <row r="6630" spans="15:15" x14ac:dyDescent="0.25">
      <c r="O6630" s="158"/>
    </row>
    <row r="6631" spans="15:15" x14ac:dyDescent="0.25">
      <c r="O6631" s="158"/>
    </row>
    <row r="6632" spans="15:15" x14ac:dyDescent="0.25">
      <c r="O6632" s="158"/>
    </row>
    <row r="6633" spans="15:15" x14ac:dyDescent="0.25">
      <c r="O6633" s="158"/>
    </row>
    <row r="6634" spans="15:15" x14ac:dyDescent="0.25">
      <c r="O6634" s="158"/>
    </row>
    <row r="6635" spans="15:15" x14ac:dyDescent="0.25">
      <c r="O6635" s="158"/>
    </row>
    <row r="6636" spans="15:15" x14ac:dyDescent="0.25">
      <c r="O6636" s="158"/>
    </row>
    <row r="6637" spans="15:15" x14ac:dyDescent="0.25">
      <c r="O6637" s="158"/>
    </row>
    <row r="6638" spans="15:15" x14ac:dyDescent="0.25">
      <c r="O6638" s="158"/>
    </row>
    <row r="6639" spans="15:15" x14ac:dyDescent="0.25">
      <c r="O6639" s="158"/>
    </row>
    <row r="6640" spans="15:15" x14ac:dyDescent="0.25">
      <c r="O6640" s="158"/>
    </row>
    <row r="6641" spans="15:15" x14ac:dyDescent="0.25">
      <c r="O6641" s="158"/>
    </row>
    <row r="6642" spans="15:15" x14ac:dyDescent="0.25">
      <c r="O6642" s="158"/>
    </row>
    <row r="6643" spans="15:15" x14ac:dyDescent="0.25">
      <c r="O6643" s="158"/>
    </row>
    <row r="6644" spans="15:15" x14ac:dyDescent="0.25">
      <c r="O6644" s="158"/>
    </row>
    <row r="6645" spans="15:15" x14ac:dyDescent="0.25">
      <c r="O6645" s="158"/>
    </row>
    <row r="6646" spans="15:15" x14ac:dyDescent="0.25">
      <c r="O6646" s="158"/>
    </row>
    <row r="6647" spans="15:15" x14ac:dyDescent="0.25">
      <c r="O6647" s="158"/>
    </row>
    <row r="6648" spans="15:15" x14ac:dyDescent="0.25">
      <c r="O6648" s="158"/>
    </row>
    <row r="6649" spans="15:15" x14ac:dyDescent="0.25">
      <c r="O6649" s="158"/>
    </row>
    <row r="6650" spans="15:15" x14ac:dyDescent="0.25">
      <c r="O6650" s="158"/>
    </row>
    <row r="6651" spans="15:15" x14ac:dyDescent="0.25">
      <c r="O6651" s="158"/>
    </row>
    <row r="6652" spans="15:15" x14ac:dyDescent="0.25">
      <c r="O6652" s="158"/>
    </row>
    <row r="6653" spans="15:15" x14ac:dyDescent="0.25">
      <c r="O6653" s="158"/>
    </row>
    <row r="6654" spans="15:15" x14ac:dyDescent="0.25">
      <c r="O6654" s="158"/>
    </row>
    <row r="6655" spans="15:15" x14ac:dyDescent="0.25">
      <c r="O6655" s="158"/>
    </row>
    <row r="6656" spans="15:15" x14ac:dyDescent="0.25">
      <c r="O6656" s="158"/>
    </row>
    <row r="6657" spans="15:15" x14ac:dyDescent="0.25">
      <c r="O6657" s="158"/>
    </row>
    <row r="6658" spans="15:15" x14ac:dyDescent="0.25">
      <c r="O6658" s="158"/>
    </row>
    <row r="6659" spans="15:15" x14ac:dyDescent="0.25">
      <c r="O6659" s="158"/>
    </row>
    <row r="6660" spans="15:15" x14ac:dyDescent="0.25">
      <c r="O6660" s="158"/>
    </row>
    <row r="6661" spans="15:15" x14ac:dyDescent="0.25">
      <c r="O6661" s="158"/>
    </row>
    <row r="6662" spans="15:15" x14ac:dyDescent="0.25">
      <c r="O6662" s="158"/>
    </row>
    <row r="6663" spans="15:15" x14ac:dyDescent="0.25">
      <c r="O6663" s="158"/>
    </row>
    <row r="6664" spans="15:15" x14ac:dyDescent="0.25">
      <c r="O6664" s="158"/>
    </row>
    <row r="6665" spans="15:15" x14ac:dyDescent="0.25">
      <c r="O6665" s="158"/>
    </row>
    <row r="6666" spans="15:15" x14ac:dyDescent="0.25">
      <c r="O6666" s="158"/>
    </row>
    <row r="6667" spans="15:15" x14ac:dyDescent="0.25">
      <c r="O6667" s="158"/>
    </row>
    <row r="6668" spans="15:15" x14ac:dyDescent="0.25">
      <c r="O6668" s="158"/>
    </row>
    <row r="6669" spans="15:15" x14ac:dyDescent="0.25">
      <c r="O6669" s="158"/>
    </row>
    <row r="6670" spans="15:15" x14ac:dyDescent="0.25">
      <c r="O6670" s="158"/>
    </row>
    <row r="6671" spans="15:15" x14ac:dyDescent="0.25">
      <c r="O6671" s="158"/>
    </row>
    <row r="6672" spans="15:15" x14ac:dyDescent="0.25">
      <c r="O6672" s="158"/>
    </row>
    <row r="6673" spans="15:15" x14ac:dyDescent="0.25">
      <c r="O6673" s="158"/>
    </row>
    <row r="6674" spans="15:15" x14ac:dyDescent="0.25">
      <c r="O6674" s="158"/>
    </row>
    <row r="6675" spans="15:15" x14ac:dyDescent="0.25">
      <c r="O6675" s="158"/>
    </row>
    <row r="6676" spans="15:15" x14ac:dyDescent="0.25">
      <c r="O6676" s="158"/>
    </row>
    <row r="6677" spans="15:15" x14ac:dyDescent="0.25">
      <c r="O6677" s="158"/>
    </row>
    <row r="6678" spans="15:15" x14ac:dyDescent="0.25">
      <c r="O6678" s="158"/>
    </row>
    <row r="6679" spans="15:15" x14ac:dyDescent="0.25">
      <c r="O6679" s="158"/>
    </row>
    <row r="6680" spans="15:15" x14ac:dyDescent="0.25">
      <c r="O6680" s="158"/>
    </row>
    <row r="6681" spans="15:15" x14ac:dyDescent="0.25">
      <c r="O6681" s="158"/>
    </row>
    <row r="6682" spans="15:15" x14ac:dyDescent="0.25">
      <c r="O6682" s="158"/>
    </row>
    <row r="6683" spans="15:15" x14ac:dyDescent="0.25">
      <c r="O6683" s="158"/>
    </row>
    <row r="6684" spans="15:15" x14ac:dyDescent="0.25">
      <c r="O6684" s="158"/>
    </row>
    <row r="6685" spans="15:15" x14ac:dyDescent="0.25">
      <c r="O6685" s="158"/>
    </row>
    <row r="6686" spans="15:15" x14ac:dyDescent="0.25">
      <c r="O6686" s="158"/>
    </row>
    <row r="6687" spans="15:15" x14ac:dyDescent="0.25">
      <c r="O6687" s="158"/>
    </row>
    <row r="6688" spans="15:15" x14ac:dyDescent="0.25">
      <c r="O6688" s="158"/>
    </row>
    <row r="6689" spans="15:15" x14ac:dyDescent="0.25">
      <c r="O6689" s="158"/>
    </row>
    <row r="6690" spans="15:15" x14ac:dyDescent="0.25">
      <c r="O6690" s="158"/>
    </row>
    <row r="6691" spans="15:15" x14ac:dyDescent="0.25">
      <c r="O6691" s="158"/>
    </row>
    <row r="6692" spans="15:15" x14ac:dyDescent="0.25">
      <c r="O6692" s="158"/>
    </row>
    <row r="6693" spans="15:15" x14ac:dyDescent="0.25">
      <c r="O6693" s="158"/>
    </row>
    <row r="6694" spans="15:15" x14ac:dyDescent="0.25">
      <c r="O6694" s="158"/>
    </row>
    <row r="6695" spans="15:15" x14ac:dyDescent="0.25">
      <c r="O6695" s="158"/>
    </row>
    <row r="6696" spans="15:15" x14ac:dyDescent="0.25">
      <c r="O6696" s="158"/>
    </row>
    <row r="6697" spans="15:15" x14ac:dyDescent="0.25">
      <c r="O6697" s="158"/>
    </row>
    <row r="6698" spans="15:15" x14ac:dyDescent="0.25">
      <c r="O6698" s="158"/>
    </row>
    <row r="6699" spans="15:15" x14ac:dyDescent="0.25">
      <c r="O6699" s="158"/>
    </row>
    <row r="6700" spans="15:15" x14ac:dyDescent="0.25">
      <c r="O6700" s="158"/>
    </row>
    <row r="6701" spans="15:15" x14ac:dyDescent="0.25">
      <c r="O6701" s="158"/>
    </row>
    <row r="6702" spans="15:15" x14ac:dyDescent="0.25">
      <c r="O6702" s="158"/>
    </row>
    <row r="6703" spans="15:15" x14ac:dyDescent="0.25">
      <c r="O6703" s="158"/>
    </row>
    <row r="6704" spans="15:15" x14ac:dyDescent="0.25">
      <c r="O6704" s="158"/>
    </row>
    <row r="6705" spans="15:15" x14ac:dyDescent="0.25">
      <c r="O6705" s="158"/>
    </row>
    <row r="6706" spans="15:15" x14ac:dyDescent="0.25">
      <c r="O6706" s="158"/>
    </row>
    <row r="6707" spans="15:15" x14ac:dyDescent="0.25">
      <c r="O6707" s="158"/>
    </row>
    <row r="6708" spans="15:15" x14ac:dyDescent="0.25">
      <c r="O6708" s="158"/>
    </row>
    <row r="6709" spans="15:15" x14ac:dyDescent="0.25">
      <c r="O6709" s="158"/>
    </row>
    <row r="6710" spans="15:15" x14ac:dyDescent="0.25">
      <c r="O6710" s="158"/>
    </row>
    <row r="6711" spans="15:15" x14ac:dyDescent="0.25">
      <c r="O6711" s="158"/>
    </row>
    <row r="6712" spans="15:15" x14ac:dyDescent="0.25">
      <c r="O6712" s="158"/>
    </row>
    <row r="6713" spans="15:15" x14ac:dyDescent="0.25">
      <c r="O6713" s="158"/>
    </row>
    <row r="6714" spans="15:15" x14ac:dyDescent="0.25">
      <c r="O6714" s="158"/>
    </row>
    <row r="6715" spans="15:15" x14ac:dyDescent="0.25">
      <c r="O6715" s="158"/>
    </row>
    <row r="6716" spans="15:15" x14ac:dyDescent="0.25">
      <c r="O6716" s="158"/>
    </row>
    <row r="6717" spans="15:15" x14ac:dyDescent="0.25">
      <c r="O6717" s="158"/>
    </row>
    <row r="6718" spans="15:15" x14ac:dyDescent="0.25">
      <c r="O6718" s="158"/>
    </row>
    <row r="6719" spans="15:15" x14ac:dyDescent="0.25">
      <c r="O6719" s="158"/>
    </row>
    <row r="6720" spans="15:15" x14ac:dyDescent="0.25">
      <c r="O6720" s="158"/>
    </row>
    <row r="6721" spans="15:15" x14ac:dyDescent="0.25">
      <c r="O6721" s="158"/>
    </row>
    <row r="6722" spans="15:15" x14ac:dyDescent="0.25">
      <c r="O6722" s="158"/>
    </row>
    <row r="6723" spans="15:15" x14ac:dyDescent="0.25">
      <c r="O6723" s="158"/>
    </row>
    <row r="6724" spans="15:15" x14ac:dyDescent="0.25">
      <c r="O6724" s="158"/>
    </row>
    <row r="6725" spans="15:15" x14ac:dyDescent="0.25">
      <c r="O6725" s="158"/>
    </row>
    <row r="6726" spans="15:15" x14ac:dyDescent="0.25">
      <c r="O6726" s="158"/>
    </row>
    <row r="6727" spans="15:15" x14ac:dyDescent="0.25">
      <c r="O6727" s="158"/>
    </row>
    <row r="6728" spans="15:15" x14ac:dyDescent="0.25">
      <c r="O6728" s="158"/>
    </row>
    <row r="6729" spans="15:15" x14ac:dyDescent="0.25">
      <c r="O6729" s="158"/>
    </row>
    <row r="6730" spans="15:15" x14ac:dyDescent="0.25">
      <c r="O6730" s="158"/>
    </row>
    <row r="6731" spans="15:15" x14ac:dyDescent="0.25">
      <c r="O6731" s="158"/>
    </row>
    <row r="6732" spans="15:15" x14ac:dyDescent="0.25">
      <c r="O6732" s="158"/>
    </row>
    <row r="6733" spans="15:15" x14ac:dyDescent="0.25">
      <c r="O6733" s="158"/>
    </row>
    <row r="6734" spans="15:15" x14ac:dyDescent="0.25">
      <c r="O6734" s="158"/>
    </row>
    <row r="6735" spans="15:15" x14ac:dyDescent="0.25">
      <c r="O6735" s="158"/>
    </row>
    <row r="6736" spans="15:15" x14ac:dyDescent="0.25">
      <c r="O6736" s="158"/>
    </row>
    <row r="6737" spans="15:15" x14ac:dyDescent="0.25">
      <c r="O6737" s="158"/>
    </row>
    <row r="6738" spans="15:15" x14ac:dyDescent="0.25">
      <c r="O6738" s="158"/>
    </row>
    <row r="6739" spans="15:15" x14ac:dyDescent="0.25">
      <c r="O6739" s="158"/>
    </row>
    <row r="6740" spans="15:15" x14ac:dyDescent="0.25">
      <c r="O6740" s="158"/>
    </row>
    <row r="6741" spans="15:15" x14ac:dyDescent="0.25">
      <c r="O6741" s="158"/>
    </row>
    <row r="6742" spans="15:15" x14ac:dyDescent="0.25">
      <c r="O6742" s="158"/>
    </row>
    <row r="6743" spans="15:15" x14ac:dyDescent="0.25">
      <c r="O6743" s="158"/>
    </row>
    <row r="6744" spans="15:15" x14ac:dyDescent="0.25">
      <c r="O6744" s="158"/>
    </row>
    <row r="6745" spans="15:15" x14ac:dyDescent="0.25">
      <c r="O6745" s="158"/>
    </row>
    <row r="6746" spans="15:15" x14ac:dyDescent="0.25">
      <c r="O6746" s="158"/>
    </row>
    <row r="6747" spans="15:15" x14ac:dyDescent="0.25">
      <c r="O6747" s="158"/>
    </row>
    <row r="6748" spans="15:15" x14ac:dyDescent="0.25">
      <c r="O6748" s="158"/>
    </row>
    <row r="6749" spans="15:15" x14ac:dyDescent="0.25">
      <c r="O6749" s="158"/>
    </row>
    <row r="6750" spans="15:15" x14ac:dyDescent="0.25">
      <c r="O6750" s="158"/>
    </row>
    <row r="6751" spans="15:15" x14ac:dyDescent="0.25">
      <c r="O6751" s="158"/>
    </row>
    <row r="6752" spans="15:15" x14ac:dyDescent="0.25">
      <c r="O6752" s="158"/>
    </row>
    <row r="6753" spans="15:15" x14ac:dyDescent="0.25">
      <c r="O6753" s="158"/>
    </row>
    <row r="6754" spans="15:15" x14ac:dyDescent="0.25">
      <c r="O6754" s="158"/>
    </row>
    <row r="6755" spans="15:15" x14ac:dyDescent="0.25">
      <c r="O6755" s="158"/>
    </row>
    <row r="6756" spans="15:15" x14ac:dyDescent="0.25">
      <c r="O6756" s="158"/>
    </row>
    <row r="6757" spans="15:15" x14ac:dyDescent="0.25">
      <c r="O6757" s="158"/>
    </row>
    <row r="6758" spans="15:15" x14ac:dyDescent="0.25">
      <c r="O6758" s="158"/>
    </row>
    <row r="6759" spans="15:15" x14ac:dyDescent="0.25">
      <c r="O6759" s="158"/>
    </row>
    <row r="6760" spans="15:15" x14ac:dyDescent="0.25">
      <c r="O6760" s="158"/>
    </row>
    <row r="6761" spans="15:15" x14ac:dyDescent="0.25">
      <c r="O6761" s="158"/>
    </row>
    <row r="6762" spans="15:15" x14ac:dyDescent="0.25">
      <c r="O6762" s="158"/>
    </row>
    <row r="6763" spans="15:15" x14ac:dyDescent="0.25">
      <c r="O6763" s="158"/>
    </row>
    <row r="6764" spans="15:15" x14ac:dyDescent="0.25">
      <c r="O6764" s="158"/>
    </row>
    <row r="6765" spans="15:15" x14ac:dyDescent="0.25">
      <c r="O6765" s="158"/>
    </row>
    <row r="6766" spans="15:15" x14ac:dyDescent="0.25">
      <c r="O6766" s="158"/>
    </row>
    <row r="6767" spans="15:15" x14ac:dyDescent="0.25">
      <c r="O6767" s="158"/>
    </row>
    <row r="6768" spans="15:15" x14ac:dyDescent="0.25">
      <c r="O6768" s="158"/>
    </row>
    <row r="6769" spans="15:15" x14ac:dyDescent="0.25">
      <c r="O6769" s="158"/>
    </row>
    <row r="6770" spans="15:15" x14ac:dyDescent="0.25">
      <c r="O6770" s="158"/>
    </row>
    <row r="6771" spans="15:15" x14ac:dyDescent="0.25">
      <c r="O6771" s="158"/>
    </row>
    <row r="6772" spans="15:15" x14ac:dyDescent="0.25">
      <c r="O6772" s="158"/>
    </row>
    <row r="6773" spans="15:15" x14ac:dyDescent="0.25">
      <c r="O6773" s="158"/>
    </row>
    <row r="6774" spans="15:15" x14ac:dyDescent="0.25">
      <c r="O6774" s="158"/>
    </row>
    <row r="6775" spans="15:15" x14ac:dyDescent="0.25">
      <c r="O6775" s="158"/>
    </row>
    <row r="6776" spans="15:15" x14ac:dyDescent="0.25">
      <c r="O6776" s="158"/>
    </row>
    <row r="6777" spans="15:15" x14ac:dyDescent="0.25">
      <c r="O6777" s="158"/>
    </row>
    <row r="6778" spans="15:15" x14ac:dyDescent="0.25">
      <c r="O6778" s="158"/>
    </row>
    <row r="6779" spans="15:15" x14ac:dyDescent="0.25">
      <c r="O6779" s="158"/>
    </row>
    <row r="6780" spans="15:15" x14ac:dyDescent="0.25">
      <c r="O6780" s="158"/>
    </row>
    <row r="6781" spans="15:15" x14ac:dyDescent="0.25">
      <c r="O6781" s="158"/>
    </row>
    <row r="6782" spans="15:15" x14ac:dyDescent="0.25">
      <c r="O6782" s="158"/>
    </row>
    <row r="6783" spans="15:15" x14ac:dyDescent="0.25">
      <c r="O6783" s="158"/>
    </row>
    <row r="6784" spans="15:15" x14ac:dyDescent="0.25">
      <c r="O6784" s="158"/>
    </row>
    <row r="6785" spans="15:15" x14ac:dyDescent="0.25">
      <c r="O6785" s="158"/>
    </row>
    <row r="6786" spans="15:15" x14ac:dyDescent="0.25">
      <c r="O6786" s="158"/>
    </row>
    <row r="6787" spans="15:15" x14ac:dyDescent="0.25">
      <c r="O6787" s="158"/>
    </row>
    <row r="6788" spans="15:15" x14ac:dyDescent="0.25">
      <c r="O6788" s="158"/>
    </row>
    <row r="6789" spans="15:15" x14ac:dyDescent="0.25">
      <c r="O6789" s="158"/>
    </row>
    <row r="6790" spans="15:15" x14ac:dyDescent="0.25">
      <c r="O6790" s="158"/>
    </row>
    <row r="6791" spans="15:15" x14ac:dyDescent="0.25">
      <c r="O6791" s="158"/>
    </row>
    <row r="6792" spans="15:15" x14ac:dyDescent="0.25">
      <c r="O6792" s="158"/>
    </row>
    <row r="6793" spans="15:15" x14ac:dyDescent="0.25">
      <c r="O6793" s="158"/>
    </row>
    <row r="6794" spans="15:15" x14ac:dyDescent="0.25">
      <c r="O6794" s="158"/>
    </row>
    <row r="6795" spans="15:15" x14ac:dyDescent="0.25">
      <c r="O6795" s="158"/>
    </row>
    <row r="6796" spans="15:15" x14ac:dyDescent="0.25">
      <c r="O6796" s="158"/>
    </row>
    <row r="6797" spans="15:15" x14ac:dyDescent="0.25">
      <c r="O6797" s="158"/>
    </row>
    <row r="6798" spans="15:15" x14ac:dyDescent="0.25">
      <c r="O6798" s="158"/>
    </row>
    <row r="6799" spans="15:15" x14ac:dyDescent="0.25">
      <c r="O6799" s="158"/>
    </row>
    <row r="6800" spans="15:15" x14ac:dyDescent="0.25">
      <c r="O6800" s="158"/>
    </row>
    <row r="6801" spans="15:15" x14ac:dyDescent="0.25">
      <c r="O6801" s="158"/>
    </row>
    <row r="6802" spans="15:15" x14ac:dyDescent="0.25">
      <c r="O6802" s="158"/>
    </row>
    <row r="6803" spans="15:15" x14ac:dyDescent="0.25">
      <c r="O6803" s="158"/>
    </row>
    <row r="6804" spans="15:15" x14ac:dyDescent="0.25">
      <c r="O6804" s="158"/>
    </row>
    <row r="6805" spans="15:15" x14ac:dyDescent="0.25">
      <c r="O6805" s="158"/>
    </row>
    <row r="6806" spans="15:15" x14ac:dyDescent="0.25">
      <c r="O6806" s="158"/>
    </row>
    <row r="6807" spans="15:15" x14ac:dyDescent="0.25">
      <c r="O6807" s="158"/>
    </row>
    <row r="6808" spans="15:15" x14ac:dyDescent="0.25">
      <c r="O6808" s="158"/>
    </row>
    <row r="6809" spans="15:15" x14ac:dyDescent="0.25">
      <c r="O6809" s="158"/>
    </row>
    <row r="6810" spans="15:15" x14ac:dyDescent="0.25">
      <c r="O6810" s="158"/>
    </row>
    <row r="6811" spans="15:15" x14ac:dyDescent="0.25">
      <c r="O6811" s="158"/>
    </row>
    <row r="6812" spans="15:15" x14ac:dyDescent="0.25">
      <c r="O6812" s="158"/>
    </row>
    <row r="6813" spans="15:15" x14ac:dyDescent="0.25">
      <c r="O6813" s="158"/>
    </row>
    <row r="6814" spans="15:15" x14ac:dyDescent="0.25">
      <c r="O6814" s="158"/>
    </row>
    <row r="6815" spans="15:15" x14ac:dyDescent="0.25">
      <c r="O6815" s="158"/>
    </row>
    <row r="6816" spans="15:15" x14ac:dyDescent="0.25">
      <c r="O6816" s="158"/>
    </row>
    <row r="6817" spans="15:15" x14ac:dyDescent="0.25">
      <c r="O6817" s="158"/>
    </row>
    <row r="6818" spans="15:15" x14ac:dyDescent="0.25">
      <c r="O6818" s="158"/>
    </row>
    <row r="6819" spans="15:15" x14ac:dyDescent="0.25">
      <c r="O6819" s="158"/>
    </row>
    <row r="6820" spans="15:15" x14ac:dyDescent="0.25">
      <c r="O6820" s="158"/>
    </row>
    <row r="6821" spans="15:15" x14ac:dyDescent="0.25">
      <c r="O6821" s="158"/>
    </row>
    <row r="6822" spans="15:15" x14ac:dyDescent="0.25">
      <c r="O6822" s="158"/>
    </row>
    <row r="6823" spans="15:15" x14ac:dyDescent="0.25">
      <c r="O6823" s="158"/>
    </row>
    <row r="6824" spans="15:15" x14ac:dyDescent="0.25">
      <c r="O6824" s="158"/>
    </row>
    <row r="6825" spans="15:15" x14ac:dyDescent="0.25">
      <c r="O6825" s="158"/>
    </row>
    <row r="6826" spans="15:15" x14ac:dyDescent="0.25">
      <c r="O6826" s="158"/>
    </row>
    <row r="6827" spans="15:15" x14ac:dyDescent="0.25">
      <c r="O6827" s="158"/>
    </row>
    <row r="6828" spans="15:15" x14ac:dyDescent="0.25">
      <c r="O6828" s="158"/>
    </row>
    <row r="6829" spans="15:15" x14ac:dyDescent="0.25">
      <c r="O6829" s="158"/>
    </row>
    <row r="6830" spans="15:15" x14ac:dyDescent="0.25">
      <c r="O6830" s="158"/>
    </row>
    <row r="6831" spans="15:15" x14ac:dyDescent="0.25">
      <c r="O6831" s="158"/>
    </row>
    <row r="6832" spans="15:15" x14ac:dyDescent="0.25">
      <c r="O6832" s="158"/>
    </row>
    <row r="6833" spans="15:15" x14ac:dyDescent="0.25">
      <c r="O6833" s="158"/>
    </row>
    <row r="6834" spans="15:15" x14ac:dyDescent="0.25">
      <c r="O6834" s="158"/>
    </row>
    <row r="6835" spans="15:15" x14ac:dyDescent="0.25">
      <c r="O6835" s="158"/>
    </row>
    <row r="6836" spans="15:15" x14ac:dyDescent="0.25">
      <c r="O6836" s="158"/>
    </row>
    <row r="6837" spans="15:15" x14ac:dyDescent="0.25">
      <c r="O6837" s="158"/>
    </row>
    <row r="6838" spans="15:15" x14ac:dyDescent="0.25">
      <c r="O6838" s="158"/>
    </row>
    <row r="6839" spans="15:15" x14ac:dyDescent="0.25">
      <c r="O6839" s="158"/>
    </row>
    <row r="6840" spans="15:15" x14ac:dyDescent="0.25">
      <c r="O6840" s="158"/>
    </row>
    <row r="6841" spans="15:15" x14ac:dyDescent="0.25">
      <c r="O6841" s="158"/>
    </row>
    <row r="6842" spans="15:15" x14ac:dyDescent="0.25">
      <c r="O6842" s="158"/>
    </row>
    <row r="6843" spans="15:15" x14ac:dyDescent="0.25">
      <c r="O6843" s="158"/>
    </row>
    <row r="6844" spans="15:15" x14ac:dyDescent="0.25">
      <c r="O6844" s="158"/>
    </row>
    <row r="6845" spans="15:15" x14ac:dyDescent="0.25">
      <c r="O6845" s="158"/>
    </row>
    <row r="6846" spans="15:15" x14ac:dyDescent="0.25">
      <c r="O6846" s="158"/>
    </row>
    <row r="6847" spans="15:15" x14ac:dyDescent="0.25">
      <c r="O6847" s="158"/>
    </row>
    <row r="6848" spans="15:15" x14ac:dyDescent="0.25">
      <c r="O6848" s="158"/>
    </row>
    <row r="6849" spans="15:15" x14ac:dyDescent="0.25">
      <c r="O6849" s="158"/>
    </row>
    <row r="6850" spans="15:15" x14ac:dyDescent="0.25">
      <c r="O6850" s="158"/>
    </row>
    <row r="6851" spans="15:15" x14ac:dyDescent="0.25">
      <c r="O6851" s="158"/>
    </row>
    <row r="6852" spans="15:15" x14ac:dyDescent="0.25">
      <c r="O6852" s="158"/>
    </row>
    <row r="6853" spans="15:15" x14ac:dyDescent="0.25">
      <c r="O6853" s="158"/>
    </row>
    <row r="6854" spans="15:15" x14ac:dyDescent="0.25">
      <c r="O6854" s="158"/>
    </row>
    <row r="6855" spans="15:15" x14ac:dyDescent="0.25">
      <c r="O6855" s="158"/>
    </row>
    <row r="6856" spans="15:15" x14ac:dyDescent="0.25">
      <c r="O6856" s="158"/>
    </row>
    <row r="6857" spans="15:15" x14ac:dyDescent="0.25">
      <c r="O6857" s="158"/>
    </row>
    <row r="6858" spans="15:15" x14ac:dyDescent="0.25">
      <c r="O6858" s="158"/>
    </row>
    <row r="6859" spans="15:15" x14ac:dyDescent="0.25">
      <c r="O6859" s="158"/>
    </row>
    <row r="6860" spans="15:15" x14ac:dyDescent="0.25">
      <c r="O6860" s="158"/>
    </row>
    <row r="6861" spans="15:15" x14ac:dyDescent="0.25">
      <c r="O6861" s="158"/>
    </row>
    <row r="6862" spans="15:15" x14ac:dyDescent="0.25">
      <c r="O6862" s="158"/>
    </row>
    <row r="6863" spans="15:15" x14ac:dyDescent="0.25">
      <c r="O6863" s="158"/>
    </row>
    <row r="6864" spans="15:15" x14ac:dyDescent="0.25">
      <c r="O6864" s="158"/>
    </row>
    <row r="6865" spans="15:15" x14ac:dyDescent="0.25">
      <c r="O6865" s="158"/>
    </row>
    <row r="6866" spans="15:15" x14ac:dyDescent="0.25">
      <c r="O6866" s="158"/>
    </row>
    <row r="6867" spans="15:15" x14ac:dyDescent="0.25">
      <c r="O6867" s="158"/>
    </row>
    <row r="6868" spans="15:15" x14ac:dyDescent="0.25">
      <c r="O6868" s="158"/>
    </row>
    <row r="6869" spans="15:15" x14ac:dyDescent="0.25">
      <c r="O6869" s="158"/>
    </row>
    <row r="6870" spans="15:15" x14ac:dyDescent="0.25">
      <c r="O6870" s="158"/>
    </row>
    <row r="6871" spans="15:15" x14ac:dyDescent="0.25">
      <c r="O6871" s="158"/>
    </row>
    <row r="6872" spans="15:15" x14ac:dyDescent="0.25">
      <c r="O6872" s="158"/>
    </row>
    <row r="6873" spans="15:15" x14ac:dyDescent="0.25">
      <c r="O6873" s="158"/>
    </row>
    <row r="6874" spans="15:15" x14ac:dyDescent="0.25">
      <c r="O6874" s="158"/>
    </row>
    <row r="6875" spans="15:15" x14ac:dyDescent="0.25">
      <c r="O6875" s="158"/>
    </row>
    <row r="6876" spans="15:15" x14ac:dyDescent="0.25">
      <c r="O6876" s="158"/>
    </row>
    <row r="6877" spans="15:15" x14ac:dyDescent="0.25">
      <c r="O6877" s="158"/>
    </row>
    <row r="6878" spans="15:15" x14ac:dyDescent="0.25">
      <c r="O6878" s="158"/>
    </row>
    <row r="6879" spans="15:15" x14ac:dyDescent="0.25">
      <c r="O6879" s="158"/>
    </row>
    <row r="6880" spans="15:15" x14ac:dyDescent="0.25">
      <c r="O6880" s="158"/>
    </row>
    <row r="6881" spans="15:15" x14ac:dyDescent="0.25">
      <c r="O6881" s="158"/>
    </row>
    <row r="6882" spans="15:15" x14ac:dyDescent="0.25">
      <c r="O6882" s="158"/>
    </row>
    <row r="6883" spans="15:15" x14ac:dyDescent="0.25">
      <c r="O6883" s="158"/>
    </row>
    <row r="6884" spans="15:15" x14ac:dyDescent="0.25">
      <c r="O6884" s="158"/>
    </row>
    <row r="6885" spans="15:15" x14ac:dyDescent="0.25">
      <c r="O6885" s="158"/>
    </row>
    <row r="6886" spans="15:15" x14ac:dyDescent="0.25">
      <c r="O6886" s="158"/>
    </row>
    <row r="6887" spans="15:15" x14ac:dyDescent="0.25">
      <c r="O6887" s="158"/>
    </row>
    <row r="6888" spans="15:15" x14ac:dyDescent="0.25">
      <c r="O6888" s="158"/>
    </row>
    <row r="6889" spans="15:15" x14ac:dyDescent="0.25">
      <c r="O6889" s="158"/>
    </row>
    <row r="6890" spans="15:15" x14ac:dyDescent="0.25">
      <c r="O6890" s="158"/>
    </row>
    <row r="6891" spans="15:15" x14ac:dyDescent="0.25">
      <c r="O6891" s="158"/>
    </row>
    <row r="6892" spans="15:15" x14ac:dyDescent="0.25">
      <c r="O6892" s="158"/>
    </row>
    <row r="6893" spans="15:15" x14ac:dyDescent="0.25">
      <c r="O6893" s="158"/>
    </row>
    <row r="6894" spans="15:15" x14ac:dyDescent="0.25">
      <c r="O6894" s="158"/>
    </row>
    <row r="6895" spans="15:15" x14ac:dyDescent="0.25">
      <c r="O6895" s="158"/>
    </row>
    <row r="6896" spans="15:15" x14ac:dyDescent="0.25">
      <c r="O6896" s="158"/>
    </row>
    <row r="6897" spans="15:15" x14ac:dyDescent="0.25">
      <c r="O6897" s="158"/>
    </row>
    <row r="6898" spans="15:15" x14ac:dyDescent="0.25">
      <c r="O6898" s="158"/>
    </row>
    <row r="6899" spans="15:15" x14ac:dyDescent="0.25">
      <c r="O6899" s="158"/>
    </row>
    <row r="6900" spans="15:15" x14ac:dyDescent="0.25">
      <c r="O6900" s="158"/>
    </row>
    <row r="6901" spans="15:15" x14ac:dyDescent="0.25">
      <c r="O6901" s="158"/>
    </row>
    <row r="6902" spans="15:15" x14ac:dyDescent="0.25">
      <c r="O6902" s="158"/>
    </row>
    <row r="6903" spans="15:15" x14ac:dyDescent="0.25">
      <c r="O6903" s="158"/>
    </row>
    <row r="6904" spans="15:15" x14ac:dyDescent="0.25">
      <c r="O6904" s="158"/>
    </row>
    <row r="6905" spans="15:15" x14ac:dyDescent="0.25">
      <c r="O6905" s="158"/>
    </row>
    <row r="6906" spans="15:15" x14ac:dyDescent="0.25">
      <c r="O6906" s="158"/>
    </row>
    <row r="6907" spans="15:15" x14ac:dyDescent="0.25">
      <c r="O6907" s="158"/>
    </row>
    <row r="6908" spans="15:15" x14ac:dyDescent="0.25">
      <c r="O6908" s="158"/>
    </row>
    <row r="6909" spans="15:15" x14ac:dyDescent="0.25">
      <c r="O6909" s="158"/>
    </row>
    <row r="6910" spans="15:15" x14ac:dyDescent="0.25">
      <c r="O6910" s="158"/>
    </row>
    <row r="6911" spans="15:15" x14ac:dyDescent="0.25">
      <c r="O6911" s="158"/>
    </row>
    <row r="6912" spans="15:15" x14ac:dyDescent="0.25">
      <c r="O6912" s="158"/>
    </row>
    <row r="6913" spans="15:15" x14ac:dyDescent="0.25">
      <c r="O6913" s="158"/>
    </row>
    <row r="6914" spans="15:15" x14ac:dyDescent="0.25">
      <c r="O6914" s="158"/>
    </row>
    <row r="6915" spans="15:15" x14ac:dyDescent="0.25">
      <c r="O6915" s="158"/>
    </row>
    <row r="6916" spans="15:15" x14ac:dyDescent="0.25">
      <c r="O6916" s="158"/>
    </row>
    <row r="6917" spans="15:15" x14ac:dyDescent="0.25">
      <c r="O6917" s="158"/>
    </row>
    <row r="6918" spans="15:15" x14ac:dyDescent="0.25">
      <c r="O6918" s="158"/>
    </row>
    <row r="6919" spans="15:15" x14ac:dyDescent="0.25">
      <c r="O6919" s="158"/>
    </row>
    <row r="6920" spans="15:15" x14ac:dyDescent="0.25">
      <c r="O6920" s="158"/>
    </row>
    <row r="6921" spans="15:15" x14ac:dyDescent="0.25">
      <c r="O6921" s="158"/>
    </row>
    <row r="6922" spans="15:15" x14ac:dyDescent="0.25">
      <c r="O6922" s="158"/>
    </row>
    <row r="6923" spans="15:15" x14ac:dyDescent="0.25">
      <c r="O6923" s="158"/>
    </row>
    <row r="6924" spans="15:15" x14ac:dyDescent="0.25">
      <c r="O6924" s="158"/>
    </row>
    <row r="6925" spans="15:15" x14ac:dyDescent="0.25">
      <c r="O6925" s="158"/>
    </row>
    <row r="6926" spans="15:15" x14ac:dyDescent="0.25">
      <c r="O6926" s="158"/>
    </row>
    <row r="6927" spans="15:15" x14ac:dyDescent="0.25">
      <c r="O6927" s="158"/>
    </row>
    <row r="6928" spans="15:15" x14ac:dyDescent="0.25">
      <c r="O6928" s="158"/>
    </row>
    <row r="6929" spans="15:15" x14ac:dyDescent="0.25">
      <c r="O6929" s="158"/>
    </row>
    <row r="6930" spans="15:15" x14ac:dyDescent="0.25">
      <c r="O6930" s="158"/>
    </row>
    <row r="6931" spans="15:15" x14ac:dyDescent="0.25">
      <c r="O6931" s="158"/>
    </row>
    <row r="6932" spans="15:15" x14ac:dyDescent="0.25">
      <c r="O6932" s="158"/>
    </row>
    <row r="6933" spans="15:15" x14ac:dyDescent="0.25">
      <c r="O6933" s="158"/>
    </row>
    <row r="6934" spans="15:15" x14ac:dyDescent="0.25">
      <c r="O6934" s="158"/>
    </row>
    <row r="6935" spans="15:15" x14ac:dyDescent="0.25">
      <c r="O6935" s="158"/>
    </row>
    <row r="6936" spans="15:15" x14ac:dyDescent="0.25">
      <c r="O6936" s="158"/>
    </row>
    <row r="6937" spans="15:15" x14ac:dyDescent="0.25">
      <c r="O6937" s="158"/>
    </row>
    <row r="6938" spans="15:15" x14ac:dyDescent="0.25">
      <c r="O6938" s="158"/>
    </row>
    <row r="6939" spans="15:15" x14ac:dyDescent="0.25">
      <c r="O6939" s="158"/>
    </row>
    <row r="6940" spans="15:15" x14ac:dyDescent="0.25">
      <c r="O6940" s="158"/>
    </row>
    <row r="6941" spans="15:15" x14ac:dyDescent="0.25">
      <c r="O6941" s="158"/>
    </row>
    <row r="6942" spans="15:15" x14ac:dyDescent="0.25">
      <c r="O6942" s="158"/>
    </row>
    <row r="6943" spans="15:15" x14ac:dyDescent="0.25">
      <c r="O6943" s="158"/>
    </row>
    <row r="6944" spans="15:15" x14ac:dyDescent="0.25">
      <c r="O6944" s="158"/>
    </row>
    <row r="6945" spans="15:15" x14ac:dyDescent="0.25">
      <c r="O6945" s="158"/>
    </row>
    <row r="6946" spans="15:15" x14ac:dyDescent="0.25">
      <c r="O6946" s="158"/>
    </row>
    <row r="6947" spans="15:15" x14ac:dyDescent="0.25">
      <c r="O6947" s="158"/>
    </row>
    <row r="6948" spans="15:15" x14ac:dyDescent="0.25">
      <c r="O6948" s="158"/>
    </row>
    <row r="6949" spans="15:15" x14ac:dyDescent="0.25">
      <c r="O6949" s="158"/>
    </row>
    <row r="6950" spans="15:15" x14ac:dyDescent="0.25">
      <c r="O6950" s="158"/>
    </row>
    <row r="6951" spans="15:15" x14ac:dyDescent="0.25">
      <c r="O6951" s="158"/>
    </row>
    <row r="6952" spans="15:15" x14ac:dyDescent="0.25">
      <c r="O6952" s="158"/>
    </row>
    <row r="6953" spans="15:15" x14ac:dyDescent="0.25">
      <c r="O6953" s="158"/>
    </row>
    <row r="6954" spans="15:15" x14ac:dyDescent="0.25">
      <c r="O6954" s="158"/>
    </row>
    <row r="6955" spans="15:15" x14ac:dyDescent="0.25">
      <c r="O6955" s="158"/>
    </row>
    <row r="6956" spans="15:15" x14ac:dyDescent="0.25">
      <c r="O6956" s="158"/>
    </row>
    <row r="6957" spans="15:15" x14ac:dyDescent="0.25">
      <c r="O6957" s="158"/>
    </row>
    <row r="6958" spans="15:15" x14ac:dyDescent="0.25">
      <c r="O6958" s="158"/>
    </row>
    <row r="6959" spans="15:15" x14ac:dyDescent="0.25">
      <c r="O6959" s="158"/>
    </row>
    <row r="6960" spans="15:15" x14ac:dyDescent="0.25">
      <c r="O6960" s="158"/>
    </row>
    <row r="6961" spans="15:15" x14ac:dyDescent="0.25">
      <c r="O6961" s="158"/>
    </row>
    <row r="6962" spans="15:15" x14ac:dyDescent="0.25">
      <c r="O6962" s="158"/>
    </row>
    <row r="6963" spans="15:15" x14ac:dyDescent="0.25">
      <c r="O6963" s="158"/>
    </row>
    <row r="6964" spans="15:15" x14ac:dyDescent="0.25">
      <c r="O6964" s="158"/>
    </row>
    <row r="6965" spans="15:15" x14ac:dyDescent="0.25">
      <c r="O6965" s="158"/>
    </row>
    <row r="6966" spans="15:15" x14ac:dyDescent="0.25">
      <c r="O6966" s="158"/>
    </row>
    <row r="6967" spans="15:15" x14ac:dyDescent="0.25">
      <c r="O6967" s="158"/>
    </row>
    <row r="6968" spans="15:15" x14ac:dyDescent="0.25">
      <c r="O6968" s="158"/>
    </row>
    <row r="6969" spans="15:15" x14ac:dyDescent="0.25">
      <c r="O6969" s="158"/>
    </row>
    <row r="6970" spans="15:15" x14ac:dyDescent="0.25">
      <c r="O6970" s="158"/>
    </row>
    <row r="6971" spans="15:15" x14ac:dyDescent="0.25">
      <c r="O6971" s="158"/>
    </row>
    <row r="6972" spans="15:15" x14ac:dyDescent="0.25">
      <c r="O6972" s="158"/>
    </row>
    <row r="6973" spans="15:15" x14ac:dyDescent="0.25">
      <c r="O6973" s="158"/>
    </row>
    <row r="6974" spans="15:15" x14ac:dyDescent="0.25">
      <c r="O6974" s="158"/>
    </row>
    <row r="6975" spans="15:15" x14ac:dyDescent="0.25">
      <c r="O6975" s="158"/>
    </row>
    <row r="6976" spans="15:15" x14ac:dyDescent="0.25">
      <c r="O6976" s="158"/>
    </row>
    <row r="6977" spans="15:15" x14ac:dyDescent="0.25">
      <c r="O6977" s="158"/>
    </row>
    <row r="6978" spans="15:15" x14ac:dyDescent="0.25">
      <c r="O6978" s="158"/>
    </row>
    <row r="6979" spans="15:15" x14ac:dyDescent="0.25">
      <c r="O6979" s="158"/>
    </row>
    <row r="6980" spans="15:15" x14ac:dyDescent="0.25">
      <c r="O6980" s="158"/>
    </row>
    <row r="6981" spans="15:15" x14ac:dyDescent="0.25">
      <c r="O6981" s="158"/>
    </row>
    <row r="6982" spans="15:15" x14ac:dyDescent="0.25">
      <c r="O6982" s="158"/>
    </row>
    <row r="6983" spans="15:15" x14ac:dyDescent="0.25">
      <c r="O6983" s="158"/>
    </row>
    <row r="6984" spans="15:15" x14ac:dyDescent="0.25">
      <c r="O6984" s="158"/>
    </row>
    <row r="6985" spans="15:15" x14ac:dyDescent="0.25">
      <c r="O6985" s="158"/>
    </row>
    <row r="6986" spans="15:15" x14ac:dyDescent="0.25">
      <c r="O6986" s="158"/>
    </row>
    <row r="6987" spans="15:15" x14ac:dyDescent="0.25">
      <c r="O6987" s="158"/>
    </row>
    <row r="6988" spans="15:15" x14ac:dyDescent="0.25">
      <c r="O6988" s="158"/>
    </row>
    <row r="6989" spans="15:15" x14ac:dyDescent="0.25">
      <c r="O6989" s="158"/>
    </row>
    <row r="6990" spans="15:15" x14ac:dyDescent="0.25">
      <c r="O6990" s="158"/>
    </row>
    <row r="6991" spans="15:15" x14ac:dyDescent="0.25">
      <c r="O6991" s="158"/>
    </row>
    <row r="6992" spans="15:15" x14ac:dyDescent="0.25">
      <c r="O6992" s="158"/>
    </row>
    <row r="6993" spans="15:15" x14ac:dyDescent="0.25">
      <c r="O6993" s="158"/>
    </row>
    <row r="6994" spans="15:15" x14ac:dyDescent="0.25">
      <c r="O6994" s="158"/>
    </row>
    <row r="6995" spans="15:15" x14ac:dyDescent="0.25">
      <c r="O6995" s="158"/>
    </row>
    <row r="6996" spans="15:15" x14ac:dyDescent="0.25">
      <c r="O6996" s="158"/>
    </row>
    <row r="6997" spans="15:15" x14ac:dyDescent="0.25">
      <c r="O6997" s="158"/>
    </row>
    <row r="6998" spans="15:15" x14ac:dyDescent="0.25">
      <c r="O6998" s="158"/>
    </row>
    <row r="6999" spans="15:15" x14ac:dyDescent="0.25">
      <c r="O6999" s="158"/>
    </row>
    <row r="7000" spans="15:15" x14ac:dyDescent="0.25">
      <c r="O7000" s="158"/>
    </row>
    <row r="7001" spans="15:15" x14ac:dyDescent="0.25">
      <c r="O7001" s="158"/>
    </row>
    <row r="7002" spans="15:15" x14ac:dyDescent="0.25">
      <c r="O7002" s="158"/>
    </row>
    <row r="7003" spans="15:15" x14ac:dyDescent="0.25">
      <c r="O7003" s="158"/>
    </row>
    <row r="7004" spans="15:15" x14ac:dyDescent="0.25">
      <c r="O7004" s="158"/>
    </row>
    <row r="7005" spans="15:15" x14ac:dyDescent="0.25">
      <c r="O7005" s="158"/>
    </row>
    <row r="7006" spans="15:15" x14ac:dyDescent="0.25">
      <c r="O7006" s="158"/>
    </row>
    <row r="7007" spans="15:15" x14ac:dyDescent="0.25">
      <c r="O7007" s="158"/>
    </row>
    <row r="7008" spans="15:15" x14ac:dyDescent="0.25">
      <c r="O7008" s="158"/>
    </row>
    <row r="7009" spans="15:15" x14ac:dyDescent="0.25">
      <c r="O7009" s="158"/>
    </row>
    <row r="7010" spans="15:15" x14ac:dyDescent="0.25">
      <c r="O7010" s="158"/>
    </row>
    <row r="7011" spans="15:15" x14ac:dyDescent="0.25">
      <c r="O7011" s="158"/>
    </row>
    <row r="7012" spans="15:15" x14ac:dyDescent="0.25">
      <c r="O7012" s="158"/>
    </row>
    <row r="7013" spans="15:15" x14ac:dyDescent="0.25">
      <c r="O7013" s="158"/>
    </row>
    <row r="7014" spans="15:15" x14ac:dyDescent="0.25">
      <c r="O7014" s="158"/>
    </row>
    <row r="7015" spans="15:15" x14ac:dyDescent="0.25">
      <c r="O7015" s="158"/>
    </row>
    <row r="7016" spans="15:15" x14ac:dyDescent="0.25">
      <c r="O7016" s="158"/>
    </row>
    <row r="7017" spans="15:15" x14ac:dyDescent="0.25">
      <c r="O7017" s="158"/>
    </row>
    <row r="7018" spans="15:15" x14ac:dyDescent="0.25">
      <c r="O7018" s="158"/>
    </row>
    <row r="7019" spans="15:15" x14ac:dyDescent="0.25">
      <c r="O7019" s="158"/>
    </row>
    <row r="7020" spans="15:15" x14ac:dyDescent="0.25">
      <c r="O7020" s="158"/>
    </row>
    <row r="7021" spans="15:15" x14ac:dyDescent="0.25">
      <c r="O7021" s="158"/>
    </row>
    <row r="7022" spans="15:15" x14ac:dyDescent="0.25">
      <c r="O7022" s="158"/>
    </row>
    <row r="7023" spans="15:15" x14ac:dyDescent="0.25">
      <c r="O7023" s="158"/>
    </row>
    <row r="7024" spans="15:15" x14ac:dyDescent="0.25">
      <c r="O7024" s="158"/>
    </row>
    <row r="7025" spans="15:15" x14ac:dyDescent="0.25">
      <c r="O7025" s="158"/>
    </row>
    <row r="7026" spans="15:15" x14ac:dyDescent="0.25">
      <c r="O7026" s="158"/>
    </row>
    <row r="7027" spans="15:15" x14ac:dyDescent="0.25">
      <c r="O7027" s="158"/>
    </row>
    <row r="7028" spans="15:15" x14ac:dyDescent="0.25">
      <c r="O7028" s="158"/>
    </row>
    <row r="7029" spans="15:15" x14ac:dyDescent="0.25">
      <c r="O7029" s="158"/>
    </row>
    <row r="7030" spans="15:15" x14ac:dyDescent="0.25">
      <c r="O7030" s="158"/>
    </row>
    <row r="7031" spans="15:15" x14ac:dyDescent="0.25">
      <c r="O7031" s="158"/>
    </row>
    <row r="7032" spans="15:15" x14ac:dyDescent="0.25">
      <c r="O7032" s="158"/>
    </row>
    <row r="7033" spans="15:15" x14ac:dyDescent="0.25">
      <c r="O7033" s="158"/>
    </row>
    <row r="7034" spans="15:15" x14ac:dyDescent="0.25">
      <c r="O7034" s="158"/>
    </row>
    <row r="7035" spans="15:15" x14ac:dyDescent="0.25">
      <c r="O7035" s="158"/>
    </row>
    <row r="7036" spans="15:15" x14ac:dyDescent="0.25">
      <c r="O7036" s="158"/>
    </row>
    <row r="7037" spans="15:15" x14ac:dyDescent="0.25">
      <c r="O7037" s="158"/>
    </row>
    <row r="7038" spans="15:15" x14ac:dyDescent="0.25">
      <c r="O7038" s="158"/>
    </row>
    <row r="7039" spans="15:15" x14ac:dyDescent="0.25">
      <c r="O7039" s="158"/>
    </row>
    <row r="7040" spans="15:15" x14ac:dyDescent="0.25">
      <c r="O7040" s="158"/>
    </row>
    <row r="7041" spans="15:15" x14ac:dyDescent="0.25">
      <c r="O7041" s="158"/>
    </row>
    <row r="7042" spans="15:15" x14ac:dyDescent="0.25">
      <c r="O7042" s="158"/>
    </row>
    <row r="7043" spans="15:15" x14ac:dyDescent="0.25">
      <c r="O7043" s="158"/>
    </row>
    <row r="7044" spans="15:15" x14ac:dyDescent="0.25">
      <c r="O7044" s="158"/>
    </row>
    <row r="7045" spans="15:15" x14ac:dyDescent="0.25">
      <c r="O7045" s="158"/>
    </row>
    <row r="7046" spans="15:15" x14ac:dyDescent="0.25">
      <c r="O7046" s="158"/>
    </row>
    <row r="7047" spans="15:15" x14ac:dyDescent="0.25">
      <c r="O7047" s="158"/>
    </row>
    <row r="7048" spans="15:15" x14ac:dyDescent="0.25">
      <c r="O7048" s="158"/>
    </row>
    <row r="7049" spans="15:15" x14ac:dyDescent="0.25">
      <c r="O7049" s="158"/>
    </row>
    <row r="7050" spans="15:15" x14ac:dyDescent="0.25">
      <c r="O7050" s="158"/>
    </row>
    <row r="7051" spans="15:15" x14ac:dyDescent="0.25">
      <c r="O7051" s="158"/>
    </row>
    <row r="7052" spans="15:15" x14ac:dyDescent="0.25">
      <c r="O7052" s="158"/>
    </row>
    <row r="7053" spans="15:15" x14ac:dyDescent="0.25">
      <c r="O7053" s="158"/>
    </row>
    <row r="7054" spans="15:15" x14ac:dyDescent="0.25">
      <c r="O7054" s="158"/>
    </row>
    <row r="7055" spans="15:15" x14ac:dyDescent="0.25">
      <c r="O7055" s="158"/>
    </row>
    <row r="7056" spans="15:15" x14ac:dyDescent="0.25">
      <c r="O7056" s="158"/>
    </row>
    <row r="7057" spans="15:15" x14ac:dyDescent="0.25">
      <c r="O7057" s="158"/>
    </row>
    <row r="7058" spans="15:15" x14ac:dyDescent="0.25">
      <c r="O7058" s="158"/>
    </row>
    <row r="7059" spans="15:15" x14ac:dyDescent="0.25">
      <c r="O7059" s="158"/>
    </row>
    <row r="7060" spans="15:15" x14ac:dyDescent="0.25">
      <c r="O7060" s="158"/>
    </row>
    <row r="7061" spans="15:15" x14ac:dyDescent="0.25">
      <c r="O7061" s="158"/>
    </row>
    <row r="7062" spans="15:15" x14ac:dyDescent="0.25">
      <c r="O7062" s="158"/>
    </row>
    <row r="7063" spans="15:15" x14ac:dyDescent="0.25">
      <c r="O7063" s="158"/>
    </row>
    <row r="7064" spans="15:15" x14ac:dyDescent="0.25">
      <c r="O7064" s="158"/>
    </row>
    <row r="7065" spans="15:15" x14ac:dyDescent="0.25">
      <c r="O7065" s="158"/>
    </row>
    <row r="7066" spans="15:15" x14ac:dyDescent="0.25">
      <c r="O7066" s="158"/>
    </row>
    <row r="7067" spans="15:15" x14ac:dyDescent="0.25">
      <c r="O7067" s="158"/>
    </row>
    <row r="7068" spans="15:15" x14ac:dyDescent="0.25">
      <c r="O7068" s="158"/>
    </row>
    <row r="7069" spans="15:15" x14ac:dyDescent="0.25">
      <c r="O7069" s="158"/>
    </row>
    <row r="7070" spans="15:15" x14ac:dyDescent="0.25">
      <c r="O7070" s="158"/>
    </row>
    <row r="7071" spans="15:15" x14ac:dyDescent="0.25">
      <c r="O7071" s="158"/>
    </row>
    <row r="7072" spans="15:15" x14ac:dyDescent="0.25">
      <c r="O7072" s="158"/>
    </row>
    <row r="7073" spans="15:15" x14ac:dyDescent="0.25">
      <c r="O7073" s="158"/>
    </row>
    <row r="7074" spans="15:15" x14ac:dyDescent="0.25">
      <c r="O7074" s="158"/>
    </row>
    <row r="7075" spans="15:15" x14ac:dyDescent="0.25">
      <c r="O7075" s="158"/>
    </row>
    <row r="7076" spans="15:15" x14ac:dyDescent="0.25">
      <c r="O7076" s="158"/>
    </row>
    <row r="7077" spans="15:15" x14ac:dyDescent="0.25">
      <c r="O7077" s="158"/>
    </row>
    <row r="7078" spans="15:15" x14ac:dyDescent="0.25">
      <c r="O7078" s="158"/>
    </row>
    <row r="7079" spans="15:15" x14ac:dyDescent="0.25">
      <c r="O7079" s="158"/>
    </row>
    <row r="7080" spans="15:15" x14ac:dyDescent="0.25">
      <c r="O7080" s="158"/>
    </row>
    <row r="7081" spans="15:15" x14ac:dyDescent="0.25">
      <c r="O7081" s="158"/>
    </row>
    <row r="7082" spans="15:15" x14ac:dyDescent="0.25">
      <c r="O7082" s="158"/>
    </row>
    <row r="7083" spans="15:15" x14ac:dyDescent="0.25">
      <c r="O7083" s="158"/>
    </row>
    <row r="7084" spans="15:15" x14ac:dyDescent="0.25">
      <c r="O7084" s="158"/>
    </row>
    <row r="7085" spans="15:15" x14ac:dyDescent="0.25">
      <c r="O7085" s="158"/>
    </row>
    <row r="7086" spans="15:15" x14ac:dyDescent="0.25">
      <c r="O7086" s="158"/>
    </row>
    <row r="7087" spans="15:15" x14ac:dyDescent="0.25">
      <c r="O7087" s="158"/>
    </row>
    <row r="7088" spans="15:15" x14ac:dyDescent="0.25">
      <c r="O7088" s="158"/>
    </row>
    <row r="7089" spans="15:15" x14ac:dyDescent="0.25">
      <c r="O7089" s="158"/>
    </row>
    <row r="7090" spans="15:15" x14ac:dyDescent="0.25">
      <c r="O7090" s="158"/>
    </row>
    <row r="7091" spans="15:15" x14ac:dyDescent="0.25">
      <c r="O7091" s="158"/>
    </row>
    <row r="7092" spans="15:15" x14ac:dyDescent="0.25">
      <c r="O7092" s="158"/>
    </row>
    <row r="7093" spans="15:15" x14ac:dyDescent="0.25">
      <c r="O7093" s="158"/>
    </row>
    <row r="7094" spans="15:15" x14ac:dyDescent="0.25">
      <c r="O7094" s="158"/>
    </row>
    <row r="7095" spans="15:15" x14ac:dyDescent="0.25">
      <c r="O7095" s="158"/>
    </row>
    <row r="7096" spans="15:15" x14ac:dyDescent="0.25">
      <c r="O7096" s="158"/>
    </row>
    <row r="7097" spans="15:15" x14ac:dyDescent="0.25">
      <c r="O7097" s="158"/>
    </row>
    <row r="7098" spans="15:15" x14ac:dyDescent="0.25">
      <c r="O7098" s="158"/>
    </row>
    <row r="7099" spans="15:15" x14ac:dyDescent="0.25">
      <c r="O7099" s="158"/>
    </row>
    <row r="7100" spans="15:15" x14ac:dyDescent="0.25">
      <c r="O7100" s="158"/>
    </row>
    <row r="7101" spans="15:15" x14ac:dyDescent="0.25">
      <c r="O7101" s="158"/>
    </row>
    <row r="7102" spans="15:15" x14ac:dyDescent="0.25">
      <c r="O7102" s="158"/>
    </row>
    <row r="7103" spans="15:15" x14ac:dyDescent="0.25">
      <c r="O7103" s="158"/>
    </row>
    <row r="7104" spans="15:15" x14ac:dyDescent="0.25">
      <c r="O7104" s="158"/>
    </row>
    <row r="7105" spans="15:15" x14ac:dyDescent="0.25">
      <c r="O7105" s="158"/>
    </row>
    <row r="7106" spans="15:15" x14ac:dyDescent="0.25">
      <c r="O7106" s="158"/>
    </row>
    <row r="7107" spans="15:15" x14ac:dyDescent="0.25">
      <c r="O7107" s="158"/>
    </row>
    <row r="7108" spans="15:15" x14ac:dyDescent="0.25">
      <c r="O7108" s="158"/>
    </row>
    <row r="7109" spans="15:15" x14ac:dyDescent="0.25">
      <c r="O7109" s="158"/>
    </row>
    <row r="7110" spans="15:15" x14ac:dyDescent="0.25">
      <c r="O7110" s="158"/>
    </row>
    <row r="7111" spans="15:15" x14ac:dyDescent="0.25">
      <c r="O7111" s="158"/>
    </row>
    <row r="7112" spans="15:15" x14ac:dyDescent="0.25">
      <c r="O7112" s="158"/>
    </row>
    <row r="7113" spans="15:15" x14ac:dyDescent="0.25">
      <c r="O7113" s="158"/>
    </row>
    <row r="7114" spans="15:15" x14ac:dyDescent="0.25">
      <c r="O7114" s="158"/>
    </row>
    <row r="7115" spans="15:15" x14ac:dyDescent="0.25">
      <c r="O7115" s="158"/>
    </row>
    <row r="7116" spans="15:15" x14ac:dyDescent="0.25">
      <c r="O7116" s="158"/>
    </row>
    <row r="7117" spans="15:15" x14ac:dyDescent="0.25">
      <c r="O7117" s="158"/>
    </row>
    <row r="7118" spans="15:15" x14ac:dyDescent="0.25">
      <c r="O7118" s="158"/>
    </row>
    <row r="7119" spans="15:15" x14ac:dyDescent="0.25">
      <c r="O7119" s="158"/>
    </row>
    <row r="7120" spans="15:15" x14ac:dyDescent="0.25">
      <c r="O7120" s="158"/>
    </row>
    <row r="7121" spans="15:15" x14ac:dyDescent="0.25">
      <c r="O7121" s="158"/>
    </row>
    <row r="7122" spans="15:15" x14ac:dyDescent="0.25">
      <c r="O7122" s="158"/>
    </row>
    <row r="7123" spans="15:15" x14ac:dyDescent="0.25">
      <c r="O7123" s="158"/>
    </row>
    <row r="7124" spans="15:15" x14ac:dyDescent="0.25">
      <c r="O7124" s="158"/>
    </row>
    <row r="7125" spans="15:15" x14ac:dyDescent="0.25">
      <c r="O7125" s="158"/>
    </row>
    <row r="7126" spans="15:15" x14ac:dyDescent="0.25">
      <c r="O7126" s="158"/>
    </row>
    <row r="7127" spans="15:15" x14ac:dyDescent="0.25">
      <c r="O7127" s="158"/>
    </row>
    <row r="7128" spans="15:15" x14ac:dyDescent="0.25">
      <c r="O7128" s="158"/>
    </row>
    <row r="7129" spans="15:15" x14ac:dyDescent="0.25">
      <c r="O7129" s="158"/>
    </row>
    <row r="7130" spans="15:15" x14ac:dyDescent="0.25">
      <c r="O7130" s="158"/>
    </row>
    <row r="7131" spans="15:15" x14ac:dyDescent="0.25">
      <c r="O7131" s="158"/>
    </row>
    <row r="7132" spans="15:15" x14ac:dyDescent="0.25">
      <c r="O7132" s="158"/>
    </row>
    <row r="7133" spans="15:15" x14ac:dyDescent="0.25">
      <c r="O7133" s="158"/>
    </row>
    <row r="7134" spans="15:15" x14ac:dyDescent="0.25">
      <c r="O7134" s="158"/>
    </row>
    <row r="7135" spans="15:15" x14ac:dyDescent="0.25">
      <c r="O7135" s="158"/>
    </row>
    <row r="7136" spans="15:15" x14ac:dyDescent="0.25">
      <c r="O7136" s="158"/>
    </row>
    <row r="7137" spans="15:15" x14ac:dyDescent="0.25">
      <c r="O7137" s="158"/>
    </row>
    <row r="7138" spans="15:15" x14ac:dyDescent="0.25">
      <c r="O7138" s="158"/>
    </row>
    <row r="7139" spans="15:15" x14ac:dyDescent="0.25">
      <c r="O7139" s="158"/>
    </row>
    <row r="7140" spans="15:15" x14ac:dyDescent="0.25">
      <c r="O7140" s="158"/>
    </row>
    <row r="7141" spans="15:15" x14ac:dyDescent="0.25">
      <c r="O7141" s="158"/>
    </row>
    <row r="7142" spans="15:15" x14ac:dyDescent="0.25">
      <c r="O7142" s="158"/>
    </row>
    <row r="7143" spans="15:15" x14ac:dyDescent="0.25">
      <c r="O7143" s="158"/>
    </row>
    <row r="7144" spans="15:15" x14ac:dyDescent="0.25">
      <c r="O7144" s="158"/>
    </row>
    <row r="7145" spans="15:15" x14ac:dyDescent="0.25">
      <c r="O7145" s="158"/>
    </row>
    <row r="7146" spans="15:15" x14ac:dyDescent="0.25">
      <c r="O7146" s="158"/>
    </row>
    <row r="7147" spans="15:15" x14ac:dyDescent="0.25">
      <c r="O7147" s="158"/>
    </row>
    <row r="7148" spans="15:15" x14ac:dyDescent="0.25">
      <c r="O7148" s="158"/>
    </row>
    <row r="7149" spans="15:15" x14ac:dyDescent="0.25">
      <c r="O7149" s="158"/>
    </row>
    <row r="7150" spans="15:15" x14ac:dyDescent="0.25">
      <c r="O7150" s="158"/>
    </row>
    <row r="7151" spans="15:15" x14ac:dyDescent="0.25">
      <c r="O7151" s="158"/>
    </row>
    <row r="7152" spans="15:15" x14ac:dyDescent="0.25">
      <c r="O7152" s="158"/>
    </row>
    <row r="7153" spans="15:15" x14ac:dyDescent="0.25">
      <c r="O7153" s="158"/>
    </row>
    <row r="7154" spans="15:15" x14ac:dyDescent="0.25">
      <c r="O7154" s="158"/>
    </row>
    <row r="7155" spans="15:15" x14ac:dyDescent="0.25">
      <c r="O7155" s="158"/>
    </row>
    <row r="7156" spans="15:15" x14ac:dyDescent="0.25">
      <c r="O7156" s="158"/>
    </row>
    <row r="7157" spans="15:15" x14ac:dyDescent="0.25">
      <c r="O7157" s="158"/>
    </row>
    <row r="7158" spans="15:15" x14ac:dyDescent="0.25">
      <c r="O7158" s="158"/>
    </row>
    <row r="7159" spans="15:15" x14ac:dyDescent="0.25">
      <c r="O7159" s="158"/>
    </row>
    <row r="7160" spans="15:15" x14ac:dyDescent="0.25">
      <c r="O7160" s="158"/>
    </row>
    <row r="7161" spans="15:15" x14ac:dyDescent="0.25">
      <c r="O7161" s="158"/>
    </row>
    <row r="7162" spans="15:15" x14ac:dyDescent="0.25">
      <c r="O7162" s="158"/>
    </row>
    <row r="7163" spans="15:15" x14ac:dyDescent="0.25">
      <c r="O7163" s="158"/>
    </row>
    <row r="7164" spans="15:15" x14ac:dyDescent="0.25">
      <c r="O7164" s="158"/>
    </row>
    <row r="7165" spans="15:15" x14ac:dyDescent="0.25">
      <c r="O7165" s="158"/>
    </row>
    <row r="7166" spans="15:15" x14ac:dyDescent="0.25">
      <c r="O7166" s="158"/>
    </row>
    <row r="7167" spans="15:15" x14ac:dyDescent="0.25">
      <c r="O7167" s="158"/>
    </row>
    <row r="7168" spans="15:15" x14ac:dyDescent="0.25">
      <c r="O7168" s="158"/>
    </row>
    <row r="7169" spans="15:15" x14ac:dyDescent="0.25">
      <c r="O7169" s="158"/>
    </row>
    <row r="7170" spans="15:15" x14ac:dyDescent="0.25">
      <c r="O7170" s="158"/>
    </row>
    <row r="7171" spans="15:15" x14ac:dyDescent="0.25">
      <c r="O7171" s="158"/>
    </row>
    <row r="7172" spans="15:15" x14ac:dyDescent="0.25">
      <c r="O7172" s="158"/>
    </row>
    <row r="7173" spans="15:15" x14ac:dyDescent="0.25">
      <c r="O7173" s="158"/>
    </row>
    <row r="7174" spans="15:15" x14ac:dyDescent="0.25">
      <c r="O7174" s="158"/>
    </row>
    <row r="7175" spans="15:15" x14ac:dyDescent="0.25">
      <c r="O7175" s="158"/>
    </row>
    <row r="7176" spans="15:15" x14ac:dyDescent="0.25">
      <c r="O7176" s="158"/>
    </row>
    <row r="7177" spans="15:15" x14ac:dyDescent="0.25">
      <c r="O7177" s="158"/>
    </row>
    <row r="7178" spans="15:15" x14ac:dyDescent="0.25">
      <c r="O7178" s="158"/>
    </row>
    <row r="7179" spans="15:15" x14ac:dyDescent="0.25">
      <c r="O7179" s="158"/>
    </row>
    <row r="7180" spans="15:15" x14ac:dyDescent="0.25">
      <c r="O7180" s="158"/>
    </row>
    <row r="7181" spans="15:15" x14ac:dyDescent="0.25">
      <c r="O7181" s="158"/>
    </row>
    <row r="7182" spans="15:15" x14ac:dyDescent="0.25">
      <c r="O7182" s="158"/>
    </row>
    <row r="7183" spans="15:15" x14ac:dyDescent="0.25">
      <c r="O7183" s="158"/>
    </row>
    <row r="7184" spans="15:15" x14ac:dyDescent="0.25">
      <c r="O7184" s="158"/>
    </row>
    <row r="7185" spans="15:15" x14ac:dyDescent="0.25">
      <c r="O7185" s="158"/>
    </row>
    <row r="7186" spans="15:15" x14ac:dyDescent="0.25">
      <c r="O7186" s="158"/>
    </row>
    <row r="7187" spans="15:15" x14ac:dyDescent="0.25">
      <c r="O7187" s="158"/>
    </row>
    <row r="7188" spans="15:15" x14ac:dyDescent="0.25">
      <c r="O7188" s="158"/>
    </row>
    <row r="7189" spans="15:15" x14ac:dyDescent="0.25">
      <c r="O7189" s="158"/>
    </row>
    <row r="7190" spans="15:15" x14ac:dyDescent="0.25">
      <c r="O7190" s="158"/>
    </row>
    <row r="7191" spans="15:15" x14ac:dyDescent="0.25">
      <c r="O7191" s="158"/>
    </row>
    <row r="7192" spans="15:15" x14ac:dyDescent="0.25">
      <c r="O7192" s="158"/>
    </row>
    <row r="7193" spans="15:15" x14ac:dyDescent="0.25">
      <c r="O7193" s="158"/>
    </row>
    <row r="7194" spans="15:15" x14ac:dyDescent="0.25">
      <c r="O7194" s="158"/>
    </row>
    <row r="7195" spans="15:15" x14ac:dyDescent="0.25">
      <c r="O7195" s="158"/>
    </row>
    <row r="7196" spans="15:15" x14ac:dyDescent="0.25">
      <c r="O7196" s="158"/>
    </row>
    <row r="7197" spans="15:15" x14ac:dyDescent="0.25">
      <c r="O7197" s="158"/>
    </row>
    <row r="7198" spans="15:15" x14ac:dyDescent="0.25">
      <c r="O7198" s="158"/>
    </row>
    <row r="7199" spans="15:15" x14ac:dyDescent="0.25">
      <c r="O7199" s="158"/>
    </row>
    <row r="7200" spans="15:15" x14ac:dyDescent="0.25">
      <c r="O7200" s="158"/>
    </row>
    <row r="7201" spans="15:15" x14ac:dyDescent="0.25">
      <c r="O7201" s="158"/>
    </row>
    <row r="7202" spans="15:15" x14ac:dyDescent="0.25">
      <c r="O7202" s="158"/>
    </row>
    <row r="7203" spans="15:15" x14ac:dyDescent="0.25">
      <c r="O7203" s="158"/>
    </row>
    <row r="7204" spans="15:15" x14ac:dyDescent="0.25">
      <c r="O7204" s="158"/>
    </row>
    <row r="7205" spans="15:15" x14ac:dyDescent="0.25">
      <c r="O7205" s="158"/>
    </row>
    <row r="7206" spans="15:15" x14ac:dyDescent="0.25">
      <c r="O7206" s="158"/>
    </row>
    <row r="7207" spans="15:15" x14ac:dyDescent="0.25">
      <c r="O7207" s="158"/>
    </row>
    <row r="7208" spans="15:15" x14ac:dyDescent="0.25">
      <c r="O7208" s="158"/>
    </row>
    <row r="7209" spans="15:15" x14ac:dyDescent="0.25">
      <c r="O7209" s="158"/>
    </row>
    <row r="7210" spans="15:15" x14ac:dyDescent="0.25">
      <c r="O7210" s="158"/>
    </row>
    <row r="7211" spans="15:15" x14ac:dyDescent="0.25">
      <c r="O7211" s="158"/>
    </row>
    <row r="7212" spans="15:15" x14ac:dyDescent="0.25">
      <c r="O7212" s="158"/>
    </row>
    <row r="7213" spans="15:15" x14ac:dyDescent="0.25">
      <c r="O7213" s="158"/>
    </row>
    <row r="7214" spans="15:15" x14ac:dyDescent="0.25">
      <c r="O7214" s="158"/>
    </row>
    <row r="7215" spans="15:15" x14ac:dyDescent="0.25">
      <c r="O7215" s="158"/>
    </row>
    <row r="7216" spans="15:15" x14ac:dyDescent="0.25">
      <c r="O7216" s="158"/>
    </row>
    <row r="7217" spans="15:15" x14ac:dyDescent="0.25">
      <c r="O7217" s="158"/>
    </row>
    <row r="7218" spans="15:15" x14ac:dyDescent="0.25">
      <c r="O7218" s="158"/>
    </row>
    <row r="7219" spans="15:15" x14ac:dyDescent="0.25">
      <c r="O7219" s="158"/>
    </row>
    <row r="7220" spans="15:15" x14ac:dyDescent="0.25">
      <c r="O7220" s="158"/>
    </row>
    <row r="7221" spans="15:15" x14ac:dyDescent="0.25">
      <c r="O7221" s="158"/>
    </row>
    <row r="7222" spans="15:15" x14ac:dyDescent="0.25">
      <c r="O7222" s="158"/>
    </row>
    <row r="7223" spans="15:15" x14ac:dyDescent="0.25">
      <c r="O7223" s="158"/>
    </row>
    <row r="7224" spans="15:15" x14ac:dyDescent="0.25">
      <c r="O7224" s="158"/>
    </row>
    <row r="7225" spans="15:15" x14ac:dyDescent="0.25">
      <c r="O7225" s="158"/>
    </row>
    <row r="7226" spans="15:15" x14ac:dyDescent="0.25">
      <c r="O7226" s="158"/>
    </row>
    <row r="7227" spans="15:15" x14ac:dyDescent="0.25">
      <c r="O7227" s="158"/>
    </row>
    <row r="7228" spans="15:15" x14ac:dyDescent="0.25">
      <c r="O7228" s="158"/>
    </row>
    <row r="7229" spans="15:15" x14ac:dyDescent="0.25">
      <c r="O7229" s="158"/>
    </row>
    <row r="7230" spans="15:15" x14ac:dyDescent="0.25">
      <c r="O7230" s="158"/>
    </row>
    <row r="7231" spans="15:15" x14ac:dyDescent="0.25">
      <c r="O7231" s="158"/>
    </row>
    <row r="7232" spans="15:15" x14ac:dyDescent="0.25">
      <c r="O7232" s="158"/>
    </row>
    <row r="7233" spans="15:15" x14ac:dyDescent="0.25">
      <c r="O7233" s="158"/>
    </row>
    <row r="7234" spans="15:15" x14ac:dyDescent="0.25">
      <c r="O7234" s="158"/>
    </row>
    <row r="7235" spans="15:15" x14ac:dyDescent="0.25">
      <c r="O7235" s="158"/>
    </row>
    <row r="7236" spans="15:15" x14ac:dyDescent="0.25">
      <c r="O7236" s="158"/>
    </row>
    <row r="7237" spans="15:15" x14ac:dyDescent="0.25">
      <c r="O7237" s="158"/>
    </row>
    <row r="7238" spans="15:15" x14ac:dyDescent="0.25">
      <c r="O7238" s="158"/>
    </row>
    <row r="7239" spans="15:15" x14ac:dyDescent="0.25">
      <c r="O7239" s="158"/>
    </row>
    <row r="7240" spans="15:15" x14ac:dyDescent="0.25">
      <c r="O7240" s="158"/>
    </row>
    <row r="7241" spans="15:15" x14ac:dyDescent="0.25">
      <c r="O7241" s="158"/>
    </row>
    <row r="7242" spans="15:15" x14ac:dyDescent="0.25">
      <c r="O7242" s="158"/>
    </row>
    <row r="7243" spans="15:15" x14ac:dyDescent="0.25">
      <c r="O7243" s="158"/>
    </row>
    <row r="7244" spans="15:15" x14ac:dyDescent="0.25">
      <c r="O7244" s="158"/>
    </row>
    <row r="7245" spans="15:15" x14ac:dyDescent="0.25">
      <c r="O7245" s="158"/>
    </row>
    <row r="7246" spans="15:15" x14ac:dyDescent="0.25">
      <c r="O7246" s="158"/>
    </row>
    <row r="7247" spans="15:15" x14ac:dyDescent="0.25">
      <c r="O7247" s="158"/>
    </row>
    <row r="7248" spans="15:15" x14ac:dyDescent="0.25">
      <c r="O7248" s="158"/>
    </row>
    <row r="7249" spans="15:15" x14ac:dyDescent="0.25">
      <c r="O7249" s="158"/>
    </row>
    <row r="7250" spans="15:15" x14ac:dyDescent="0.25">
      <c r="O7250" s="158"/>
    </row>
    <row r="7251" spans="15:15" x14ac:dyDescent="0.25">
      <c r="O7251" s="158"/>
    </row>
    <row r="7252" spans="15:15" x14ac:dyDescent="0.25">
      <c r="O7252" s="158"/>
    </row>
    <row r="7253" spans="15:15" x14ac:dyDescent="0.25">
      <c r="O7253" s="158"/>
    </row>
    <row r="7254" spans="15:15" x14ac:dyDescent="0.25">
      <c r="O7254" s="158"/>
    </row>
    <row r="7255" spans="15:15" x14ac:dyDescent="0.25">
      <c r="O7255" s="158"/>
    </row>
    <row r="7256" spans="15:15" x14ac:dyDescent="0.25">
      <c r="O7256" s="158"/>
    </row>
    <row r="7257" spans="15:15" x14ac:dyDescent="0.25">
      <c r="O7257" s="158"/>
    </row>
    <row r="7258" spans="15:15" x14ac:dyDescent="0.25">
      <c r="O7258" s="158"/>
    </row>
    <row r="7259" spans="15:15" x14ac:dyDescent="0.25">
      <c r="O7259" s="158"/>
    </row>
    <row r="7260" spans="15:15" x14ac:dyDescent="0.25">
      <c r="O7260" s="158"/>
    </row>
    <row r="7261" spans="15:15" x14ac:dyDescent="0.25">
      <c r="O7261" s="158"/>
    </row>
    <row r="7262" spans="15:15" x14ac:dyDescent="0.25">
      <c r="O7262" s="158"/>
    </row>
    <row r="7263" spans="15:15" x14ac:dyDescent="0.25">
      <c r="O7263" s="158"/>
    </row>
    <row r="7264" spans="15:15" x14ac:dyDescent="0.25">
      <c r="O7264" s="158"/>
    </row>
    <row r="7265" spans="15:15" x14ac:dyDescent="0.25">
      <c r="O7265" s="158"/>
    </row>
    <row r="7266" spans="15:15" x14ac:dyDescent="0.25">
      <c r="O7266" s="158"/>
    </row>
    <row r="7267" spans="15:15" x14ac:dyDescent="0.25">
      <c r="O7267" s="158"/>
    </row>
    <row r="7268" spans="15:15" x14ac:dyDescent="0.25">
      <c r="O7268" s="158"/>
    </row>
    <row r="7269" spans="15:15" x14ac:dyDescent="0.25">
      <c r="O7269" s="158"/>
    </row>
    <row r="7270" spans="15:15" x14ac:dyDescent="0.25">
      <c r="O7270" s="158"/>
    </row>
    <row r="7271" spans="15:15" x14ac:dyDescent="0.25">
      <c r="O7271" s="158"/>
    </row>
    <row r="7272" spans="15:15" x14ac:dyDescent="0.25">
      <c r="O7272" s="158"/>
    </row>
    <row r="7273" spans="15:15" x14ac:dyDescent="0.25">
      <c r="O7273" s="158"/>
    </row>
    <row r="7274" spans="15:15" x14ac:dyDescent="0.25">
      <c r="O7274" s="158"/>
    </row>
    <row r="7275" spans="15:15" x14ac:dyDescent="0.25">
      <c r="O7275" s="158"/>
    </row>
    <row r="7276" spans="15:15" x14ac:dyDescent="0.25">
      <c r="O7276" s="158"/>
    </row>
    <row r="7277" spans="15:15" x14ac:dyDescent="0.25">
      <c r="O7277" s="158"/>
    </row>
    <row r="7278" spans="15:15" x14ac:dyDescent="0.25">
      <c r="O7278" s="158"/>
    </row>
    <row r="7279" spans="15:15" x14ac:dyDescent="0.25">
      <c r="O7279" s="158"/>
    </row>
    <row r="7280" spans="15:15" x14ac:dyDescent="0.25">
      <c r="O7280" s="158"/>
    </row>
    <row r="7281" spans="15:15" x14ac:dyDescent="0.25">
      <c r="O7281" s="158"/>
    </row>
    <row r="7282" spans="15:15" x14ac:dyDescent="0.25">
      <c r="O7282" s="158"/>
    </row>
    <row r="7283" spans="15:15" x14ac:dyDescent="0.25">
      <c r="O7283" s="158"/>
    </row>
    <row r="7284" spans="15:15" x14ac:dyDescent="0.25">
      <c r="O7284" s="158"/>
    </row>
    <row r="7285" spans="15:15" x14ac:dyDescent="0.25">
      <c r="O7285" s="158"/>
    </row>
    <row r="7286" spans="15:15" x14ac:dyDescent="0.25">
      <c r="O7286" s="158"/>
    </row>
    <row r="7287" spans="15:15" x14ac:dyDescent="0.25">
      <c r="O7287" s="158"/>
    </row>
    <row r="7288" spans="15:15" x14ac:dyDescent="0.25">
      <c r="O7288" s="158"/>
    </row>
    <row r="7289" spans="15:15" x14ac:dyDescent="0.25">
      <c r="O7289" s="158"/>
    </row>
    <row r="7290" spans="15:15" x14ac:dyDescent="0.25">
      <c r="O7290" s="158"/>
    </row>
    <row r="7291" spans="15:15" x14ac:dyDescent="0.25">
      <c r="O7291" s="158"/>
    </row>
    <row r="7292" spans="15:15" x14ac:dyDescent="0.25">
      <c r="O7292" s="158"/>
    </row>
    <row r="7293" spans="15:15" x14ac:dyDescent="0.25">
      <c r="O7293" s="158"/>
    </row>
    <row r="7294" spans="15:15" x14ac:dyDescent="0.25">
      <c r="O7294" s="158"/>
    </row>
    <row r="7295" spans="15:15" x14ac:dyDescent="0.25">
      <c r="O7295" s="158"/>
    </row>
    <row r="7296" spans="15:15" x14ac:dyDescent="0.25">
      <c r="O7296" s="158"/>
    </row>
    <row r="7297" spans="15:15" x14ac:dyDescent="0.25">
      <c r="O7297" s="158"/>
    </row>
    <row r="7298" spans="15:15" x14ac:dyDescent="0.25">
      <c r="O7298" s="158"/>
    </row>
    <row r="7299" spans="15:15" x14ac:dyDescent="0.25">
      <c r="O7299" s="158"/>
    </row>
    <row r="7300" spans="15:15" x14ac:dyDescent="0.25">
      <c r="O7300" s="158"/>
    </row>
    <row r="7301" spans="15:15" x14ac:dyDescent="0.25">
      <c r="O7301" s="158"/>
    </row>
    <row r="7302" spans="15:15" x14ac:dyDescent="0.25">
      <c r="O7302" s="158"/>
    </row>
    <row r="7303" spans="15:15" x14ac:dyDescent="0.25">
      <c r="O7303" s="158"/>
    </row>
    <row r="7304" spans="15:15" x14ac:dyDescent="0.25">
      <c r="O7304" s="158"/>
    </row>
    <row r="7305" spans="15:15" x14ac:dyDescent="0.25">
      <c r="O7305" s="158"/>
    </row>
    <row r="7306" spans="15:15" x14ac:dyDescent="0.25">
      <c r="O7306" s="158"/>
    </row>
    <row r="7307" spans="15:15" x14ac:dyDescent="0.25">
      <c r="O7307" s="158"/>
    </row>
    <row r="7308" spans="15:15" x14ac:dyDescent="0.25">
      <c r="O7308" s="158"/>
    </row>
    <row r="7309" spans="15:15" x14ac:dyDescent="0.25">
      <c r="O7309" s="158"/>
    </row>
    <row r="7310" spans="15:15" x14ac:dyDescent="0.25">
      <c r="O7310" s="158"/>
    </row>
    <row r="7311" spans="15:15" x14ac:dyDescent="0.25">
      <c r="O7311" s="158"/>
    </row>
    <row r="7312" spans="15:15" x14ac:dyDescent="0.25">
      <c r="O7312" s="158"/>
    </row>
    <row r="7313" spans="15:15" x14ac:dyDescent="0.25">
      <c r="O7313" s="158"/>
    </row>
    <row r="7314" spans="15:15" x14ac:dyDescent="0.25">
      <c r="O7314" s="158"/>
    </row>
    <row r="7315" spans="15:15" x14ac:dyDescent="0.25">
      <c r="O7315" s="158"/>
    </row>
    <row r="7316" spans="15:15" x14ac:dyDescent="0.25">
      <c r="O7316" s="158"/>
    </row>
    <row r="7317" spans="15:15" x14ac:dyDescent="0.25">
      <c r="O7317" s="158"/>
    </row>
    <row r="7318" spans="15:15" x14ac:dyDescent="0.25">
      <c r="O7318" s="158"/>
    </row>
    <row r="7319" spans="15:15" x14ac:dyDescent="0.25">
      <c r="O7319" s="158"/>
    </row>
    <row r="7320" spans="15:15" x14ac:dyDescent="0.25">
      <c r="O7320" s="158"/>
    </row>
    <row r="7321" spans="15:15" x14ac:dyDescent="0.25">
      <c r="O7321" s="158"/>
    </row>
    <row r="7322" spans="15:15" x14ac:dyDescent="0.25">
      <c r="O7322" s="158"/>
    </row>
    <row r="7323" spans="15:15" x14ac:dyDescent="0.25">
      <c r="O7323" s="158"/>
    </row>
    <row r="7324" spans="15:15" x14ac:dyDescent="0.25">
      <c r="O7324" s="158"/>
    </row>
    <row r="7325" spans="15:15" x14ac:dyDescent="0.25">
      <c r="O7325" s="158"/>
    </row>
    <row r="7326" spans="15:15" x14ac:dyDescent="0.25">
      <c r="O7326" s="158"/>
    </row>
    <row r="7327" spans="15:15" x14ac:dyDescent="0.25">
      <c r="O7327" s="158"/>
    </row>
    <row r="7328" spans="15:15" x14ac:dyDescent="0.25">
      <c r="O7328" s="158"/>
    </row>
    <row r="7329" spans="15:15" x14ac:dyDescent="0.25">
      <c r="O7329" s="158"/>
    </row>
    <row r="7330" spans="15:15" x14ac:dyDescent="0.25">
      <c r="O7330" s="158"/>
    </row>
    <row r="7331" spans="15:15" x14ac:dyDescent="0.25">
      <c r="O7331" s="158"/>
    </row>
    <row r="7332" spans="15:15" x14ac:dyDescent="0.25">
      <c r="O7332" s="158"/>
    </row>
    <row r="7333" spans="15:15" x14ac:dyDescent="0.25">
      <c r="O7333" s="158"/>
    </row>
    <row r="7334" spans="15:15" x14ac:dyDescent="0.25">
      <c r="O7334" s="158"/>
    </row>
    <row r="7335" spans="15:15" x14ac:dyDescent="0.25">
      <c r="O7335" s="158"/>
    </row>
    <row r="7336" spans="15:15" x14ac:dyDescent="0.25">
      <c r="O7336" s="158"/>
    </row>
    <row r="7337" spans="15:15" x14ac:dyDescent="0.25">
      <c r="O7337" s="158"/>
    </row>
    <row r="7338" spans="15:15" x14ac:dyDescent="0.25">
      <c r="O7338" s="158"/>
    </row>
    <row r="7339" spans="15:15" x14ac:dyDescent="0.25">
      <c r="O7339" s="158"/>
    </row>
    <row r="7340" spans="15:15" x14ac:dyDescent="0.25">
      <c r="O7340" s="158"/>
    </row>
    <row r="7341" spans="15:15" x14ac:dyDescent="0.25">
      <c r="O7341" s="158"/>
    </row>
    <row r="7342" spans="15:15" x14ac:dyDescent="0.25">
      <c r="O7342" s="158"/>
    </row>
    <row r="7343" spans="15:15" x14ac:dyDescent="0.25">
      <c r="O7343" s="158"/>
    </row>
    <row r="7344" spans="15:15" x14ac:dyDescent="0.25">
      <c r="O7344" s="158"/>
    </row>
    <row r="7345" spans="15:15" x14ac:dyDescent="0.25">
      <c r="O7345" s="158"/>
    </row>
    <row r="7346" spans="15:15" x14ac:dyDescent="0.25">
      <c r="O7346" s="158"/>
    </row>
    <row r="7347" spans="15:15" x14ac:dyDescent="0.25">
      <c r="O7347" s="158"/>
    </row>
    <row r="7348" spans="15:15" x14ac:dyDescent="0.25">
      <c r="O7348" s="158"/>
    </row>
    <row r="7349" spans="15:15" x14ac:dyDescent="0.25">
      <c r="O7349" s="158"/>
    </row>
    <row r="7350" spans="15:15" x14ac:dyDescent="0.25">
      <c r="O7350" s="158"/>
    </row>
    <row r="7351" spans="15:15" x14ac:dyDescent="0.25">
      <c r="O7351" s="158"/>
    </row>
    <row r="7352" spans="15:15" x14ac:dyDescent="0.25">
      <c r="O7352" s="158"/>
    </row>
    <row r="7353" spans="15:15" x14ac:dyDescent="0.25">
      <c r="O7353" s="158"/>
    </row>
    <row r="7354" spans="15:15" x14ac:dyDescent="0.25">
      <c r="O7354" s="158"/>
    </row>
    <row r="7355" spans="15:15" x14ac:dyDescent="0.25">
      <c r="O7355" s="158"/>
    </row>
    <row r="7356" spans="15:15" x14ac:dyDescent="0.25">
      <c r="O7356" s="158"/>
    </row>
    <row r="7357" spans="15:15" x14ac:dyDescent="0.25">
      <c r="O7357" s="158"/>
    </row>
    <row r="7358" spans="15:15" x14ac:dyDescent="0.25">
      <c r="O7358" s="158"/>
    </row>
    <row r="7359" spans="15:15" x14ac:dyDescent="0.25">
      <c r="O7359" s="158"/>
    </row>
    <row r="7360" spans="15:15" x14ac:dyDescent="0.25">
      <c r="O7360" s="158"/>
    </row>
    <row r="7361" spans="15:15" x14ac:dyDescent="0.25">
      <c r="O7361" s="158"/>
    </row>
    <row r="7362" spans="15:15" x14ac:dyDescent="0.25">
      <c r="O7362" s="158"/>
    </row>
    <row r="7363" spans="15:15" x14ac:dyDescent="0.25">
      <c r="O7363" s="158"/>
    </row>
    <row r="7364" spans="15:15" x14ac:dyDescent="0.25">
      <c r="O7364" s="158"/>
    </row>
    <row r="7365" spans="15:15" x14ac:dyDescent="0.25">
      <c r="O7365" s="158"/>
    </row>
    <row r="7366" spans="15:15" x14ac:dyDescent="0.25">
      <c r="O7366" s="158"/>
    </row>
    <row r="7367" spans="15:15" x14ac:dyDescent="0.25">
      <c r="O7367" s="158"/>
    </row>
    <row r="7368" spans="15:15" x14ac:dyDescent="0.25">
      <c r="O7368" s="158"/>
    </row>
    <row r="7369" spans="15:15" x14ac:dyDescent="0.25">
      <c r="O7369" s="158"/>
    </row>
    <row r="7370" spans="15:15" x14ac:dyDescent="0.25">
      <c r="O7370" s="158"/>
    </row>
    <row r="7371" spans="15:15" x14ac:dyDescent="0.25">
      <c r="O7371" s="158"/>
    </row>
    <row r="7372" spans="15:15" x14ac:dyDescent="0.25">
      <c r="O7372" s="158"/>
    </row>
    <row r="7373" spans="15:15" x14ac:dyDescent="0.25">
      <c r="O7373" s="158"/>
    </row>
    <row r="7374" spans="15:15" x14ac:dyDescent="0.25">
      <c r="O7374" s="158"/>
    </row>
    <row r="7375" spans="15:15" x14ac:dyDescent="0.25">
      <c r="O7375" s="158"/>
    </row>
    <row r="7376" spans="15:15" x14ac:dyDescent="0.25">
      <c r="O7376" s="158"/>
    </row>
    <row r="7377" spans="15:15" x14ac:dyDescent="0.25">
      <c r="O7377" s="158"/>
    </row>
    <row r="7378" spans="15:15" x14ac:dyDescent="0.25">
      <c r="O7378" s="158"/>
    </row>
    <row r="7379" spans="15:15" x14ac:dyDescent="0.25">
      <c r="O7379" s="158"/>
    </row>
    <row r="7380" spans="15:15" x14ac:dyDescent="0.25">
      <c r="O7380" s="158"/>
    </row>
    <row r="7381" spans="15:15" x14ac:dyDescent="0.25">
      <c r="O7381" s="158"/>
    </row>
    <row r="7382" spans="15:15" x14ac:dyDescent="0.25">
      <c r="O7382" s="158"/>
    </row>
    <row r="7383" spans="15:15" x14ac:dyDescent="0.25">
      <c r="O7383" s="158"/>
    </row>
    <row r="7384" spans="15:15" x14ac:dyDescent="0.25">
      <c r="O7384" s="158"/>
    </row>
    <row r="7385" spans="15:15" x14ac:dyDescent="0.25">
      <c r="O7385" s="158"/>
    </row>
    <row r="7386" spans="15:15" x14ac:dyDescent="0.25">
      <c r="O7386" s="158"/>
    </row>
    <row r="7387" spans="15:15" x14ac:dyDescent="0.25">
      <c r="O7387" s="158"/>
    </row>
    <row r="7388" spans="15:15" x14ac:dyDescent="0.25">
      <c r="O7388" s="158"/>
    </row>
    <row r="7389" spans="15:15" x14ac:dyDescent="0.25">
      <c r="O7389" s="158"/>
    </row>
    <row r="7390" spans="15:15" x14ac:dyDescent="0.25">
      <c r="O7390" s="158"/>
    </row>
    <row r="7391" spans="15:15" x14ac:dyDescent="0.25">
      <c r="O7391" s="158"/>
    </row>
    <row r="7392" spans="15:15" x14ac:dyDescent="0.25">
      <c r="O7392" s="158"/>
    </row>
    <row r="7393" spans="15:15" x14ac:dyDescent="0.25">
      <c r="O7393" s="158"/>
    </row>
    <row r="7394" spans="15:15" x14ac:dyDescent="0.25">
      <c r="O7394" s="158"/>
    </row>
    <row r="7395" spans="15:15" x14ac:dyDescent="0.25">
      <c r="O7395" s="158"/>
    </row>
    <row r="7396" spans="15:15" x14ac:dyDescent="0.25">
      <c r="O7396" s="158"/>
    </row>
    <row r="7397" spans="15:15" x14ac:dyDescent="0.25">
      <c r="O7397" s="158"/>
    </row>
    <row r="7398" spans="15:15" x14ac:dyDescent="0.25">
      <c r="O7398" s="158"/>
    </row>
    <row r="7399" spans="15:15" x14ac:dyDescent="0.25">
      <c r="O7399" s="158"/>
    </row>
    <row r="7400" spans="15:15" x14ac:dyDescent="0.25">
      <c r="O7400" s="158"/>
    </row>
    <row r="7401" spans="15:15" x14ac:dyDescent="0.25">
      <c r="O7401" s="158"/>
    </row>
    <row r="7402" spans="15:15" x14ac:dyDescent="0.25">
      <c r="O7402" s="158"/>
    </row>
    <row r="7403" spans="15:15" x14ac:dyDescent="0.25">
      <c r="O7403" s="158"/>
    </row>
    <row r="7404" spans="15:15" x14ac:dyDescent="0.25">
      <c r="O7404" s="158"/>
    </row>
    <row r="7405" spans="15:15" x14ac:dyDescent="0.25">
      <c r="O7405" s="158"/>
    </row>
    <row r="7406" spans="15:15" x14ac:dyDescent="0.25">
      <c r="O7406" s="158"/>
    </row>
    <row r="7407" spans="15:15" x14ac:dyDescent="0.25">
      <c r="O7407" s="158"/>
    </row>
    <row r="7408" spans="15:15" x14ac:dyDescent="0.25">
      <c r="O7408" s="158"/>
    </row>
    <row r="7409" spans="15:15" x14ac:dyDescent="0.25">
      <c r="O7409" s="158"/>
    </row>
    <row r="7410" spans="15:15" x14ac:dyDescent="0.25">
      <c r="O7410" s="158"/>
    </row>
    <row r="7411" spans="15:15" x14ac:dyDescent="0.25">
      <c r="O7411" s="158"/>
    </row>
    <row r="7412" spans="15:15" x14ac:dyDescent="0.25">
      <c r="O7412" s="158"/>
    </row>
    <row r="7413" spans="15:15" x14ac:dyDescent="0.25">
      <c r="O7413" s="158"/>
    </row>
    <row r="7414" spans="15:15" x14ac:dyDescent="0.25">
      <c r="O7414" s="158"/>
    </row>
    <row r="7415" spans="15:15" x14ac:dyDescent="0.25">
      <c r="O7415" s="158"/>
    </row>
    <row r="7416" spans="15:15" x14ac:dyDescent="0.25">
      <c r="O7416" s="158"/>
    </row>
    <row r="7417" spans="15:15" x14ac:dyDescent="0.25">
      <c r="O7417" s="158"/>
    </row>
    <row r="7418" spans="15:15" x14ac:dyDescent="0.25">
      <c r="O7418" s="158"/>
    </row>
    <row r="7419" spans="15:15" x14ac:dyDescent="0.25">
      <c r="O7419" s="158"/>
    </row>
    <row r="7420" spans="15:15" x14ac:dyDescent="0.25">
      <c r="O7420" s="158"/>
    </row>
    <row r="7421" spans="15:15" x14ac:dyDescent="0.25">
      <c r="O7421" s="158"/>
    </row>
    <row r="7422" spans="15:15" x14ac:dyDescent="0.25">
      <c r="O7422" s="158"/>
    </row>
    <row r="7423" spans="15:15" x14ac:dyDescent="0.25">
      <c r="O7423" s="158"/>
    </row>
    <row r="7424" spans="15:15" x14ac:dyDescent="0.25">
      <c r="O7424" s="158"/>
    </row>
    <row r="7425" spans="15:15" x14ac:dyDescent="0.25">
      <c r="O7425" s="158"/>
    </row>
    <row r="7426" spans="15:15" x14ac:dyDescent="0.25">
      <c r="O7426" s="158"/>
    </row>
    <row r="7427" spans="15:15" x14ac:dyDescent="0.25">
      <c r="O7427" s="158"/>
    </row>
    <row r="7428" spans="15:15" x14ac:dyDescent="0.25">
      <c r="O7428" s="158"/>
    </row>
    <row r="7429" spans="15:15" x14ac:dyDescent="0.25">
      <c r="O7429" s="158"/>
    </row>
    <row r="7430" spans="15:15" x14ac:dyDescent="0.25">
      <c r="O7430" s="158"/>
    </row>
    <row r="7431" spans="15:15" x14ac:dyDescent="0.25">
      <c r="O7431" s="158"/>
    </row>
    <row r="7432" spans="15:15" x14ac:dyDescent="0.25">
      <c r="O7432" s="158"/>
    </row>
    <row r="7433" spans="15:15" x14ac:dyDescent="0.25">
      <c r="O7433" s="158"/>
    </row>
    <row r="7434" spans="15:15" x14ac:dyDescent="0.25">
      <c r="O7434" s="158"/>
    </row>
    <row r="7435" spans="15:15" x14ac:dyDescent="0.25">
      <c r="O7435" s="158"/>
    </row>
    <row r="7436" spans="15:15" x14ac:dyDescent="0.25">
      <c r="O7436" s="158"/>
    </row>
    <row r="7437" spans="15:15" x14ac:dyDescent="0.25">
      <c r="O7437" s="158"/>
    </row>
    <row r="7438" spans="15:15" x14ac:dyDescent="0.25">
      <c r="O7438" s="158"/>
    </row>
    <row r="7439" spans="15:15" x14ac:dyDescent="0.25">
      <c r="O7439" s="158"/>
    </row>
    <row r="7440" spans="15:15" x14ac:dyDescent="0.25">
      <c r="O7440" s="158"/>
    </row>
    <row r="7441" spans="15:15" x14ac:dyDescent="0.25">
      <c r="O7441" s="158"/>
    </row>
    <row r="7442" spans="15:15" x14ac:dyDescent="0.25">
      <c r="O7442" s="158"/>
    </row>
    <row r="7443" spans="15:15" x14ac:dyDescent="0.25">
      <c r="O7443" s="158"/>
    </row>
    <row r="7444" spans="15:15" x14ac:dyDescent="0.25">
      <c r="O7444" s="158"/>
    </row>
    <row r="7445" spans="15:15" x14ac:dyDescent="0.25">
      <c r="O7445" s="158"/>
    </row>
    <row r="7446" spans="15:15" x14ac:dyDescent="0.25">
      <c r="O7446" s="158"/>
    </row>
    <row r="7447" spans="15:15" x14ac:dyDescent="0.25">
      <c r="O7447" s="158"/>
    </row>
    <row r="7448" spans="15:15" x14ac:dyDescent="0.25">
      <c r="O7448" s="158"/>
    </row>
    <row r="7449" spans="15:15" x14ac:dyDescent="0.25">
      <c r="O7449" s="158"/>
    </row>
    <row r="7450" spans="15:15" x14ac:dyDescent="0.25">
      <c r="O7450" s="158"/>
    </row>
    <row r="7451" spans="15:15" x14ac:dyDescent="0.25">
      <c r="O7451" s="158"/>
    </row>
    <row r="7452" spans="15:15" x14ac:dyDescent="0.25">
      <c r="O7452" s="158"/>
    </row>
    <row r="7453" spans="15:15" x14ac:dyDescent="0.25">
      <c r="O7453" s="158"/>
    </row>
    <row r="7454" spans="15:15" x14ac:dyDescent="0.25">
      <c r="O7454" s="158"/>
    </row>
    <row r="7455" spans="15:15" x14ac:dyDescent="0.25">
      <c r="O7455" s="158"/>
    </row>
    <row r="7456" spans="15:15" x14ac:dyDescent="0.25">
      <c r="O7456" s="158"/>
    </row>
    <row r="7457" spans="15:15" x14ac:dyDescent="0.25">
      <c r="O7457" s="158"/>
    </row>
    <row r="7458" spans="15:15" x14ac:dyDescent="0.25">
      <c r="O7458" s="158"/>
    </row>
    <row r="7459" spans="15:15" x14ac:dyDescent="0.25">
      <c r="O7459" s="158"/>
    </row>
    <row r="7460" spans="15:15" x14ac:dyDescent="0.25">
      <c r="O7460" s="158"/>
    </row>
    <row r="7461" spans="15:15" x14ac:dyDescent="0.25">
      <c r="O7461" s="158"/>
    </row>
    <row r="7462" spans="15:15" x14ac:dyDescent="0.25">
      <c r="O7462" s="158"/>
    </row>
    <row r="7463" spans="15:15" x14ac:dyDescent="0.25">
      <c r="O7463" s="158"/>
    </row>
    <row r="7464" spans="15:15" x14ac:dyDescent="0.25">
      <c r="O7464" s="158"/>
    </row>
    <row r="7465" spans="15:15" x14ac:dyDescent="0.25">
      <c r="O7465" s="158"/>
    </row>
    <row r="7466" spans="15:15" x14ac:dyDescent="0.25">
      <c r="O7466" s="158"/>
    </row>
    <row r="7467" spans="15:15" x14ac:dyDescent="0.25">
      <c r="O7467" s="158"/>
    </row>
    <row r="7468" spans="15:15" x14ac:dyDescent="0.25">
      <c r="O7468" s="158"/>
    </row>
    <row r="7469" spans="15:15" x14ac:dyDescent="0.25">
      <c r="O7469" s="158"/>
    </row>
    <row r="7470" spans="15:15" x14ac:dyDescent="0.25">
      <c r="O7470" s="158"/>
    </row>
    <row r="7471" spans="15:15" x14ac:dyDescent="0.25">
      <c r="O7471" s="158"/>
    </row>
    <row r="7472" spans="15:15" x14ac:dyDescent="0.25">
      <c r="O7472" s="158"/>
    </row>
    <row r="7473" spans="15:15" x14ac:dyDescent="0.25">
      <c r="O7473" s="158"/>
    </row>
    <row r="7474" spans="15:15" x14ac:dyDescent="0.25">
      <c r="O7474" s="158"/>
    </row>
    <row r="7475" spans="15:15" x14ac:dyDescent="0.25">
      <c r="O7475" s="158"/>
    </row>
    <row r="7476" spans="15:15" x14ac:dyDescent="0.25">
      <c r="O7476" s="158"/>
    </row>
    <row r="7477" spans="15:15" x14ac:dyDescent="0.25">
      <c r="O7477" s="158"/>
    </row>
    <row r="7478" spans="15:15" x14ac:dyDescent="0.25">
      <c r="O7478" s="158"/>
    </row>
    <row r="7479" spans="15:15" x14ac:dyDescent="0.25">
      <c r="O7479" s="158"/>
    </row>
    <row r="7480" spans="15:15" x14ac:dyDescent="0.25">
      <c r="O7480" s="158"/>
    </row>
    <row r="7481" spans="15:15" x14ac:dyDescent="0.25">
      <c r="O7481" s="158"/>
    </row>
    <row r="7482" spans="15:15" x14ac:dyDescent="0.25">
      <c r="O7482" s="158"/>
    </row>
    <row r="7483" spans="15:15" x14ac:dyDescent="0.25">
      <c r="O7483" s="158"/>
    </row>
    <row r="7484" spans="15:15" x14ac:dyDescent="0.25">
      <c r="O7484" s="158"/>
    </row>
    <row r="7485" spans="15:15" x14ac:dyDescent="0.25">
      <c r="O7485" s="158"/>
    </row>
    <row r="7486" spans="15:15" x14ac:dyDescent="0.25">
      <c r="O7486" s="158"/>
    </row>
    <row r="7487" spans="15:15" x14ac:dyDescent="0.25">
      <c r="O7487" s="158"/>
    </row>
    <row r="7488" spans="15:15" x14ac:dyDescent="0.25">
      <c r="O7488" s="158"/>
    </row>
    <row r="7489" spans="15:15" x14ac:dyDescent="0.25">
      <c r="O7489" s="158"/>
    </row>
    <row r="7490" spans="15:15" x14ac:dyDescent="0.25">
      <c r="O7490" s="158"/>
    </row>
    <row r="7491" spans="15:15" x14ac:dyDescent="0.25">
      <c r="O7491" s="158"/>
    </row>
    <row r="7492" spans="15:15" x14ac:dyDescent="0.25">
      <c r="O7492" s="158"/>
    </row>
    <row r="7493" spans="15:15" x14ac:dyDescent="0.25">
      <c r="O7493" s="158"/>
    </row>
    <row r="7494" spans="15:15" x14ac:dyDescent="0.25">
      <c r="O7494" s="158"/>
    </row>
    <row r="7495" spans="15:15" x14ac:dyDescent="0.25">
      <c r="O7495" s="158"/>
    </row>
    <row r="7496" spans="15:15" x14ac:dyDescent="0.25">
      <c r="O7496" s="158"/>
    </row>
    <row r="7497" spans="15:15" x14ac:dyDescent="0.25">
      <c r="O7497" s="158"/>
    </row>
    <row r="7498" spans="15:15" x14ac:dyDescent="0.25">
      <c r="O7498" s="158"/>
    </row>
    <row r="7499" spans="15:15" x14ac:dyDescent="0.25">
      <c r="O7499" s="158"/>
    </row>
    <row r="7500" spans="15:15" x14ac:dyDescent="0.25">
      <c r="O7500" s="158"/>
    </row>
    <row r="7501" spans="15:15" x14ac:dyDescent="0.25">
      <c r="O7501" s="158"/>
    </row>
    <row r="7502" spans="15:15" x14ac:dyDescent="0.25">
      <c r="O7502" s="158"/>
    </row>
    <row r="7503" spans="15:15" x14ac:dyDescent="0.25">
      <c r="O7503" s="158"/>
    </row>
    <row r="7504" spans="15:15" x14ac:dyDescent="0.25">
      <c r="O7504" s="158"/>
    </row>
    <row r="7505" spans="15:15" x14ac:dyDescent="0.25">
      <c r="O7505" s="158"/>
    </row>
    <row r="7506" spans="15:15" x14ac:dyDescent="0.25">
      <c r="O7506" s="158"/>
    </row>
    <row r="7507" spans="15:15" x14ac:dyDescent="0.25">
      <c r="O7507" s="158"/>
    </row>
    <row r="7508" spans="15:15" x14ac:dyDescent="0.25">
      <c r="O7508" s="158"/>
    </row>
    <row r="7509" spans="15:15" x14ac:dyDescent="0.25">
      <c r="O7509" s="158"/>
    </row>
    <row r="7510" spans="15:15" x14ac:dyDescent="0.25">
      <c r="O7510" s="158"/>
    </row>
    <row r="7511" spans="15:15" x14ac:dyDescent="0.25">
      <c r="O7511" s="158"/>
    </row>
    <row r="7512" spans="15:15" x14ac:dyDescent="0.25">
      <c r="O7512" s="158"/>
    </row>
    <row r="7513" spans="15:15" x14ac:dyDescent="0.25">
      <c r="O7513" s="158"/>
    </row>
    <row r="7514" spans="15:15" x14ac:dyDescent="0.25">
      <c r="O7514" s="158"/>
    </row>
    <row r="7515" spans="15:15" x14ac:dyDescent="0.25">
      <c r="O7515" s="158"/>
    </row>
    <row r="7516" spans="15:15" x14ac:dyDescent="0.25">
      <c r="O7516" s="158"/>
    </row>
    <row r="7517" spans="15:15" x14ac:dyDescent="0.25">
      <c r="O7517" s="158"/>
    </row>
    <row r="7518" spans="15:15" x14ac:dyDescent="0.25">
      <c r="O7518" s="158"/>
    </row>
    <row r="7519" spans="15:15" x14ac:dyDescent="0.25">
      <c r="O7519" s="158"/>
    </row>
    <row r="7520" spans="15:15" x14ac:dyDescent="0.25">
      <c r="O7520" s="158"/>
    </row>
    <row r="7521" spans="15:15" x14ac:dyDescent="0.25">
      <c r="O7521" s="158"/>
    </row>
    <row r="7522" spans="15:15" x14ac:dyDescent="0.25">
      <c r="O7522" s="158"/>
    </row>
    <row r="7523" spans="15:15" x14ac:dyDescent="0.25">
      <c r="O7523" s="158"/>
    </row>
    <row r="7524" spans="15:15" x14ac:dyDescent="0.25">
      <c r="O7524" s="158"/>
    </row>
    <row r="7525" spans="15:15" x14ac:dyDescent="0.25">
      <c r="O7525" s="158"/>
    </row>
    <row r="7526" spans="15:15" x14ac:dyDescent="0.25">
      <c r="O7526" s="158"/>
    </row>
    <row r="7527" spans="15:15" x14ac:dyDescent="0.25">
      <c r="O7527" s="158"/>
    </row>
    <row r="7528" spans="15:15" x14ac:dyDescent="0.25">
      <c r="O7528" s="158"/>
    </row>
    <row r="7529" spans="15:15" x14ac:dyDescent="0.25">
      <c r="O7529" s="158"/>
    </row>
    <row r="7530" spans="15:15" x14ac:dyDescent="0.25">
      <c r="O7530" s="158"/>
    </row>
    <row r="7531" spans="15:15" x14ac:dyDescent="0.25">
      <c r="O7531" s="158"/>
    </row>
    <row r="7532" spans="15:15" x14ac:dyDescent="0.25">
      <c r="O7532" s="158"/>
    </row>
    <row r="7533" spans="15:15" x14ac:dyDescent="0.25">
      <c r="O7533" s="158"/>
    </row>
    <row r="7534" spans="15:15" x14ac:dyDescent="0.25">
      <c r="O7534" s="158"/>
    </row>
    <row r="7535" spans="15:15" x14ac:dyDescent="0.25">
      <c r="O7535" s="158"/>
    </row>
    <row r="7536" spans="15:15" x14ac:dyDescent="0.25">
      <c r="O7536" s="158"/>
    </row>
    <row r="7537" spans="15:15" x14ac:dyDescent="0.25">
      <c r="O7537" s="158"/>
    </row>
    <row r="7538" spans="15:15" x14ac:dyDescent="0.25">
      <c r="O7538" s="158"/>
    </row>
    <row r="7539" spans="15:15" x14ac:dyDescent="0.25">
      <c r="O7539" s="158"/>
    </row>
    <row r="7540" spans="15:15" x14ac:dyDescent="0.25">
      <c r="O7540" s="158"/>
    </row>
    <row r="7541" spans="15:15" x14ac:dyDescent="0.25">
      <c r="O7541" s="158"/>
    </row>
    <row r="7542" spans="15:15" x14ac:dyDescent="0.25">
      <c r="O7542" s="158"/>
    </row>
    <row r="7543" spans="15:15" x14ac:dyDescent="0.25">
      <c r="O7543" s="158"/>
    </row>
    <row r="7544" spans="15:15" x14ac:dyDescent="0.25">
      <c r="O7544" s="158"/>
    </row>
    <row r="7545" spans="15:15" x14ac:dyDescent="0.25">
      <c r="O7545" s="158"/>
    </row>
    <row r="7546" spans="15:15" x14ac:dyDescent="0.25">
      <c r="O7546" s="158"/>
    </row>
    <row r="7547" spans="15:15" x14ac:dyDescent="0.25">
      <c r="O7547" s="158"/>
    </row>
    <row r="7548" spans="15:15" x14ac:dyDescent="0.25">
      <c r="O7548" s="158"/>
    </row>
    <row r="7549" spans="15:15" x14ac:dyDescent="0.25">
      <c r="O7549" s="158"/>
    </row>
    <row r="7550" spans="15:15" x14ac:dyDescent="0.25">
      <c r="O7550" s="158"/>
    </row>
    <row r="7551" spans="15:15" x14ac:dyDescent="0.25">
      <c r="O7551" s="158"/>
    </row>
    <row r="7552" spans="15:15" x14ac:dyDescent="0.25">
      <c r="O7552" s="158"/>
    </row>
    <row r="7553" spans="15:15" x14ac:dyDescent="0.25">
      <c r="O7553" s="158"/>
    </row>
    <row r="7554" spans="15:15" x14ac:dyDescent="0.25">
      <c r="O7554" s="158"/>
    </row>
    <row r="7555" spans="15:15" x14ac:dyDescent="0.25">
      <c r="O7555" s="158"/>
    </row>
    <row r="7556" spans="15:15" x14ac:dyDescent="0.25">
      <c r="O7556" s="158"/>
    </row>
    <row r="7557" spans="15:15" x14ac:dyDescent="0.25">
      <c r="O7557" s="158"/>
    </row>
    <row r="7558" spans="15:15" x14ac:dyDescent="0.25">
      <c r="O7558" s="158"/>
    </row>
    <row r="7559" spans="15:15" x14ac:dyDescent="0.25">
      <c r="O7559" s="158"/>
    </row>
    <row r="7560" spans="15:15" x14ac:dyDescent="0.25">
      <c r="O7560" s="158"/>
    </row>
    <row r="7561" spans="15:15" x14ac:dyDescent="0.25">
      <c r="O7561" s="158"/>
    </row>
    <row r="7562" spans="15:15" x14ac:dyDescent="0.25">
      <c r="O7562" s="158"/>
    </row>
    <row r="7563" spans="15:15" x14ac:dyDescent="0.25">
      <c r="O7563" s="158"/>
    </row>
    <row r="7564" spans="15:15" x14ac:dyDescent="0.25">
      <c r="O7564" s="158"/>
    </row>
    <row r="7565" spans="15:15" x14ac:dyDescent="0.25">
      <c r="O7565" s="158"/>
    </row>
    <row r="7566" spans="15:15" x14ac:dyDescent="0.25">
      <c r="O7566" s="158"/>
    </row>
    <row r="7567" spans="15:15" x14ac:dyDescent="0.25">
      <c r="O7567" s="158"/>
    </row>
    <row r="7568" spans="15:15" x14ac:dyDescent="0.25">
      <c r="O7568" s="158"/>
    </row>
    <row r="7569" spans="15:15" x14ac:dyDescent="0.25">
      <c r="O7569" s="158"/>
    </row>
    <row r="7570" spans="15:15" x14ac:dyDescent="0.25">
      <c r="O7570" s="158"/>
    </row>
    <row r="7571" spans="15:15" x14ac:dyDescent="0.25">
      <c r="O7571" s="158"/>
    </row>
    <row r="7572" spans="15:15" x14ac:dyDescent="0.25">
      <c r="O7572" s="158"/>
    </row>
    <row r="7573" spans="15:15" x14ac:dyDescent="0.25">
      <c r="O7573" s="158"/>
    </row>
    <row r="7574" spans="15:15" x14ac:dyDescent="0.25">
      <c r="O7574" s="158"/>
    </row>
    <row r="7575" spans="15:15" x14ac:dyDescent="0.25">
      <c r="O7575" s="158"/>
    </row>
    <row r="7576" spans="15:15" x14ac:dyDescent="0.25">
      <c r="O7576" s="158"/>
    </row>
    <row r="7577" spans="15:15" x14ac:dyDescent="0.25">
      <c r="O7577" s="158"/>
    </row>
    <row r="7578" spans="15:15" x14ac:dyDescent="0.25">
      <c r="O7578" s="158"/>
    </row>
    <row r="7579" spans="15:15" x14ac:dyDescent="0.25">
      <c r="O7579" s="158"/>
    </row>
    <row r="7580" spans="15:15" x14ac:dyDescent="0.25">
      <c r="O7580" s="158"/>
    </row>
    <row r="7581" spans="15:15" x14ac:dyDescent="0.25">
      <c r="O7581" s="158"/>
    </row>
    <row r="7582" spans="15:15" x14ac:dyDescent="0.25">
      <c r="O7582" s="158"/>
    </row>
    <row r="7583" spans="15:15" x14ac:dyDescent="0.25">
      <c r="O7583" s="158"/>
    </row>
    <row r="7584" spans="15:15" x14ac:dyDescent="0.25">
      <c r="O7584" s="158"/>
    </row>
    <row r="7585" spans="15:15" x14ac:dyDescent="0.25">
      <c r="O7585" s="158"/>
    </row>
    <row r="7586" spans="15:15" x14ac:dyDescent="0.25">
      <c r="O7586" s="158"/>
    </row>
    <row r="7587" spans="15:15" x14ac:dyDescent="0.25">
      <c r="O7587" s="158"/>
    </row>
    <row r="7588" spans="15:15" x14ac:dyDescent="0.25">
      <c r="O7588" s="158"/>
    </row>
    <row r="7589" spans="15:15" x14ac:dyDescent="0.25">
      <c r="O7589" s="158"/>
    </row>
    <row r="7590" spans="15:15" x14ac:dyDescent="0.25">
      <c r="O7590" s="158"/>
    </row>
    <row r="7591" spans="15:15" x14ac:dyDescent="0.25">
      <c r="O7591" s="158"/>
    </row>
    <row r="7592" spans="15:15" x14ac:dyDescent="0.25">
      <c r="O7592" s="158"/>
    </row>
    <row r="7593" spans="15:15" x14ac:dyDescent="0.25">
      <c r="O7593" s="158"/>
    </row>
    <row r="7594" spans="15:15" x14ac:dyDescent="0.25">
      <c r="O7594" s="158"/>
    </row>
    <row r="7595" spans="15:15" x14ac:dyDescent="0.25">
      <c r="O7595" s="158"/>
    </row>
    <row r="7596" spans="15:15" x14ac:dyDescent="0.25">
      <c r="O7596" s="158"/>
    </row>
    <row r="7597" spans="15:15" x14ac:dyDescent="0.25">
      <c r="O7597" s="158"/>
    </row>
    <row r="7598" spans="15:15" x14ac:dyDescent="0.25">
      <c r="O7598" s="158"/>
    </row>
    <row r="7599" spans="15:15" x14ac:dyDescent="0.25">
      <c r="O7599" s="158"/>
    </row>
    <row r="7600" spans="15:15" x14ac:dyDescent="0.25">
      <c r="O7600" s="158"/>
    </row>
    <row r="7601" spans="15:15" x14ac:dyDescent="0.25">
      <c r="O7601" s="158"/>
    </row>
    <row r="7602" spans="15:15" x14ac:dyDescent="0.25">
      <c r="O7602" s="158"/>
    </row>
    <row r="7603" spans="15:15" x14ac:dyDescent="0.25">
      <c r="O7603" s="158"/>
    </row>
    <row r="7604" spans="15:15" x14ac:dyDescent="0.25">
      <c r="O7604" s="158"/>
    </row>
    <row r="7605" spans="15:15" x14ac:dyDescent="0.25">
      <c r="O7605" s="158"/>
    </row>
    <row r="7606" spans="15:15" x14ac:dyDescent="0.25">
      <c r="O7606" s="158"/>
    </row>
    <row r="7607" spans="15:15" x14ac:dyDescent="0.25">
      <c r="O7607" s="158"/>
    </row>
    <row r="7608" spans="15:15" x14ac:dyDescent="0.25">
      <c r="O7608" s="158"/>
    </row>
    <row r="7609" spans="15:15" x14ac:dyDescent="0.25">
      <c r="O7609" s="158"/>
    </row>
    <row r="7610" spans="15:15" x14ac:dyDescent="0.25">
      <c r="O7610" s="158"/>
    </row>
    <row r="7611" spans="15:15" x14ac:dyDescent="0.25">
      <c r="O7611" s="158"/>
    </row>
    <row r="7612" spans="15:15" x14ac:dyDescent="0.25">
      <c r="O7612" s="158"/>
    </row>
    <row r="7613" spans="15:15" x14ac:dyDescent="0.25">
      <c r="O7613" s="158"/>
    </row>
    <row r="7614" spans="15:15" x14ac:dyDescent="0.25">
      <c r="O7614" s="158"/>
    </row>
    <row r="7615" spans="15:15" x14ac:dyDescent="0.25">
      <c r="O7615" s="158"/>
    </row>
    <row r="7616" spans="15:15" x14ac:dyDescent="0.25">
      <c r="O7616" s="158"/>
    </row>
    <row r="7617" spans="15:15" x14ac:dyDescent="0.25">
      <c r="O7617" s="158"/>
    </row>
    <row r="7618" spans="15:15" x14ac:dyDescent="0.25">
      <c r="O7618" s="158"/>
    </row>
    <row r="7619" spans="15:15" x14ac:dyDescent="0.25">
      <c r="O7619" s="158"/>
    </row>
    <row r="7620" spans="15:15" x14ac:dyDescent="0.25">
      <c r="O7620" s="158"/>
    </row>
    <row r="7621" spans="15:15" x14ac:dyDescent="0.25">
      <c r="O7621" s="158"/>
    </row>
    <row r="7622" spans="15:15" x14ac:dyDescent="0.25">
      <c r="O7622" s="158"/>
    </row>
    <row r="7623" spans="15:15" x14ac:dyDescent="0.25">
      <c r="O7623" s="158"/>
    </row>
    <row r="7624" spans="15:15" x14ac:dyDescent="0.25">
      <c r="O7624" s="158"/>
    </row>
    <row r="7625" spans="15:15" x14ac:dyDescent="0.25">
      <c r="O7625" s="158"/>
    </row>
    <row r="7626" spans="15:15" x14ac:dyDescent="0.25">
      <c r="O7626" s="158"/>
    </row>
    <row r="7627" spans="15:15" x14ac:dyDescent="0.25">
      <c r="O7627" s="158"/>
    </row>
    <row r="7628" spans="15:15" x14ac:dyDescent="0.25">
      <c r="O7628" s="158"/>
    </row>
    <row r="7629" spans="15:15" x14ac:dyDescent="0.25">
      <c r="O7629" s="158"/>
    </row>
    <row r="7630" spans="15:15" x14ac:dyDescent="0.25">
      <c r="O7630" s="158"/>
    </row>
    <row r="7631" spans="15:15" x14ac:dyDescent="0.25">
      <c r="O7631" s="158"/>
    </row>
    <row r="7632" spans="15:15" x14ac:dyDescent="0.25">
      <c r="O7632" s="158"/>
    </row>
    <row r="7633" spans="15:15" x14ac:dyDescent="0.25">
      <c r="O7633" s="158"/>
    </row>
    <row r="7634" spans="15:15" x14ac:dyDescent="0.25">
      <c r="O7634" s="158"/>
    </row>
    <row r="7635" spans="15:15" x14ac:dyDescent="0.25">
      <c r="O7635" s="158"/>
    </row>
    <row r="7636" spans="15:15" x14ac:dyDescent="0.25">
      <c r="O7636" s="158"/>
    </row>
    <row r="7637" spans="15:15" x14ac:dyDescent="0.25">
      <c r="O7637" s="158"/>
    </row>
    <row r="7638" spans="15:15" x14ac:dyDescent="0.25">
      <c r="O7638" s="158"/>
    </row>
    <row r="7639" spans="15:15" x14ac:dyDescent="0.25">
      <c r="O7639" s="158"/>
    </row>
    <row r="7640" spans="15:15" x14ac:dyDescent="0.25">
      <c r="O7640" s="158"/>
    </row>
    <row r="7641" spans="15:15" x14ac:dyDescent="0.25">
      <c r="O7641" s="158"/>
    </row>
    <row r="7642" spans="15:15" x14ac:dyDescent="0.25">
      <c r="O7642" s="158"/>
    </row>
    <row r="7643" spans="15:15" x14ac:dyDescent="0.25">
      <c r="O7643" s="158"/>
    </row>
    <row r="7644" spans="15:15" x14ac:dyDescent="0.25">
      <c r="O7644" s="158"/>
    </row>
    <row r="7645" spans="15:15" x14ac:dyDescent="0.25">
      <c r="O7645" s="158"/>
    </row>
    <row r="7646" spans="15:15" x14ac:dyDescent="0.25">
      <c r="O7646" s="158"/>
    </row>
    <row r="7647" spans="15:15" x14ac:dyDescent="0.25">
      <c r="O7647" s="158"/>
    </row>
    <row r="7648" spans="15:15" x14ac:dyDescent="0.25">
      <c r="O7648" s="158"/>
    </row>
    <row r="7649" spans="15:15" x14ac:dyDescent="0.25">
      <c r="O7649" s="158"/>
    </row>
    <row r="7650" spans="15:15" x14ac:dyDescent="0.25">
      <c r="O7650" s="158"/>
    </row>
    <row r="7651" spans="15:15" x14ac:dyDescent="0.25">
      <c r="O7651" s="158"/>
    </row>
    <row r="7652" spans="15:15" x14ac:dyDescent="0.25">
      <c r="O7652" s="158"/>
    </row>
    <row r="7653" spans="15:15" x14ac:dyDescent="0.25">
      <c r="O7653" s="158"/>
    </row>
    <row r="7654" spans="15:15" x14ac:dyDescent="0.25">
      <c r="O7654" s="158"/>
    </row>
    <row r="7655" spans="15:15" x14ac:dyDescent="0.25">
      <c r="O7655" s="158"/>
    </row>
    <row r="7656" spans="15:15" x14ac:dyDescent="0.25">
      <c r="O7656" s="158"/>
    </row>
    <row r="7657" spans="15:15" x14ac:dyDescent="0.25">
      <c r="O7657" s="158"/>
    </row>
    <row r="7658" spans="15:15" x14ac:dyDescent="0.25">
      <c r="O7658" s="158"/>
    </row>
    <row r="7659" spans="15:15" x14ac:dyDescent="0.25">
      <c r="O7659" s="158"/>
    </row>
    <row r="7660" spans="15:15" x14ac:dyDescent="0.25">
      <c r="O7660" s="158"/>
    </row>
    <row r="7661" spans="15:15" x14ac:dyDescent="0.25">
      <c r="O7661" s="158"/>
    </row>
    <row r="7662" spans="15:15" x14ac:dyDescent="0.25">
      <c r="O7662" s="158"/>
    </row>
    <row r="7663" spans="15:15" x14ac:dyDescent="0.25">
      <c r="O7663" s="158"/>
    </row>
    <row r="7664" spans="15:15" x14ac:dyDescent="0.25">
      <c r="O7664" s="158"/>
    </row>
    <row r="7665" spans="15:15" x14ac:dyDescent="0.25">
      <c r="O7665" s="158"/>
    </row>
    <row r="7666" spans="15:15" x14ac:dyDescent="0.25">
      <c r="O7666" s="158"/>
    </row>
    <row r="7667" spans="15:15" x14ac:dyDescent="0.25">
      <c r="O7667" s="158"/>
    </row>
    <row r="7668" spans="15:15" x14ac:dyDescent="0.25">
      <c r="O7668" s="158"/>
    </row>
    <row r="7669" spans="15:15" x14ac:dyDescent="0.25">
      <c r="O7669" s="158"/>
    </row>
    <row r="7670" spans="15:15" x14ac:dyDescent="0.25">
      <c r="O7670" s="158"/>
    </row>
    <row r="7671" spans="15:15" x14ac:dyDescent="0.25">
      <c r="O7671" s="158"/>
    </row>
    <row r="7672" spans="15:15" x14ac:dyDescent="0.25">
      <c r="O7672" s="158"/>
    </row>
    <row r="7673" spans="15:15" x14ac:dyDescent="0.25">
      <c r="O7673" s="158"/>
    </row>
    <row r="7674" spans="15:15" x14ac:dyDescent="0.25">
      <c r="O7674" s="158"/>
    </row>
    <row r="7675" spans="15:15" x14ac:dyDescent="0.25">
      <c r="O7675" s="158"/>
    </row>
    <row r="7676" spans="15:15" x14ac:dyDescent="0.25">
      <c r="O7676" s="158"/>
    </row>
    <row r="7677" spans="15:15" x14ac:dyDescent="0.25">
      <c r="O7677" s="158"/>
    </row>
    <row r="7678" spans="15:15" x14ac:dyDescent="0.25">
      <c r="O7678" s="158"/>
    </row>
    <row r="7679" spans="15:15" x14ac:dyDescent="0.25">
      <c r="O7679" s="158"/>
    </row>
    <row r="7680" spans="15:15" x14ac:dyDescent="0.25">
      <c r="O7680" s="158"/>
    </row>
    <row r="7681" spans="15:15" x14ac:dyDescent="0.25">
      <c r="O7681" s="158"/>
    </row>
    <row r="7682" spans="15:15" x14ac:dyDescent="0.25">
      <c r="O7682" s="158"/>
    </row>
    <row r="7683" spans="15:15" x14ac:dyDescent="0.25">
      <c r="O7683" s="158"/>
    </row>
    <row r="7684" spans="15:15" x14ac:dyDescent="0.25">
      <c r="O7684" s="158"/>
    </row>
    <row r="7685" spans="15:15" x14ac:dyDescent="0.25">
      <c r="O7685" s="158"/>
    </row>
    <row r="7686" spans="15:15" x14ac:dyDescent="0.25">
      <c r="O7686" s="158"/>
    </row>
    <row r="7687" spans="15:15" x14ac:dyDescent="0.25">
      <c r="O7687" s="158"/>
    </row>
    <row r="7688" spans="15:15" x14ac:dyDescent="0.25">
      <c r="O7688" s="158"/>
    </row>
    <row r="7689" spans="15:15" x14ac:dyDescent="0.25">
      <c r="O7689" s="158"/>
    </row>
    <row r="7690" spans="15:15" x14ac:dyDescent="0.25">
      <c r="O7690" s="158"/>
    </row>
    <row r="7691" spans="15:15" x14ac:dyDescent="0.25">
      <c r="O7691" s="158"/>
    </row>
    <row r="7692" spans="15:15" x14ac:dyDescent="0.25">
      <c r="O7692" s="158"/>
    </row>
    <row r="7693" spans="15:15" x14ac:dyDescent="0.25">
      <c r="O7693" s="158"/>
    </row>
    <row r="7694" spans="15:15" x14ac:dyDescent="0.25">
      <c r="O7694" s="158"/>
    </row>
    <row r="7695" spans="15:15" x14ac:dyDescent="0.25">
      <c r="O7695" s="158"/>
    </row>
    <row r="7696" spans="15:15" x14ac:dyDescent="0.25">
      <c r="O7696" s="158"/>
    </row>
    <row r="7697" spans="15:15" x14ac:dyDescent="0.25">
      <c r="O7697" s="158"/>
    </row>
    <row r="7698" spans="15:15" x14ac:dyDescent="0.25">
      <c r="O7698" s="158"/>
    </row>
    <row r="7699" spans="15:15" x14ac:dyDescent="0.25">
      <c r="O7699" s="158"/>
    </row>
    <row r="7700" spans="15:15" x14ac:dyDescent="0.25">
      <c r="O7700" s="158"/>
    </row>
    <row r="7701" spans="15:15" x14ac:dyDescent="0.25">
      <c r="O7701" s="158"/>
    </row>
    <row r="7702" spans="15:15" x14ac:dyDescent="0.25">
      <c r="O7702" s="158"/>
    </row>
    <row r="7703" spans="15:15" x14ac:dyDescent="0.25">
      <c r="O7703" s="158"/>
    </row>
    <row r="7704" spans="15:15" x14ac:dyDescent="0.25">
      <c r="O7704" s="158"/>
    </row>
    <row r="7705" spans="15:15" x14ac:dyDescent="0.25">
      <c r="O7705" s="158"/>
    </row>
    <row r="7706" spans="15:15" x14ac:dyDescent="0.25">
      <c r="O7706" s="158"/>
    </row>
    <row r="7707" spans="15:15" x14ac:dyDescent="0.25">
      <c r="O7707" s="158"/>
    </row>
    <row r="7708" spans="15:15" x14ac:dyDescent="0.25">
      <c r="O7708" s="158"/>
    </row>
    <row r="7709" spans="15:15" x14ac:dyDescent="0.25">
      <c r="O7709" s="158"/>
    </row>
    <row r="7710" spans="15:15" x14ac:dyDescent="0.25">
      <c r="O7710" s="158"/>
    </row>
    <row r="7711" spans="15:15" x14ac:dyDescent="0.25">
      <c r="O7711" s="158"/>
    </row>
    <row r="7712" spans="15:15" x14ac:dyDescent="0.25">
      <c r="O7712" s="158"/>
    </row>
    <row r="7713" spans="15:15" x14ac:dyDescent="0.25">
      <c r="O7713" s="158"/>
    </row>
    <row r="7714" spans="15:15" x14ac:dyDescent="0.25">
      <c r="O7714" s="158"/>
    </row>
    <row r="7715" spans="15:15" x14ac:dyDescent="0.25">
      <c r="O7715" s="158"/>
    </row>
    <row r="7716" spans="15:15" x14ac:dyDescent="0.25">
      <c r="O7716" s="158"/>
    </row>
    <row r="7717" spans="15:15" x14ac:dyDescent="0.25">
      <c r="O7717" s="158"/>
    </row>
    <row r="7718" spans="15:15" x14ac:dyDescent="0.25">
      <c r="O7718" s="158"/>
    </row>
    <row r="7719" spans="15:15" x14ac:dyDescent="0.25">
      <c r="O7719" s="158"/>
    </row>
    <row r="7720" spans="15:15" x14ac:dyDescent="0.25">
      <c r="O7720" s="158"/>
    </row>
    <row r="7721" spans="15:15" x14ac:dyDescent="0.25">
      <c r="O7721" s="158"/>
    </row>
    <row r="7722" spans="15:15" x14ac:dyDescent="0.25">
      <c r="O7722" s="158"/>
    </row>
    <row r="7723" spans="15:15" x14ac:dyDescent="0.25">
      <c r="O7723" s="158"/>
    </row>
    <row r="7724" spans="15:15" x14ac:dyDescent="0.25">
      <c r="O7724" s="158"/>
    </row>
    <row r="7725" spans="15:15" x14ac:dyDescent="0.25">
      <c r="O7725" s="158"/>
    </row>
    <row r="7726" spans="15:15" x14ac:dyDescent="0.25">
      <c r="O7726" s="158"/>
    </row>
    <row r="7727" spans="15:15" x14ac:dyDescent="0.25">
      <c r="O7727" s="158"/>
    </row>
    <row r="7728" spans="15:15" x14ac:dyDescent="0.25">
      <c r="O7728" s="158"/>
    </row>
    <row r="7729" spans="15:15" x14ac:dyDescent="0.25">
      <c r="O7729" s="158"/>
    </row>
    <row r="7730" spans="15:15" x14ac:dyDescent="0.25">
      <c r="O7730" s="158"/>
    </row>
    <row r="7731" spans="15:15" x14ac:dyDescent="0.25">
      <c r="O7731" s="158"/>
    </row>
    <row r="7732" spans="15:15" x14ac:dyDescent="0.25">
      <c r="O7732" s="158"/>
    </row>
    <row r="7733" spans="15:15" x14ac:dyDescent="0.25">
      <c r="O7733" s="158"/>
    </row>
    <row r="7734" spans="15:15" x14ac:dyDescent="0.25">
      <c r="O7734" s="158"/>
    </row>
    <row r="7735" spans="15:15" x14ac:dyDescent="0.25">
      <c r="O7735" s="158"/>
    </row>
    <row r="7736" spans="15:15" x14ac:dyDescent="0.25">
      <c r="O7736" s="158"/>
    </row>
    <row r="7737" spans="15:15" x14ac:dyDescent="0.25">
      <c r="O7737" s="158"/>
    </row>
    <row r="7738" spans="15:15" x14ac:dyDescent="0.25">
      <c r="O7738" s="158"/>
    </row>
    <row r="7739" spans="15:15" x14ac:dyDescent="0.25">
      <c r="O7739" s="158"/>
    </row>
    <row r="7740" spans="15:15" x14ac:dyDescent="0.25">
      <c r="O7740" s="158"/>
    </row>
    <row r="7741" spans="15:15" x14ac:dyDescent="0.25">
      <c r="O7741" s="158"/>
    </row>
    <row r="7742" spans="15:15" x14ac:dyDescent="0.25">
      <c r="O7742" s="158"/>
    </row>
    <row r="7743" spans="15:15" x14ac:dyDescent="0.25">
      <c r="O7743" s="158"/>
    </row>
    <row r="7744" spans="15:15" x14ac:dyDescent="0.25">
      <c r="O7744" s="158"/>
    </row>
    <row r="7745" spans="15:15" x14ac:dyDescent="0.25">
      <c r="O7745" s="158"/>
    </row>
    <row r="7746" spans="15:15" x14ac:dyDescent="0.25">
      <c r="O7746" s="158"/>
    </row>
    <row r="7747" spans="15:15" x14ac:dyDescent="0.25">
      <c r="O7747" s="158"/>
    </row>
    <row r="7748" spans="15:15" x14ac:dyDescent="0.25">
      <c r="O7748" s="158"/>
    </row>
    <row r="7749" spans="15:15" x14ac:dyDescent="0.25">
      <c r="O7749" s="158"/>
    </row>
    <row r="7750" spans="15:15" x14ac:dyDescent="0.25">
      <c r="O7750" s="158"/>
    </row>
    <row r="7751" spans="15:15" x14ac:dyDescent="0.25">
      <c r="O7751" s="158"/>
    </row>
    <row r="7752" spans="15:15" x14ac:dyDescent="0.25">
      <c r="O7752" s="158"/>
    </row>
    <row r="7753" spans="15:15" x14ac:dyDescent="0.25">
      <c r="O7753" s="158"/>
    </row>
    <row r="7754" spans="15:15" x14ac:dyDescent="0.25">
      <c r="O7754" s="158"/>
    </row>
    <row r="7755" spans="15:15" x14ac:dyDescent="0.25">
      <c r="O7755" s="158"/>
    </row>
    <row r="7756" spans="15:15" x14ac:dyDescent="0.25">
      <c r="O7756" s="158"/>
    </row>
    <row r="7757" spans="15:15" x14ac:dyDescent="0.25">
      <c r="O7757" s="158"/>
    </row>
    <row r="7758" spans="15:15" x14ac:dyDescent="0.25">
      <c r="O7758" s="158"/>
    </row>
    <row r="7759" spans="15:15" x14ac:dyDescent="0.25">
      <c r="O7759" s="158"/>
    </row>
    <row r="7760" spans="15:15" x14ac:dyDescent="0.25">
      <c r="O7760" s="158"/>
    </row>
    <row r="7761" spans="15:15" x14ac:dyDescent="0.25">
      <c r="O7761" s="158"/>
    </row>
    <row r="7762" spans="15:15" x14ac:dyDescent="0.25">
      <c r="O7762" s="158"/>
    </row>
    <row r="7763" spans="15:15" x14ac:dyDescent="0.25">
      <c r="O7763" s="158"/>
    </row>
    <row r="7764" spans="15:15" x14ac:dyDescent="0.25">
      <c r="O7764" s="158"/>
    </row>
    <row r="7765" spans="15:15" x14ac:dyDescent="0.25">
      <c r="O7765" s="158"/>
    </row>
    <row r="7766" spans="15:15" x14ac:dyDescent="0.25">
      <c r="O7766" s="158"/>
    </row>
    <row r="7767" spans="15:15" x14ac:dyDescent="0.25">
      <c r="O7767" s="158"/>
    </row>
    <row r="7768" spans="15:15" x14ac:dyDescent="0.25">
      <c r="O7768" s="158"/>
    </row>
    <row r="7769" spans="15:15" x14ac:dyDescent="0.25">
      <c r="O7769" s="158"/>
    </row>
    <row r="7770" spans="15:15" x14ac:dyDescent="0.25">
      <c r="O7770" s="158"/>
    </row>
    <row r="7771" spans="15:15" x14ac:dyDescent="0.25">
      <c r="O7771" s="158"/>
    </row>
    <row r="7772" spans="15:15" x14ac:dyDescent="0.25">
      <c r="O7772" s="158"/>
    </row>
    <row r="7773" spans="15:15" x14ac:dyDescent="0.25">
      <c r="O7773" s="158"/>
    </row>
    <row r="7774" spans="15:15" x14ac:dyDescent="0.25">
      <c r="O7774" s="158"/>
    </row>
    <row r="7775" spans="15:15" x14ac:dyDescent="0.25">
      <c r="O7775" s="158"/>
    </row>
    <row r="7776" spans="15:15" x14ac:dyDescent="0.25">
      <c r="O7776" s="158"/>
    </row>
    <row r="7777" spans="15:15" x14ac:dyDescent="0.25">
      <c r="O7777" s="158"/>
    </row>
    <row r="7778" spans="15:15" x14ac:dyDescent="0.25">
      <c r="O7778" s="158"/>
    </row>
    <row r="7779" spans="15:15" x14ac:dyDescent="0.25">
      <c r="O7779" s="158"/>
    </row>
    <row r="7780" spans="15:15" x14ac:dyDescent="0.25">
      <c r="O7780" s="158"/>
    </row>
    <row r="7781" spans="15:15" x14ac:dyDescent="0.25">
      <c r="O7781" s="158"/>
    </row>
    <row r="7782" spans="15:15" x14ac:dyDescent="0.25">
      <c r="O7782" s="158"/>
    </row>
    <row r="7783" spans="15:15" x14ac:dyDescent="0.25">
      <c r="O7783" s="158"/>
    </row>
    <row r="7784" spans="15:15" x14ac:dyDescent="0.25">
      <c r="O7784" s="158"/>
    </row>
    <row r="7785" spans="15:15" x14ac:dyDescent="0.25">
      <c r="O7785" s="158"/>
    </row>
    <row r="7786" spans="15:15" x14ac:dyDescent="0.25">
      <c r="O7786" s="158"/>
    </row>
    <row r="7787" spans="15:15" x14ac:dyDescent="0.25">
      <c r="O7787" s="158"/>
    </row>
    <row r="7788" spans="15:15" x14ac:dyDescent="0.25">
      <c r="O7788" s="158"/>
    </row>
    <row r="7789" spans="15:15" x14ac:dyDescent="0.25">
      <c r="O7789" s="158"/>
    </row>
    <row r="7790" spans="15:15" x14ac:dyDescent="0.25">
      <c r="O7790" s="158"/>
    </row>
    <row r="7791" spans="15:15" x14ac:dyDescent="0.25">
      <c r="O7791" s="158"/>
    </row>
    <row r="7792" spans="15:15" x14ac:dyDescent="0.25">
      <c r="O7792" s="158"/>
    </row>
    <row r="7793" spans="15:15" x14ac:dyDescent="0.25">
      <c r="O7793" s="158"/>
    </row>
    <row r="7794" spans="15:15" x14ac:dyDescent="0.25">
      <c r="O7794" s="158"/>
    </row>
    <row r="7795" spans="15:15" x14ac:dyDescent="0.25">
      <c r="O7795" s="158"/>
    </row>
    <row r="7796" spans="15:15" x14ac:dyDescent="0.25">
      <c r="O7796" s="158"/>
    </row>
    <row r="7797" spans="15:15" x14ac:dyDescent="0.25">
      <c r="O7797" s="158"/>
    </row>
    <row r="7798" spans="15:15" x14ac:dyDescent="0.25">
      <c r="O7798" s="158"/>
    </row>
    <row r="7799" spans="15:15" x14ac:dyDescent="0.25">
      <c r="O7799" s="158"/>
    </row>
    <row r="7800" spans="15:15" x14ac:dyDescent="0.25">
      <c r="O7800" s="158"/>
    </row>
    <row r="7801" spans="15:15" x14ac:dyDescent="0.25">
      <c r="O7801" s="158"/>
    </row>
    <row r="7802" spans="15:15" x14ac:dyDescent="0.25">
      <c r="O7802" s="158"/>
    </row>
    <row r="7803" spans="15:15" x14ac:dyDescent="0.25">
      <c r="O7803" s="158"/>
    </row>
    <row r="7804" spans="15:15" x14ac:dyDescent="0.25">
      <c r="O7804" s="158"/>
    </row>
    <row r="7805" spans="15:15" x14ac:dyDescent="0.25">
      <c r="O7805" s="158"/>
    </row>
    <row r="7806" spans="15:15" x14ac:dyDescent="0.25">
      <c r="O7806" s="158"/>
    </row>
    <row r="7807" spans="15:15" x14ac:dyDescent="0.25">
      <c r="O7807" s="158"/>
    </row>
    <row r="7808" spans="15:15" x14ac:dyDescent="0.25">
      <c r="O7808" s="158"/>
    </row>
    <row r="7809" spans="15:15" x14ac:dyDescent="0.25">
      <c r="O7809" s="158"/>
    </row>
    <row r="7810" spans="15:15" x14ac:dyDescent="0.25">
      <c r="O7810" s="158"/>
    </row>
    <row r="7811" spans="15:15" x14ac:dyDescent="0.25">
      <c r="O7811" s="158"/>
    </row>
    <row r="7812" spans="15:15" x14ac:dyDescent="0.25">
      <c r="O7812" s="158"/>
    </row>
    <row r="7813" spans="15:15" x14ac:dyDescent="0.25">
      <c r="O7813" s="158"/>
    </row>
    <row r="7814" spans="15:15" x14ac:dyDescent="0.25">
      <c r="O7814" s="158"/>
    </row>
    <row r="7815" spans="15:15" x14ac:dyDescent="0.25">
      <c r="O7815" s="158"/>
    </row>
    <row r="7816" spans="15:15" x14ac:dyDescent="0.25">
      <c r="O7816" s="158"/>
    </row>
    <row r="7817" spans="15:15" x14ac:dyDescent="0.25">
      <c r="O7817" s="158"/>
    </row>
    <row r="7818" spans="15:15" x14ac:dyDescent="0.25">
      <c r="O7818" s="158"/>
    </row>
    <row r="7819" spans="15:15" x14ac:dyDescent="0.25">
      <c r="O7819" s="158"/>
    </row>
    <row r="7820" spans="15:15" x14ac:dyDescent="0.25">
      <c r="O7820" s="158"/>
    </row>
    <row r="7821" spans="15:15" x14ac:dyDescent="0.25">
      <c r="O7821" s="158"/>
    </row>
    <row r="7822" spans="15:15" x14ac:dyDescent="0.25">
      <c r="O7822" s="158"/>
    </row>
    <row r="7823" spans="15:15" x14ac:dyDescent="0.25">
      <c r="O7823" s="158"/>
    </row>
    <row r="7824" spans="15:15" x14ac:dyDescent="0.25">
      <c r="O7824" s="158"/>
    </row>
    <row r="7825" spans="15:15" x14ac:dyDescent="0.25">
      <c r="O7825" s="158"/>
    </row>
    <row r="7826" spans="15:15" x14ac:dyDescent="0.25">
      <c r="O7826" s="158"/>
    </row>
    <row r="7827" spans="15:15" x14ac:dyDescent="0.25">
      <c r="O7827" s="158"/>
    </row>
    <row r="7828" spans="15:15" x14ac:dyDescent="0.25">
      <c r="O7828" s="158"/>
    </row>
    <row r="7829" spans="15:15" x14ac:dyDescent="0.25">
      <c r="O7829" s="158"/>
    </row>
    <row r="7830" spans="15:15" x14ac:dyDescent="0.25">
      <c r="O7830" s="158"/>
    </row>
    <row r="7831" spans="15:15" x14ac:dyDescent="0.25">
      <c r="O7831" s="158"/>
    </row>
    <row r="7832" spans="15:15" x14ac:dyDescent="0.25">
      <c r="O7832" s="158"/>
    </row>
    <row r="7833" spans="15:15" x14ac:dyDescent="0.25">
      <c r="O7833" s="158"/>
    </row>
    <row r="7834" spans="15:15" x14ac:dyDescent="0.25">
      <c r="O7834" s="158"/>
    </row>
    <row r="7835" spans="15:15" x14ac:dyDescent="0.25">
      <c r="O7835" s="158"/>
    </row>
    <row r="7836" spans="15:15" x14ac:dyDescent="0.25">
      <c r="O7836" s="158"/>
    </row>
    <row r="7837" spans="15:15" x14ac:dyDescent="0.25">
      <c r="O7837" s="158"/>
    </row>
    <row r="7838" spans="15:15" x14ac:dyDescent="0.25">
      <c r="O7838" s="158"/>
    </row>
    <row r="7839" spans="15:15" x14ac:dyDescent="0.25">
      <c r="O7839" s="158"/>
    </row>
    <row r="7840" spans="15:15" x14ac:dyDescent="0.25">
      <c r="O7840" s="158"/>
    </row>
    <row r="7841" spans="15:15" x14ac:dyDescent="0.25">
      <c r="O7841" s="158"/>
    </row>
    <row r="7842" spans="15:15" x14ac:dyDescent="0.25">
      <c r="O7842" s="158"/>
    </row>
    <row r="7843" spans="15:15" x14ac:dyDescent="0.25">
      <c r="O7843" s="158"/>
    </row>
    <row r="7844" spans="15:15" x14ac:dyDescent="0.25">
      <c r="O7844" s="158"/>
    </row>
    <row r="7845" spans="15:15" x14ac:dyDescent="0.25">
      <c r="O7845" s="158"/>
    </row>
    <row r="7846" spans="15:15" x14ac:dyDescent="0.25">
      <c r="O7846" s="158"/>
    </row>
    <row r="7847" spans="15:15" x14ac:dyDescent="0.25">
      <c r="O7847" s="158"/>
    </row>
    <row r="7848" spans="15:15" x14ac:dyDescent="0.25">
      <c r="O7848" s="158"/>
    </row>
    <row r="7849" spans="15:15" x14ac:dyDescent="0.25">
      <c r="O7849" s="158"/>
    </row>
    <row r="7850" spans="15:15" x14ac:dyDescent="0.25">
      <c r="O7850" s="158"/>
    </row>
    <row r="7851" spans="15:15" x14ac:dyDescent="0.25">
      <c r="O7851" s="158"/>
    </row>
    <row r="7852" spans="15:15" x14ac:dyDescent="0.25">
      <c r="O7852" s="158"/>
    </row>
    <row r="7853" spans="15:15" x14ac:dyDescent="0.25">
      <c r="O7853" s="158"/>
    </row>
    <row r="7854" spans="15:15" x14ac:dyDescent="0.25">
      <c r="O7854" s="158"/>
    </row>
    <row r="7855" spans="15:15" x14ac:dyDescent="0.25">
      <c r="O7855" s="158"/>
    </row>
    <row r="7856" spans="15:15" x14ac:dyDescent="0.25">
      <c r="O7856" s="158"/>
    </row>
    <row r="7857" spans="15:15" x14ac:dyDescent="0.25">
      <c r="O7857" s="158"/>
    </row>
    <row r="7858" spans="15:15" x14ac:dyDescent="0.25">
      <c r="O7858" s="158"/>
    </row>
    <row r="7859" spans="15:15" x14ac:dyDescent="0.25">
      <c r="O7859" s="158"/>
    </row>
    <row r="7860" spans="15:15" x14ac:dyDescent="0.25">
      <c r="O7860" s="158"/>
    </row>
    <row r="7861" spans="15:15" x14ac:dyDescent="0.25">
      <c r="O7861" s="158"/>
    </row>
    <row r="7862" spans="15:15" x14ac:dyDescent="0.25">
      <c r="O7862" s="158"/>
    </row>
    <row r="7863" spans="15:15" x14ac:dyDescent="0.25">
      <c r="O7863" s="158"/>
    </row>
    <row r="7864" spans="15:15" x14ac:dyDescent="0.25">
      <c r="O7864" s="158"/>
    </row>
    <row r="7865" spans="15:15" x14ac:dyDescent="0.25">
      <c r="O7865" s="158"/>
    </row>
    <row r="7866" spans="15:15" x14ac:dyDescent="0.25">
      <c r="O7866" s="158"/>
    </row>
    <row r="7867" spans="15:15" x14ac:dyDescent="0.25">
      <c r="O7867" s="158"/>
    </row>
    <row r="7868" spans="15:15" x14ac:dyDescent="0.25">
      <c r="O7868" s="158"/>
    </row>
    <row r="7869" spans="15:15" x14ac:dyDescent="0.25">
      <c r="O7869" s="158"/>
    </row>
    <row r="7870" spans="15:15" x14ac:dyDescent="0.25">
      <c r="O7870" s="158"/>
    </row>
    <row r="7871" spans="15:15" x14ac:dyDescent="0.25">
      <c r="O7871" s="158"/>
    </row>
    <row r="7872" spans="15:15" x14ac:dyDescent="0.25">
      <c r="O7872" s="158"/>
    </row>
    <row r="7873" spans="15:15" x14ac:dyDescent="0.25">
      <c r="O7873" s="158"/>
    </row>
    <row r="7874" spans="15:15" x14ac:dyDescent="0.25">
      <c r="O7874" s="158"/>
    </row>
    <row r="7875" spans="15:15" x14ac:dyDescent="0.25">
      <c r="O7875" s="158"/>
    </row>
    <row r="7876" spans="15:15" x14ac:dyDescent="0.25">
      <c r="O7876" s="158"/>
    </row>
    <row r="7877" spans="15:15" x14ac:dyDescent="0.25">
      <c r="O7877" s="158"/>
    </row>
    <row r="7878" spans="15:15" x14ac:dyDescent="0.25">
      <c r="O7878" s="158"/>
    </row>
    <row r="7879" spans="15:15" x14ac:dyDescent="0.25">
      <c r="O7879" s="158"/>
    </row>
    <row r="7880" spans="15:15" x14ac:dyDescent="0.25">
      <c r="O7880" s="158"/>
    </row>
    <row r="7881" spans="15:15" x14ac:dyDescent="0.25">
      <c r="O7881" s="158"/>
    </row>
    <row r="7882" spans="15:15" x14ac:dyDescent="0.25">
      <c r="O7882" s="158"/>
    </row>
    <row r="7883" spans="15:15" x14ac:dyDescent="0.25">
      <c r="O7883" s="158"/>
    </row>
    <row r="7884" spans="15:15" x14ac:dyDescent="0.25">
      <c r="O7884" s="158"/>
    </row>
    <row r="7885" spans="15:15" x14ac:dyDescent="0.25">
      <c r="O7885" s="158"/>
    </row>
    <row r="7886" spans="15:15" x14ac:dyDescent="0.25">
      <c r="O7886" s="158"/>
    </row>
    <row r="7887" spans="15:15" x14ac:dyDescent="0.25">
      <c r="O7887" s="158"/>
    </row>
    <row r="7888" spans="15:15" x14ac:dyDescent="0.25">
      <c r="O7888" s="158"/>
    </row>
    <row r="7889" spans="15:15" x14ac:dyDescent="0.25">
      <c r="O7889" s="158"/>
    </row>
    <row r="7890" spans="15:15" x14ac:dyDescent="0.25">
      <c r="O7890" s="158"/>
    </row>
    <row r="7891" spans="15:15" x14ac:dyDescent="0.25">
      <c r="O7891" s="158"/>
    </row>
    <row r="7892" spans="15:15" x14ac:dyDescent="0.25">
      <c r="O7892" s="158"/>
    </row>
    <row r="7893" spans="15:15" x14ac:dyDescent="0.25">
      <c r="O7893" s="158"/>
    </row>
    <row r="7894" spans="15:15" x14ac:dyDescent="0.25">
      <c r="O7894" s="158"/>
    </row>
    <row r="7895" spans="15:15" x14ac:dyDescent="0.25">
      <c r="O7895" s="158"/>
    </row>
    <row r="7896" spans="15:15" x14ac:dyDescent="0.25">
      <c r="O7896" s="158"/>
    </row>
    <row r="7897" spans="15:15" x14ac:dyDescent="0.25">
      <c r="O7897" s="158"/>
    </row>
    <row r="7898" spans="15:15" x14ac:dyDescent="0.25">
      <c r="O7898" s="158"/>
    </row>
    <row r="7899" spans="15:15" x14ac:dyDescent="0.25">
      <c r="O7899" s="158"/>
    </row>
    <row r="7900" spans="15:15" x14ac:dyDescent="0.25">
      <c r="O7900" s="158"/>
    </row>
    <row r="7901" spans="15:15" x14ac:dyDescent="0.25">
      <c r="O7901" s="158"/>
    </row>
    <row r="7902" spans="15:15" x14ac:dyDescent="0.25">
      <c r="O7902" s="158"/>
    </row>
    <row r="7903" spans="15:15" x14ac:dyDescent="0.25">
      <c r="O7903" s="158"/>
    </row>
    <row r="7904" spans="15:15" x14ac:dyDescent="0.25">
      <c r="O7904" s="158"/>
    </row>
    <row r="7905" spans="15:15" x14ac:dyDescent="0.25">
      <c r="O7905" s="158"/>
    </row>
    <row r="7906" spans="15:15" x14ac:dyDescent="0.25">
      <c r="O7906" s="158"/>
    </row>
    <row r="7907" spans="15:15" x14ac:dyDescent="0.25">
      <c r="O7907" s="158"/>
    </row>
    <row r="7908" spans="15:15" x14ac:dyDescent="0.25">
      <c r="O7908" s="158"/>
    </row>
    <row r="7909" spans="15:15" x14ac:dyDescent="0.25">
      <c r="O7909" s="158"/>
    </row>
    <row r="7910" spans="15:15" x14ac:dyDescent="0.25">
      <c r="O7910" s="158"/>
    </row>
    <row r="7911" spans="15:15" x14ac:dyDescent="0.25">
      <c r="O7911" s="158"/>
    </row>
    <row r="7912" spans="15:15" x14ac:dyDescent="0.25">
      <c r="O7912" s="158"/>
    </row>
    <row r="7913" spans="15:15" x14ac:dyDescent="0.25">
      <c r="O7913" s="158"/>
    </row>
    <row r="7914" spans="15:15" x14ac:dyDescent="0.25">
      <c r="O7914" s="158"/>
    </row>
    <row r="7915" spans="15:15" x14ac:dyDescent="0.25">
      <c r="O7915" s="158"/>
    </row>
    <row r="7916" spans="15:15" x14ac:dyDescent="0.25">
      <c r="O7916" s="158"/>
    </row>
    <row r="7917" spans="15:15" x14ac:dyDescent="0.25">
      <c r="O7917" s="158"/>
    </row>
    <row r="7918" spans="15:15" x14ac:dyDescent="0.25">
      <c r="O7918" s="158"/>
    </row>
    <row r="7919" spans="15:15" x14ac:dyDescent="0.25">
      <c r="O7919" s="158"/>
    </row>
    <row r="7920" spans="15:15" x14ac:dyDescent="0.25">
      <c r="O7920" s="158"/>
    </row>
    <row r="7921" spans="15:15" x14ac:dyDescent="0.25">
      <c r="O7921" s="158"/>
    </row>
    <row r="7922" spans="15:15" x14ac:dyDescent="0.25">
      <c r="O7922" s="158"/>
    </row>
    <row r="7923" spans="15:15" x14ac:dyDescent="0.25">
      <c r="O7923" s="158"/>
    </row>
    <row r="7924" spans="15:15" x14ac:dyDescent="0.25">
      <c r="O7924" s="158"/>
    </row>
    <row r="7925" spans="15:15" x14ac:dyDescent="0.25">
      <c r="O7925" s="158"/>
    </row>
    <row r="7926" spans="15:15" x14ac:dyDescent="0.25">
      <c r="O7926" s="158"/>
    </row>
    <row r="7927" spans="15:15" x14ac:dyDescent="0.25">
      <c r="O7927" s="158"/>
    </row>
    <row r="7928" spans="15:15" x14ac:dyDescent="0.25">
      <c r="O7928" s="158"/>
    </row>
    <row r="7929" spans="15:15" x14ac:dyDescent="0.25">
      <c r="O7929" s="158"/>
    </row>
    <row r="7930" spans="15:15" x14ac:dyDescent="0.25">
      <c r="O7930" s="158"/>
    </row>
    <row r="7931" spans="15:15" x14ac:dyDescent="0.25">
      <c r="O7931" s="158"/>
    </row>
    <row r="7932" spans="15:15" x14ac:dyDescent="0.25">
      <c r="O7932" s="158"/>
    </row>
    <row r="7933" spans="15:15" x14ac:dyDescent="0.25">
      <c r="O7933" s="158"/>
    </row>
    <row r="7934" spans="15:15" x14ac:dyDescent="0.25">
      <c r="O7934" s="158"/>
    </row>
    <row r="7935" spans="15:15" x14ac:dyDescent="0.25">
      <c r="O7935" s="158"/>
    </row>
    <row r="7936" spans="15:15" x14ac:dyDescent="0.25">
      <c r="O7936" s="158"/>
    </row>
    <row r="7937" spans="15:15" x14ac:dyDescent="0.25">
      <c r="O7937" s="158"/>
    </row>
    <row r="7938" spans="15:15" x14ac:dyDescent="0.25">
      <c r="O7938" s="158"/>
    </row>
    <row r="7939" spans="15:15" x14ac:dyDescent="0.25">
      <c r="O7939" s="158"/>
    </row>
    <row r="7940" spans="15:15" x14ac:dyDescent="0.25">
      <c r="O7940" s="158"/>
    </row>
    <row r="7941" spans="15:15" x14ac:dyDescent="0.25">
      <c r="O7941" s="158"/>
    </row>
    <row r="7942" spans="15:15" x14ac:dyDescent="0.25">
      <c r="O7942" s="158"/>
    </row>
    <row r="7943" spans="15:15" x14ac:dyDescent="0.25">
      <c r="O7943" s="158"/>
    </row>
    <row r="7944" spans="15:15" x14ac:dyDescent="0.25">
      <c r="O7944" s="158"/>
    </row>
    <row r="7945" spans="15:15" x14ac:dyDescent="0.25">
      <c r="O7945" s="158"/>
    </row>
    <row r="7946" spans="15:15" x14ac:dyDescent="0.25">
      <c r="O7946" s="158"/>
    </row>
    <row r="7947" spans="15:15" x14ac:dyDescent="0.25">
      <c r="O7947" s="158"/>
    </row>
    <row r="7948" spans="15:15" x14ac:dyDescent="0.25">
      <c r="O7948" s="158"/>
    </row>
    <row r="7949" spans="15:15" x14ac:dyDescent="0.25">
      <c r="O7949" s="158"/>
    </row>
    <row r="7950" spans="15:15" x14ac:dyDescent="0.25">
      <c r="O7950" s="158"/>
    </row>
    <row r="7951" spans="15:15" x14ac:dyDescent="0.25">
      <c r="O7951" s="158"/>
    </row>
    <row r="7952" spans="15:15" x14ac:dyDescent="0.25">
      <c r="O7952" s="158"/>
    </row>
    <row r="7953" spans="15:15" x14ac:dyDescent="0.25">
      <c r="O7953" s="158"/>
    </row>
    <row r="7954" spans="15:15" x14ac:dyDescent="0.25">
      <c r="O7954" s="158"/>
    </row>
    <row r="7955" spans="15:15" x14ac:dyDescent="0.25">
      <c r="O7955" s="158"/>
    </row>
    <row r="7956" spans="15:15" x14ac:dyDescent="0.25">
      <c r="O7956" s="158"/>
    </row>
    <row r="7957" spans="15:15" x14ac:dyDescent="0.25">
      <c r="O7957" s="158"/>
    </row>
    <row r="7958" spans="15:15" x14ac:dyDescent="0.25">
      <c r="O7958" s="158"/>
    </row>
    <row r="7959" spans="15:15" x14ac:dyDescent="0.25">
      <c r="O7959" s="158"/>
    </row>
    <row r="7960" spans="15:15" x14ac:dyDescent="0.25">
      <c r="O7960" s="158"/>
    </row>
    <row r="7961" spans="15:15" x14ac:dyDescent="0.25">
      <c r="O7961" s="158"/>
    </row>
    <row r="7962" spans="15:15" x14ac:dyDescent="0.25">
      <c r="O7962" s="158"/>
    </row>
    <row r="7963" spans="15:15" x14ac:dyDescent="0.25">
      <c r="O7963" s="158"/>
    </row>
    <row r="7964" spans="15:15" x14ac:dyDescent="0.25">
      <c r="O7964" s="158"/>
    </row>
    <row r="7965" spans="15:15" x14ac:dyDescent="0.25">
      <c r="O7965" s="158"/>
    </row>
    <row r="7966" spans="15:15" x14ac:dyDescent="0.25">
      <c r="O7966" s="158"/>
    </row>
    <row r="7967" spans="15:15" x14ac:dyDescent="0.25">
      <c r="O7967" s="158"/>
    </row>
    <row r="7968" spans="15:15" x14ac:dyDescent="0.25">
      <c r="O7968" s="158"/>
    </row>
    <row r="7969" spans="15:15" x14ac:dyDescent="0.25">
      <c r="O7969" s="158"/>
    </row>
    <row r="7970" spans="15:15" x14ac:dyDescent="0.25">
      <c r="O7970" s="158"/>
    </row>
    <row r="7971" spans="15:15" x14ac:dyDescent="0.25">
      <c r="O7971" s="158"/>
    </row>
    <row r="7972" spans="15:15" x14ac:dyDescent="0.25">
      <c r="O7972" s="158"/>
    </row>
    <row r="7973" spans="15:15" x14ac:dyDescent="0.25">
      <c r="O7973" s="158"/>
    </row>
    <row r="7974" spans="15:15" x14ac:dyDescent="0.25">
      <c r="O7974" s="158"/>
    </row>
    <row r="7975" spans="15:15" x14ac:dyDescent="0.25">
      <c r="O7975" s="158"/>
    </row>
    <row r="7976" spans="15:15" x14ac:dyDescent="0.25">
      <c r="O7976" s="158"/>
    </row>
    <row r="7977" spans="15:15" x14ac:dyDescent="0.25">
      <c r="O7977" s="158"/>
    </row>
    <row r="7978" spans="15:15" x14ac:dyDescent="0.25">
      <c r="O7978" s="158"/>
    </row>
    <row r="7979" spans="15:15" x14ac:dyDescent="0.25">
      <c r="O7979" s="158"/>
    </row>
    <row r="7980" spans="15:15" x14ac:dyDescent="0.25">
      <c r="O7980" s="158"/>
    </row>
    <row r="7981" spans="15:15" x14ac:dyDescent="0.25">
      <c r="O7981" s="158"/>
    </row>
    <row r="7982" spans="15:15" x14ac:dyDescent="0.25">
      <c r="O7982" s="158"/>
    </row>
    <row r="7983" spans="15:15" x14ac:dyDescent="0.25">
      <c r="O7983" s="158"/>
    </row>
    <row r="7984" spans="15:15" x14ac:dyDescent="0.25">
      <c r="O7984" s="158"/>
    </row>
    <row r="7985" spans="15:15" x14ac:dyDescent="0.25">
      <c r="O7985" s="158"/>
    </row>
    <row r="7986" spans="15:15" x14ac:dyDescent="0.25">
      <c r="O7986" s="158"/>
    </row>
    <row r="7987" spans="15:15" x14ac:dyDescent="0.25">
      <c r="O7987" s="158"/>
    </row>
    <row r="7988" spans="15:15" x14ac:dyDescent="0.25">
      <c r="O7988" s="158"/>
    </row>
    <row r="7989" spans="15:15" x14ac:dyDescent="0.25">
      <c r="O7989" s="158"/>
    </row>
    <row r="7990" spans="15:15" x14ac:dyDescent="0.25">
      <c r="O7990" s="158"/>
    </row>
    <row r="7991" spans="15:15" x14ac:dyDescent="0.25">
      <c r="O7991" s="158"/>
    </row>
    <row r="7992" spans="15:15" x14ac:dyDescent="0.25">
      <c r="O7992" s="158"/>
    </row>
    <row r="7993" spans="15:15" x14ac:dyDescent="0.25">
      <c r="O7993" s="158"/>
    </row>
    <row r="7994" spans="15:15" x14ac:dyDescent="0.25">
      <c r="O7994" s="158"/>
    </row>
    <row r="7995" spans="15:15" x14ac:dyDescent="0.25">
      <c r="O7995" s="158"/>
    </row>
    <row r="7996" spans="15:15" x14ac:dyDescent="0.25">
      <c r="O7996" s="158"/>
    </row>
    <row r="7997" spans="15:15" x14ac:dyDescent="0.25">
      <c r="O7997" s="158"/>
    </row>
    <row r="7998" spans="15:15" x14ac:dyDescent="0.25">
      <c r="O7998" s="158"/>
    </row>
    <row r="7999" spans="15:15" x14ac:dyDescent="0.25">
      <c r="O7999" s="158"/>
    </row>
    <row r="8000" spans="15:15" x14ac:dyDescent="0.25">
      <c r="O8000" s="158"/>
    </row>
    <row r="8001" spans="15:15" x14ac:dyDescent="0.25">
      <c r="O8001" s="158"/>
    </row>
    <row r="8002" spans="15:15" x14ac:dyDescent="0.25">
      <c r="O8002" s="158"/>
    </row>
    <row r="8003" spans="15:15" x14ac:dyDescent="0.25">
      <c r="O8003" s="158"/>
    </row>
    <row r="8004" spans="15:15" x14ac:dyDescent="0.25">
      <c r="O8004" s="158"/>
    </row>
    <row r="8005" spans="15:15" x14ac:dyDescent="0.25">
      <c r="O8005" s="158"/>
    </row>
    <row r="8006" spans="15:15" x14ac:dyDescent="0.25">
      <c r="O8006" s="158"/>
    </row>
    <row r="8007" spans="15:15" x14ac:dyDescent="0.25">
      <c r="O8007" s="158"/>
    </row>
    <row r="8008" spans="15:15" x14ac:dyDescent="0.25">
      <c r="O8008" s="158"/>
    </row>
    <row r="8009" spans="15:15" x14ac:dyDescent="0.25">
      <c r="O8009" s="158"/>
    </row>
    <row r="8010" spans="15:15" x14ac:dyDescent="0.25">
      <c r="O8010" s="158"/>
    </row>
    <row r="8011" spans="15:15" x14ac:dyDescent="0.25">
      <c r="O8011" s="158"/>
    </row>
    <row r="8012" spans="15:15" x14ac:dyDescent="0.25">
      <c r="O8012" s="158"/>
    </row>
    <row r="8013" spans="15:15" x14ac:dyDescent="0.25">
      <c r="O8013" s="158"/>
    </row>
    <row r="8014" spans="15:15" x14ac:dyDescent="0.25">
      <c r="O8014" s="158"/>
    </row>
    <row r="8015" spans="15:15" x14ac:dyDescent="0.25">
      <c r="O8015" s="158"/>
    </row>
    <row r="8016" spans="15:15" x14ac:dyDescent="0.25">
      <c r="O8016" s="158"/>
    </row>
    <row r="8017" spans="15:15" x14ac:dyDescent="0.25">
      <c r="O8017" s="158"/>
    </row>
    <row r="8018" spans="15:15" x14ac:dyDescent="0.25">
      <c r="O8018" s="158"/>
    </row>
    <row r="8019" spans="15:15" x14ac:dyDescent="0.25">
      <c r="O8019" s="158"/>
    </row>
    <row r="8020" spans="15:15" x14ac:dyDescent="0.25">
      <c r="O8020" s="158"/>
    </row>
    <row r="8021" spans="15:15" x14ac:dyDescent="0.25">
      <c r="O8021" s="158"/>
    </row>
    <row r="8022" spans="15:15" x14ac:dyDescent="0.25">
      <c r="O8022" s="158"/>
    </row>
    <row r="8023" spans="15:15" x14ac:dyDescent="0.25">
      <c r="O8023" s="158"/>
    </row>
    <row r="8024" spans="15:15" x14ac:dyDescent="0.25">
      <c r="O8024" s="158"/>
    </row>
    <row r="8025" spans="15:15" x14ac:dyDescent="0.25">
      <c r="O8025" s="158"/>
    </row>
    <row r="8026" spans="15:15" x14ac:dyDescent="0.25">
      <c r="O8026" s="158"/>
    </row>
    <row r="8027" spans="15:15" x14ac:dyDescent="0.25">
      <c r="O8027" s="158"/>
    </row>
    <row r="8028" spans="15:15" x14ac:dyDescent="0.25">
      <c r="O8028" s="158"/>
    </row>
    <row r="8029" spans="15:15" x14ac:dyDescent="0.25">
      <c r="O8029" s="158"/>
    </row>
    <row r="8030" spans="15:15" x14ac:dyDescent="0.25">
      <c r="O8030" s="158"/>
    </row>
    <row r="8031" spans="15:15" x14ac:dyDescent="0.25">
      <c r="O8031" s="158"/>
    </row>
    <row r="8032" spans="15:15" x14ac:dyDescent="0.25">
      <c r="O8032" s="158"/>
    </row>
    <row r="8033" spans="15:15" x14ac:dyDescent="0.25">
      <c r="O8033" s="158"/>
    </row>
    <row r="8034" spans="15:15" x14ac:dyDescent="0.25">
      <c r="O8034" s="158"/>
    </row>
    <row r="8035" spans="15:15" x14ac:dyDescent="0.25">
      <c r="O8035" s="158"/>
    </row>
    <row r="8036" spans="15:15" x14ac:dyDescent="0.25">
      <c r="O8036" s="158"/>
    </row>
    <row r="8037" spans="15:15" x14ac:dyDescent="0.25">
      <c r="O8037" s="158"/>
    </row>
    <row r="8038" spans="15:15" x14ac:dyDescent="0.25">
      <c r="O8038" s="158"/>
    </row>
    <row r="8039" spans="15:15" x14ac:dyDescent="0.25">
      <c r="O8039" s="158"/>
    </row>
    <row r="8040" spans="15:15" x14ac:dyDescent="0.25">
      <c r="O8040" s="158"/>
    </row>
    <row r="8041" spans="15:15" x14ac:dyDescent="0.25">
      <c r="O8041" s="158"/>
    </row>
    <row r="8042" spans="15:15" x14ac:dyDescent="0.25">
      <c r="O8042" s="158"/>
    </row>
    <row r="8043" spans="15:15" x14ac:dyDescent="0.25">
      <c r="O8043" s="158"/>
    </row>
    <row r="8044" spans="15:15" x14ac:dyDescent="0.25">
      <c r="O8044" s="158"/>
    </row>
    <row r="8045" spans="15:15" x14ac:dyDescent="0.25">
      <c r="O8045" s="158"/>
    </row>
    <row r="8046" spans="15:15" x14ac:dyDescent="0.25">
      <c r="O8046" s="158"/>
    </row>
    <row r="8047" spans="15:15" x14ac:dyDescent="0.25">
      <c r="O8047" s="158"/>
    </row>
    <row r="8048" spans="15:15" x14ac:dyDescent="0.25">
      <c r="O8048" s="158"/>
    </row>
    <row r="8049" spans="15:15" x14ac:dyDescent="0.25">
      <c r="O8049" s="158"/>
    </row>
    <row r="8050" spans="15:15" x14ac:dyDescent="0.25">
      <c r="O8050" s="158"/>
    </row>
    <row r="8051" spans="15:15" x14ac:dyDescent="0.25">
      <c r="O8051" s="158"/>
    </row>
    <row r="8052" spans="15:15" x14ac:dyDescent="0.25">
      <c r="O8052" s="158"/>
    </row>
    <row r="8053" spans="15:15" x14ac:dyDescent="0.25">
      <c r="O8053" s="158"/>
    </row>
    <row r="8054" spans="15:15" x14ac:dyDescent="0.25">
      <c r="O8054" s="158"/>
    </row>
    <row r="8055" spans="15:15" x14ac:dyDescent="0.25">
      <c r="O8055" s="158"/>
    </row>
    <row r="8056" spans="15:15" x14ac:dyDescent="0.25">
      <c r="O8056" s="158"/>
    </row>
    <row r="8057" spans="15:15" x14ac:dyDescent="0.25">
      <c r="O8057" s="158"/>
    </row>
    <row r="8058" spans="15:15" x14ac:dyDescent="0.25">
      <c r="O8058" s="158"/>
    </row>
    <row r="8059" spans="15:15" x14ac:dyDescent="0.25">
      <c r="O8059" s="158"/>
    </row>
    <row r="8060" spans="15:15" x14ac:dyDescent="0.25">
      <c r="O8060" s="158"/>
    </row>
    <row r="8061" spans="15:15" x14ac:dyDescent="0.25">
      <c r="O8061" s="158"/>
    </row>
    <row r="8062" spans="15:15" x14ac:dyDescent="0.25">
      <c r="O8062" s="158"/>
    </row>
    <row r="8063" spans="15:15" x14ac:dyDescent="0.25">
      <c r="O8063" s="158"/>
    </row>
    <row r="8064" spans="15:15" x14ac:dyDescent="0.25">
      <c r="O8064" s="158"/>
    </row>
    <row r="8065" spans="15:15" x14ac:dyDescent="0.25">
      <c r="O8065" s="158"/>
    </row>
    <row r="8066" spans="15:15" x14ac:dyDescent="0.25">
      <c r="O8066" s="158"/>
    </row>
    <row r="8067" spans="15:15" x14ac:dyDescent="0.25">
      <c r="O8067" s="158"/>
    </row>
    <row r="8068" spans="15:15" x14ac:dyDescent="0.25">
      <c r="O8068" s="158"/>
    </row>
    <row r="8069" spans="15:15" x14ac:dyDescent="0.25">
      <c r="O8069" s="158"/>
    </row>
    <row r="8070" spans="15:15" x14ac:dyDescent="0.25">
      <c r="O8070" s="158"/>
    </row>
    <row r="8071" spans="15:15" x14ac:dyDescent="0.25">
      <c r="O8071" s="158"/>
    </row>
    <row r="8072" spans="15:15" x14ac:dyDescent="0.25">
      <c r="O8072" s="158"/>
    </row>
    <row r="8073" spans="15:15" x14ac:dyDescent="0.25">
      <c r="O8073" s="158"/>
    </row>
    <row r="8074" spans="15:15" x14ac:dyDescent="0.25">
      <c r="O8074" s="158"/>
    </row>
    <row r="8075" spans="15:15" x14ac:dyDescent="0.25">
      <c r="O8075" s="158"/>
    </row>
    <row r="8076" spans="15:15" x14ac:dyDescent="0.25">
      <c r="O8076" s="158"/>
    </row>
    <row r="8077" spans="15:15" x14ac:dyDescent="0.25">
      <c r="O8077" s="158"/>
    </row>
    <row r="8078" spans="15:15" x14ac:dyDescent="0.25">
      <c r="O8078" s="158"/>
    </row>
    <row r="8079" spans="15:15" x14ac:dyDescent="0.25">
      <c r="O8079" s="158"/>
    </row>
    <row r="8080" spans="15:15" x14ac:dyDescent="0.25">
      <c r="O8080" s="158"/>
    </row>
    <row r="8081" spans="15:15" x14ac:dyDescent="0.25">
      <c r="O8081" s="158"/>
    </row>
    <row r="8082" spans="15:15" x14ac:dyDescent="0.25">
      <c r="O8082" s="158"/>
    </row>
    <row r="8083" spans="15:15" x14ac:dyDescent="0.25">
      <c r="O8083" s="158"/>
    </row>
    <row r="8084" spans="15:15" x14ac:dyDescent="0.25">
      <c r="O8084" s="158"/>
    </row>
    <row r="8085" spans="15:15" x14ac:dyDescent="0.25">
      <c r="O8085" s="158"/>
    </row>
    <row r="8086" spans="15:15" x14ac:dyDescent="0.25">
      <c r="O8086" s="158"/>
    </row>
    <row r="8087" spans="15:15" x14ac:dyDescent="0.25">
      <c r="O8087" s="158"/>
    </row>
    <row r="8088" spans="15:15" x14ac:dyDescent="0.25">
      <c r="O8088" s="158"/>
    </row>
    <row r="8089" spans="15:15" x14ac:dyDescent="0.25">
      <c r="O8089" s="158"/>
    </row>
    <row r="8090" spans="15:15" x14ac:dyDescent="0.25">
      <c r="O8090" s="158"/>
    </row>
    <row r="8091" spans="15:15" x14ac:dyDescent="0.25">
      <c r="O8091" s="158"/>
    </row>
    <row r="8092" spans="15:15" x14ac:dyDescent="0.25">
      <c r="O8092" s="158"/>
    </row>
    <row r="8093" spans="15:15" x14ac:dyDescent="0.25">
      <c r="O8093" s="158"/>
    </row>
    <row r="8094" spans="15:15" x14ac:dyDescent="0.25">
      <c r="O8094" s="158"/>
    </row>
    <row r="8095" spans="15:15" x14ac:dyDescent="0.25">
      <c r="O8095" s="158"/>
    </row>
    <row r="8096" spans="15:15" x14ac:dyDescent="0.25">
      <c r="O8096" s="158"/>
    </row>
    <row r="8097" spans="15:15" x14ac:dyDescent="0.25">
      <c r="O8097" s="158"/>
    </row>
    <row r="8098" spans="15:15" x14ac:dyDescent="0.25">
      <c r="O8098" s="158"/>
    </row>
    <row r="8099" spans="15:15" x14ac:dyDescent="0.25">
      <c r="O8099" s="158"/>
    </row>
    <row r="8100" spans="15:15" x14ac:dyDescent="0.25">
      <c r="O8100" s="158"/>
    </row>
    <row r="8101" spans="15:15" x14ac:dyDescent="0.25">
      <c r="O8101" s="158"/>
    </row>
    <row r="8102" spans="15:15" x14ac:dyDescent="0.25">
      <c r="O8102" s="158"/>
    </row>
    <row r="8103" spans="15:15" x14ac:dyDescent="0.25">
      <c r="O8103" s="158"/>
    </row>
    <row r="8104" spans="15:15" x14ac:dyDescent="0.25">
      <c r="O8104" s="158"/>
    </row>
    <row r="8105" spans="15:15" x14ac:dyDescent="0.25">
      <c r="O8105" s="158"/>
    </row>
    <row r="8106" spans="15:15" x14ac:dyDescent="0.25">
      <c r="O8106" s="158"/>
    </row>
    <row r="8107" spans="15:15" x14ac:dyDescent="0.25">
      <c r="O8107" s="158"/>
    </row>
    <row r="8108" spans="15:15" x14ac:dyDescent="0.25">
      <c r="O8108" s="158"/>
    </row>
    <row r="8109" spans="15:15" x14ac:dyDescent="0.25">
      <c r="O8109" s="158"/>
    </row>
    <row r="8110" spans="15:15" x14ac:dyDescent="0.25">
      <c r="O8110" s="158"/>
    </row>
    <row r="8111" spans="15:15" x14ac:dyDescent="0.25">
      <c r="O8111" s="158"/>
    </row>
    <row r="8112" spans="15:15" x14ac:dyDescent="0.25">
      <c r="O8112" s="158"/>
    </row>
    <row r="8113" spans="15:15" x14ac:dyDescent="0.25">
      <c r="O8113" s="158"/>
    </row>
    <row r="8114" spans="15:15" x14ac:dyDescent="0.25">
      <c r="O8114" s="158"/>
    </row>
    <row r="8115" spans="15:15" x14ac:dyDescent="0.25">
      <c r="O8115" s="158"/>
    </row>
    <row r="8116" spans="15:15" x14ac:dyDescent="0.25">
      <c r="O8116" s="158"/>
    </row>
    <row r="8117" spans="15:15" x14ac:dyDescent="0.25">
      <c r="O8117" s="158"/>
    </row>
    <row r="8118" spans="15:15" x14ac:dyDescent="0.25">
      <c r="O8118" s="158"/>
    </row>
    <row r="8119" spans="15:15" x14ac:dyDescent="0.25">
      <c r="O8119" s="158"/>
    </row>
    <row r="8120" spans="15:15" x14ac:dyDescent="0.25">
      <c r="O8120" s="158"/>
    </row>
    <row r="8121" spans="15:15" x14ac:dyDescent="0.25">
      <c r="O8121" s="158"/>
    </row>
    <row r="8122" spans="15:15" x14ac:dyDescent="0.25">
      <c r="O8122" s="158"/>
    </row>
    <row r="8123" spans="15:15" x14ac:dyDescent="0.25">
      <c r="O8123" s="158"/>
    </row>
    <row r="8124" spans="15:15" x14ac:dyDescent="0.25">
      <c r="O8124" s="158"/>
    </row>
    <row r="8125" spans="15:15" x14ac:dyDescent="0.25">
      <c r="O8125" s="158"/>
    </row>
    <row r="8126" spans="15:15" x14ac:dyDescent="0.25">
      <c r="O8126" s="158"/>
    </row>
    <row r="8127" spans="15:15" x14ac:dyDescent="0.25">
      <c r="O8127" s="158"/>
    </row>
    <row r="8128" spans="15:15" x14ac:dyDescent="0.25">
      <c r="O8128" s="158"/>
    </row>
    <row r="8129" spans="15:15" x14ac:dyDescent="0.25">
      <c r="O8129" s="158"/>
    </row>
    <row r="8130" spans="15:15" x14ac:dyDescent="0.25">
      <c r="O8130" s="158"/>
    </row>
    <row r="8131" spans="15:15" x14ac:dyDescent="0.25">
      <c r="O8131" s="158"/>
    </row>
    <row r="8132" spans="15:15" x14ac:dyDescent="0.25">
      <c r="O8132" s="158"/>
    </row>
    <row r="8133" spans="15:15" x14ac:dyDescent="0.25">
      <c r="O8133" s="158"/>
    </row>
    <row r="8134" spans="15:15" x14ac:dyDescent="0.25">
      <c r="O8134" s="158"/>
    </row>
    <row r="8135" spans="15:15" x14ac:dyDescent="0.25">
      <c r="O8135" s="158"/>
    </row>
    <row r="8136" spans="15:15" x14ac:dyDescent="0.25">
      <c r="O8136" s="158"/>
    </row>
    <row r="8137" spans="15:15" x14ac:dyDescent="0.25">
      <c r="O8137" s="158"/>
    </row>
    <row r="8138" spans="15:15" x14ac:dyDescent="0.25">
      <c r="O8138" s="158"/>
    </row>
    <row r="8139" spans="15:15" x14ac:dyDescent="0.25">
      <c r="O8139" s="158"/>
    </row>
    <row r="8140" spans="15:15" x14ac:dyDescent="0.25">
      <c r="O8140" s="158"/>
    </row>
    <row r="8141" spans="15:15" x14ac:dyDescent="0.25">
      <c r="O8141" s="158"/>
    </row>
    <row r="8142" spans="15:15" x14ac:dyDescent="0.25">
      <c r="O8142" s="158"/>
    </row>
    <row r="8143" spans="15:15" x14ac:dyDescent="0.25">
      <c r="O8143" s="158"/>
    </row>
    <row r="8144" spans="15:15" x14ac:dyDescent="0.25">
      <c r="O8144" s="158"/>
    </row>
    <row r="8145" spans="15:15" x14ac:dyDescent="0.25">
      <c r="O8145" s="158"/>
    </row>
    <row r="8146" spans="15:15" x14ac:dyDescent="0.25">
      <c r="O8146" s="158"/>
    </row>
    <row r="8147" spans="15:15" x14ac:dyDescent="0.25">
      <c r="O8147" s="158"/>
    </row>
    <row r="8148" spans="15:15" x14ac:dyDescent="0.25">
      <c r="O8148" s="158"/>
    </row>
    <row r="8149" spans="15:15" x14ac:dyDescent="0.25">
      <c r="O8149" s="158"/>
    </row>
    <row r="8150" spans="15:15" x14ac:dyDescent="0.25">
      <c r="O8150" s="158"/>
    </row>
    <row r="8151" spans="15:15" x14ac:dyDescent="0.25">
      <c r="O8151" s="158"/>
    </row>
    <row r="8152" spans="15:15" x14ac:dyDescent="0.25">
      <c r="O8152" s="158"/>
    </row>
    <row r="8153" spans="15:15" x14ac:dyDescent="0.25">
      <c r="O8153" s="158"/>
    </row>
    <row r="8154" spans="15:15" x14ac:dyDescent="0.25">
      <c r="O8154" s="158"/>
    </row>
    <row r="8155" spans="15:15" x14ac:dyDescent="0.25">
      <c r="O8155" s="158"/>
    </row>
    <row r="8156" spans="15:15" x14ac:dyDescent="0.25">
      <c r="O8156" s="158"/>
    </row>
    <row r="8157" spans="15:15" x14ac:dyDescent="0.25">
      <c r="O8157" s="158"/>
    </row>
    <row r="8158" spans="15:15" x14ac:dyDescent="0.25">
      <c r="O8158" s="158"/>
    </row>
    <row r="8159" spans="15:15" x14ac:dyDescent="0.25">
      <c r="O8159" s="158"/>
    </row>
    <row r="8160" spans="15:15" x14ac:dyDescent="0.25">
      <c r="O8160" s="158"/>
    </row>
    <row r="8161" spans="15:15" x14ac:dyDescent="0.25">
      <c r="O8161" s="158"/>
    </row>
    <row r="8162" spans="15:15" x14ac:dyDescent="0.25">
      <c r="O8162" s="158"/>
    </row>
    <row r="8163" spans="15:15" x14ac:dyDescent="0.25">
      <c r="O8163" s="158"/>
    </row>
    <row r="8164" spans="15:15" x14ac:dyDescent="0.25">
      <c r="O8164" s="158"/>
    </row>
    <row r="8165" spans="15:15" x14ac:dyDescent="0.25">
      <c r="O8165" s="158"/>
    </row>
    <row r="8166" spans="15:15" x14ac:dyDescent="0.25">
      <c r="O8166" s="158"/>
    </row>
    <row r="8167" spans="15:15" x14ac:dyDescent="0.25">
      <c r="O8167" s="158"/>
    </row>
    <row r="8168" spans="15:15" x14ac:dyDescent="0.25">
      <c r="O8168" s="158"/>
    </row>
    <row r="8169" spans="15:15" x14ac:dyDescent="0.25">
      <c r="O8169" s="158"/>
    </row>
    <row r="8170" spans="15:15" x14ac:dyDescent="0.25">
      <c r="O8170" s="158"/>
    </row>
    <row r="8171" spans="15:15" x14ac:dyDescent="0.25">
      <c r="O8171" s="158"/>
    </row>
    <row r="8172" spans="15:15" x14ac:dyDescent="0.25">
      <c r="O8172" s="158"/>
    </row>
    <row r="8173" spans="15:15" x14ac:dyDescent="0.25">
      <c r="O8173" s="158"/>
    </row>
    <row r="8174" spans="15:15" x14ac:dyDescent="0.25">
      <c r="O8174" s="158"/>
    </row>
    <row r="8175" spans="15:15" x14ac:dyDescent="0.25">
      <c r="O8175" s="158"/>
    </row>
    <row r="8176" spans="15:15" x14ac:dyDescent="0.25">
      <c r="O8176" s="158"/>
    </row>
    <row r="8177" spans="15:15" x14ac:dyDescent="0.25">
      <c r="O8177" s="158"/>
    </row>
    <row r="8178" spans="15:15" x14ac:dyDescent="0.25">
      <c r="O8178" s="158"/>
    </row>
    <row r="8179" spans="15:15" x14ac:dyDescent="0.25">
      <c r="O8179" s="158"/>
    </row>
    <row r="8180" spans="15:15" x14ac:dyDescent="0.25">
      <c r="O8180" s="158"/>
    </row>
    <row r="8181" spans="15:15" x14ac:dyDescent="0.25">
      <c r="O8181" s="158"/>
    </row>
    <row r="8182" spans="15:15" x14ac:dyDescent="0.25">
      <c r="O8182" s="158"/>
    </row>
    <row r="8183" spans="15:15" x14ac:dyDescent="0.25">
      <c r="O8183" s="158"/>
    </row>
    <row r="8184" spans="15:15" x14ac:dyDescent="0.25">
      <c r="O8184" s="158"/>
    </row>
    <row r="8185" spans="15:15" x14ac:dyDescent="0.25">
      <c r="O8185" s="158"/>
    </row>
    <row r="8186" spans="15:15" x14ac:dyDescent="0.25">
      <c r="O8186" s="158"/>
    </row>
    <row r="8187" spans="15:15" x14ac:dyDescent="0.25">
      <c r="O8187" s="158"/>
    </row>
    <row r="8188" spans="15:15" x14ac:dyDescent="0.25">
      <c r="O8188" s="158"/>
    </row>
    <row r="8189" spans="15:15" x14ac:dyDescent="0.25">
      <c r="O8189" s="158"/>
    </row>
    <row r="8190" spans="15:15" x14ac:dyDescent="0.25">
      <c r="O8190" s="158"/>
    </row>
    <row r="8191" spans="15:15" x14ac:dyDescent="0.25">
      <c r="O8191" s="158"/>
    </row>
    <row r="8192" spans="15:15" x14ac:dyDescent="0.25">
      <c r="O8192" s="158"/>
    </row>
    <row r="8193" spans="15:15" x14ac:dyDescent="0.25">
      <c r="O8193" s="158"/>
    </row>
    <row r="8194" spans="15:15" x14ac:dyDescent="0.25">
      <c r="O8194" s="158"/>
    </row>
    <row r="8195" spans="15:15" x14ac:dyDescent="0.25">
      <c r="O8195" s="158"/>
    </row>
    <row r="8196" spans="15:15" x14ac:dyDescent="0.25">
      <c r="O8196" s="158"/>
    </row>
    <row r="8197" spans="15:15" x14ac:dyDescent="0.25">
      <c r="O8197" s="158"/>
    </row>
    <row r="8198" spans="15:15" x14ac:dyDescent="0.25">
      <c r="O8198" s="158"/>
    </row>
    <row r="8199" spans="15:15" x14ac:dyDescent="0.25">
      <c r="O8199" s="158"/>
    </row>
    <row r="8200" spans="15:15" x14ac:dyDescent="0.25">
      <c r="O8200" s="158"/>
    </row>
    <row r="8201" spans="15:15" x14ac:dyDescent="0.25">
      <c r="O8201" s="158"/>
    </row>
    <row r="8202" spans="15:15" x14ac:dyDescent="0.25">
      <c r="O8202" s="158"/>
    </row>
    <row r="8203" spans="15:15" x14ac:dyDescent="0.25">
      <c r="O8203" s="158"/>
    </row>
    <row r="8204" spans="15:15" x14ac:dyDescent="0.25">
      <c r="O8204" s="158"/>
    </row>
    <row r="8205" spans="15:15" x14ac:dyDescent="0.25">
      <c r="O8205" s="158"/>
    </row>
    <row r="8206" spans="15:15" x14ac:dyDescent="0.25">
      <c r="O8206" s="158"/>
    </row>
    <row r="8207" spans="15:15" x14ac:dyDescent="0.25">
      <c r="O8207" s="158"/>
    </row>
    <row r="8208" spans="15:15" x14ac:dyDescent="0.25">
      <c r="O8208" s="158"/>
    </row>
    <row r="8209" spans="15:15" x14ac:dyDescent="0.25">
      <c r="O8209" s="158"/>
    </row>
    <row r="8210" spans="15:15" x14ac:dyDescent="0.25">
      <c r="O8210" s="158"/>
    </row>
    <row r="8211" spans="15:15" x14ac:dyDescent="0.25">
      <c r="O8211" s="158"/>
    </row>
    <row r="8212" spans="15:15" x14ac:dyDescent="0.25">
      <c r="O8212" s="158"/>
    </row>
    <row r="8213" spans="15:15" x14ac:dyDescent="0.25">
      <c r="O8213" s="158"/>
    </row>
    <row r="8214" spans="15:15" x14ac:dyDescent="0.25">
      <c r="O8214" s="158"/>
    </row>
    <row r="8215" spans="15:15" x14ac:dyDescent="0.25">
      <c r="O8215" s="158"/>
    </row>
    <row r="8216" spans="15:15" x14ac:dyDescent="0.25">
      <c r="O8216" s="158"/>
    </row>
    <row r="8217" spans="15:15" x14ac:dyDescent="0.25">
      <c r="O8217" s="158"/>
    </row>
    <row r="8218" spans="15:15" x14ac:dyDescent="0.25">
      <c r="O8218" s="158"/>
    </row>
    <row r="8219" spans="15:15" x14ac:dyDescent="0.25">
      <c r="O8219" s="158"/>
    </row>
    <row r="8220" spans="15:15" x14ac:dyDescent="0.25">
      <c r="O8220" s="158"/>
    </row>
    <row r="8221" spans="15:15" x14ac:dyDescent="0.25">
      <c r="O8221" s="158"/>
    </row>
    <row r="8222" spans="15:15" x14ac:dyDescent="0.25">
      <c r="O8222" s="158"/>
    </row>
    <row r="8223" spans="15:15" x14ac:dyDescent="0.25">
      <c r="O8223" s="158"/>
    </row>
    <row r="8224" spans="15:15" x14ac:dyDescent="0.25">
      <c r="O8224" s="158"/>
    </row>
    <row r="8225" spans="15:15" x14ac:dyDescent="0.25">
      <c r="O8225" s="158"/>
    </row>
    <row r="8226" spans="15:15" x14ac:dyDescent="0.25">
      <c r="O8226" s="158"/>
    </row>
    <row r="8227" spans="15:15" x14ac:dyDescent="0.25">
      <c r="O8227" s="158"/>
    </row>
    <row r="8228" spans="15:15" x14ac:dyDescent="0.25">
      <c r="O8228" s="158"/>
    </row>
    <row r="8229" spans="15:15" x14ac:dyDescent="0.25">
      <c r="O8229" s="158"/>
    </row>
    <row r="8230" spans="15:15" x14ac:dyDescent="0.25">
      <c r="O8230" s="158"/>
    </row>
    <row r="8231" spans="15:15" x14ac:dyDescent="0.25">
      <c r="O8231" s="158"/>
    </row>
    <row r="8232" spans="15:15" x14ac:dyDescent="0.25">
      <c r="O8232" s="158"/>
    </row>
    <row r="8233" spans="15:15" x14ac:dyDescent="0.25">
      <c r="O8233" s="158"/>
    </row>
    <row r="8234" spans="15:15" x14ac:dyDescent="0.25">
      <c r="O8234" s="158"/>
    </row>
    <row r="8235" spans="15:15" x14ac:dyDescent="0.25">
      <c r="O8235" s="158"/>
    </row>
    <row r="8236" spans="15:15" x14ac:dyDescent="0.25">
      <c r="O8236" s="158"/>
    </row>
    <row r="8237" spans="15:15" x14ac:dyDescent="0.25">
      <c r="O8237" s="158"/>
    </row>
    <row r="8238" spans="15:15" x14ac:dyDescent="0.25">
      <c r="O8238" s="158"/>
    </row>
    <row r="8239" spans="15:15" x14ac:dyDescent="0.25">
      <c r="O8239" s="158"/>
    </row>
    <row r="8240" spans="15:15" x14ac:dyDescent="0.25">
      <c r="O8240" s="158"/>
    </row>
    <row r="8241" spans="15:15" x14ac:dyDescent="0.25">
      <c r="O8241" s="158"/>
    </row>
    <row r="8242" spans="15:15" x14ac:dyDescent="0.25">
      <c r="O8242" s="158"/>
    </row>
    <row r="8243" spans="15:15" x14ac:dyDescent="0.25">
      <c r="O8243" s="158"/>
    </row>
    <row r="8244" spans="15:15" x14ac:dyDescent="0.25">
      <c r="O8244" s="158"/>
    </row>
    <row r="8245" spans="15:15" x14ac:dyDescent="0.25">
      <c r="O8245" s="158"/>
    </row>
    <row r="8246" spans="15:15" x14ac:dyDescent="0.25">
      <c r="O8246" s="158"/>
    </row>
    <row r="8247" spans="15:15" x14ac:dyDescent="0.25">
      <c r="O8247" s="158"/>
    </row>
    <row r="8248" spans="15:15" x14ac:dyDescent="0.25">
      <c r="O8248" s="158"/>
    </row>
    <row r="8249" spans="15:15" x14ac:dyDescent="0.25">
      <c r="O8249" s="158"/>
    </row>
    <row r="8250" spans="15:15" x14ac:dyDescent="0.25">
      <c r="O8250" s="158"/>
    </row>
    <row r="8251" spans="15:15" x14ac:dyDescent="0.25">
      <c r="O8251" s="158"/>
    </row>
    <row r="8252" spans="15:15" x14ac:dyDescent="0.25">
      <c r="O8252" s="158"/>
    </row>
    <row r="8253" spans="15:15" x14ac:dyDescent="0.25">
      <c r="O8253" s="158"/>
    </row>
    <row r="8254" spans="15:15" x14ac:dyDescent="0.25">
      <c r="O8254" s="158"/>
    </row>
    <row r="8255" spans="15:15" x14ac:dyDescent="0.25">
      <c r="O8255" s="158"/>
    </row>
    <row r="8256" spans="15:15" x14ac:dyDescent="0.25">
      <c r="O8256" s="158"/>
    </row>
    <row r="8257" spans="15:15" x14ac:dyDescent="0.25">
      <c r="O8257" s="158"/>
    </row>
    <row r="8258" spans="15:15" x14ac:dyDescent="0.25">
      <c r="O8258" s="158"/>
    </row>
    <row r="8259" spans="15:15" x14ac:dyDescent="0.25">
      <c r="O8259" s="158"/>
    </row>
    <row r="8260" spans="15:15" x14ac:dyDescent="0.25">
      <c r="O8260" s="158"/>
    </row>
    <row r="8261" spans="15:15" x14ac:dyDescent="0.25">
      <c r="O8261" s="158"/>
    </row>
    <row r="8262" spans="15:15" x14ac:dyDescent="0.25">
      <c r="O8262" s="158"/>
    </row>
    <row r="8263" spans="15:15" x14ac:dyDescent="0.25">
      <c r="O8263" s="158"/>
    </row>
    <row r="8264" spans="15:15" x14ac:dyDescent="0.25">
      <c r="O8264" s="158"/>
    </row>
    <row r="8265" spans="15:15" x14ac:dyDescent="0.25">
      <c r="O8265" s="158"/>
    </row>
    <row r="8266" spans="15:15" x14ac:dyDescent="0.25">
      <c r="O8266" s="158"/>
    </row>
    <row r="8267" spans="15:15" x14ac:dyDescent="0.25">
      <c r="O8267" s="158"/>
    </row>
    <row r="8268" spans="15:15" x14ac:dyDescent="0.25">
      <c r="O8268" s="158"/>
    </row>
    <row r="8269" spans="15:15" x14ac:dyDescent="0.25">
      <c r="O8269" s="158"/>
    </row>
    <row r="8270" spans="15:15" x14ac:dyDescent="0.25">
      <c r="O8270" s="158"/>
    </row>
    <row r="8271" spans="15:15" x14ac:dyDescent="0.25">
      <c r="O8271" s="158"/>
    </row>
    <row r="8272" spans="15:15" x14ac:dyDescent="0.25">
      <c r="O8272" s="158"/>
    </row>
    <row r="8273" spans="15:15" x14ac:dyDescent="0.25">
      <c r="O8273" s="158"/>
    </row>
    <row r="8274" spans="15:15" x14ac:dyDescent="0.25">
      <c r="O8274" s="158"/>
    </row>
    <row r="8275" spans="15:15" x14ac:dyDescent="0.25">
      <c r="O8275" s="158"/>
    </row>
    <row r="8276" spans="15:15" x14ac:dyDescent="0.25">
      <c r="O8276" s="158"/>
    </row>
    <row r="8277" spans="15:15" x14ac:dyDescent="0.25">
      <c r="O8277" s="158"/>
    </row>
    <row r="8278" spans="15:15" x14ac:dyDescent="0.25">
      <c r="O8278" s="158"/>
    </row>
    <row r="8279" spans="15:15" x14ac:dyDescent="0.25">
      <c r="O8279" s="158"/>
    </row>
    <row r="8280" spans="15:15" x14ac:dyDescent="0.25">
      <c r="O8280" s="158"/>
    </row>
    <row r="8281" spans="15:15" x14ac:dyDescent="0.25">
      <c r="O8281" s="158"/>
    </row>
    <row r="8282" spans="15:15" x14ac:dyDescent="0.25">
      <c r="O8282" s="158"/>
    </row>
    <row r="8283" spans="15:15" x14ac:dyDescent="0.25">
      <c r="O8283" s="158"/>
    </row>
    <row r="8284" spans="15:15" x14ac:dyDescent="0.25">
      <c r="O8284" s="158"/>
    </row>
    <row r="8285" spans="15:15" x14ac:dyDescent="0.25">
      <c r="O8285" s="158"/>
    </row>
    <row r="8286" spans="15:15" x14ac:dyDescent="0.25">
      <c r="O8286" s="158"/>
    </row>
    <row r="8287" spans="15:15" x14ac:dyDescent="0.25">
      <c r="O8287" s="158"/>
    </row>
    <row r="8288" spans="15:15" x14ac:dyDescent="0.25">
      <c r="O8288" s="158"/>
    </row>
    <row r="8289" spans="15:15" x14ac:dyDescent="0.25">
      <c r="O8289" s="158"/>
    </row>
    <row r="8290" spans="15:15" x14ac:dyDescent="0.25">
      <c r="O8290" s="158"/>
    </row>
    <row r="8291" spans="15:15" x14ac:dyDescent="0.25">
      <c r="O8291" s="158"/>
    </row>
    <row r="8292" spans="15:15" x14ac:dyDescent="0.25">
      <c r="O8292" s="158"/>
    </row>
    <row r="8293" spans="15:15" x14ac:dyDescent="0.25">
      <c r="O8293" s="158"/>
    </row>
    <row r="8294" spans="15:15" x14ac:dyDescent="0.25">
      <c r="O8294" s="158"/>
    </row>
    <row r="8295" spans="15:15" x14ac:dyDescent="0.25">
      <c r="O8295" s="158"/>
    </row>
    <row r="8296" spans="15:15" x14ac:dyDescent="0.25">
      <c r="O8296" s="158"/>
    </row>
    <row r="8297" spans="15:15" x14ac:dyDescent="0.25">
      <c r="O8297" s="158"/>
    </row>
    <row r="8298" spans="15:15" x14ac:dyDescent="0.25">
      <c r="O8298" s="158"/>
    </row>
    <row r="8299" spans="15:15" x14ac:dyDescent="0.25">
      <c r="O8299" s="158"/>
    </row>
    <row r="8300" spans="15:15" x14ac:dyDescent="0.25">
      <c r="O8300" s="158"/>
    </row>
    <row r="8301" spans="15:15" x14ac:dyDescent="0.25">
      <c r="O8301" s="158"/>
    </row>
    <row r="8302" spans="15:15" x14ac:dyDescent="0.25">
      <c r="O8302" s="158"/>
    </row>
    <row r="8303" spans="15:15" x14ac:dyDescent="0.25">
      <c r="O8303" s="158"/>
    </row>
    <row r="8304" spans="15:15" x14ac:dyDescent="0.25">
      <c r="O8304" s="158"/>
    </row>
    <row r="8305" spans="15:15" x14ac:dyDescent="0.25">
      <c r="O8305" s="158"/>
    </row>
    <row r="8306" spans="15:15" x14ac:dyDescent="0.25">
      <c r="O8306" s="158"/>
    </row>
    <row r="8307" spans="15:15" x14ac:dyDescent="0.25">
      <c r="O8307" s="158"/>
    </row>
    <row r="8308" spans="15:15" x14ac:dyDescent="0.25">
      <c r="O8308" s="158"/>
    </row>
    <row r="8309" spans="15:15" x14ac:dyDescent="0.25">
      <c r="O8309" s="158"/>
    </row>
    <row r="8310" spans="15:15" x14ac:dyDescent="0.25">
      <c r="O8310" s="158"/>
    </row>
    <row r="8311" spans="15:15" x14ac:dyDescent="0.25">
      <c r="O8311" s="158"/>
    </row>
    <row r="8312" spans="15:15" x14ac:dyDescent="0.25">
      <c r="O8312" s="158"/>
    </row>
    <row r="8313" spans="15:15" x14ac:dyDescent="0.25">
      <c r="O8313" s="158"/>
    </row>
    <row r="8314" spans="15:15" x14ac:dyDescent="0.25">
      <c r="O8314" s="158"/>
    </row>
    <row r="8315" spans="15:15" x14ac:dyDescent="0.25">
      <c r="O8315" s="158"/>
    </row>
    <row r="8316" spans="15:15" x14ac:dyDescent="0.25">
      <c r="O8316" s="158"/>
    </row>
    <row r="8317" spans="15:15" x14ac:dyDescent="0.25">
      <c r="O8317" s="158"/>
    </row>
    <row r="8318" spans="15:15" x14ac:dyDescent="0.25">
      <c r="O8318" s="158"/>
    </row>
    <row r="8319" spans="15:15" x14ac:dyDescent="0.25">
      <c r="O8319" s="158"/>
    </row>
    <row r="8320" spans="15:15" x14ac:dyDescent="0.25">
      <c r="O8320" s="158"/>
    </row>
    <row r="8321" spans="15:15" x14ac:dyDescent="0.25">
      <c r="O8321" s="158"/>
    </row>
    <row r="8322" spans="15:15" x14ac:dyDescent="0.25">
      <c r="O8322" s="158"/>
    </row>
    <row r="8323" spans="15:15" x14ac:dyDescent="0.25">
      <c r="O8323" s="158"/>
    </row>
    <row r="8324" spans="15:15" x14ac:dyDescent="0.25">
      <c r="O8324" s="158"/>
    </row>
    <row r="8325" spans="15:15" x14ac:dyDescent="0.25">
      <c r="O8325" s="158"/>
    </row>
    <row r="8326" spans="15:15" x14ac:dyDescent="0.25">
      <c r="O8326" s="158"/>
    </row>
    <row r="8327" spans="15:15" x14ac:dyDescent="0.25">
      <c r="O8327" s="158"/>
    </row>
    <row r="8328" spans="15:15" x14ac:dyDescent="0.25">
      <c r="O8328" s="158"/>
    </row>
    <row r="8329" spans="15:15" x14ac:dyDescent="0.25">
      <c r="O8329" s="158"/>
    </row>
    <row r="8330" spans="15:15" x14ac:dyDescent="0.25">
      <c r="O8330" s="158"/>
    </row>
    <row r="8331" spans="15:15" x14ac:dyDescent="0.25">
      <c r="O8331" s="158"/>
    </row>
    <row r="8332" spans="15:15" x14ac:dyDescent="0.25">
      <c r="O8332" s="158"/>
    </row>
    <row r="8333" spans="15:15" x14ac:dyDescent="0.25">
      <c r="O8333" s="158"/>
    </row>
    <row r="8334" spans="15:15" x14ac:dyDescent="0.25">
      <c r="O8334" s="158"/>
    </row>
    <row r="8335" spans="15:15" x14ac:dyDescent="0.25">
      <c r="O8335" s="158"/>
    </row>
    <row r="8336" spans="15:15" x14ac:dyDescent="0.25">
      <c r="O8336" s="158"/>
    </row>
    <row r="8337" spans="15:15" x14ac:dyDescent="0.25">
      <c r="O8337" s="158"/>
    </row>
    <row r="8338" spans="15:15" x14ac:dyDescent="0.25">
      <c r="O8338" s="158"/>
    </row>
    <row r="8339" spans="15:15" x14ac:dyDescent="0.25">
      <c r="O8339" s="158"/>
    </row>
    <row r="8340" spans="15:15" x14ac:dyDescent="0.25">
      <c r="O8340" s="158"/>
    </row>
    <row r="8341" spans="15:15" x14ac:dyDescent="0.25">
      <c r="O8341" s="158"/>
    </row>
    <row r="8342" spans="15:15" x14ac:dyDescent="0.25">
      <c r="O8342" s="158"/>
    </row>
    <row r="8343" spans="15:15" x14ac:dyDescent="0.25">
      <c r="O8343" s="158"/>
    </row>
    <row r="8344" spans="15:15" x14ac:dyDescent="0.25">
      <c r="O8344" s="158"/>
    </row>
    <row r="8345" spans="15:15" x14ac:dyDescent="0.25">
      <c r="O8345" s="158"/>
    </row>
    <row r="8346" spans="15:15" x14ac:dyDescent="0.25">
      <c r="O8346" s="158"/>
    </row>
    <row r="8347" spans="15:15" x14ac:dyDescent="0.25">
      <c r="O8347" s="158"/>
    </row>
    <row r="8348" spans="15:15" x14ac:dyDescent="0.25">
      <c r="O8348" s="158"/>
    </row>
    <row r="8349" spans="15:15" x14ac:dyDescent="0.25">
      <c r="O8349" s="158"/>
    </row>
    <row r="8350" spans="15:15" x14ac:dyDescent="0.25">
      <c r="O8350" s="158"/>
    </row>
    <row r="8351" spans="15:15" x14ac:dyDescent="0.25">
      <c r="O8351" s="158"/>
    </row>
    <row r="8352" spans="15:15" x14ac:dyDescent="0.25">
      <c r="O8352" s="158"/>
    </row>
    <row r="8353" spans="15:15" x14ac:dyDescent="0.25">
      <c r="O8353" s="158"/>
    </row>
    <row r="8354" spans="15:15" x14ac:dyDescent="0.25">
      <c r="O8354" s="158"/>
    </row>
    <row r="8355" spans="15:15" x14ac:dyDescent="0.25">
      <c r="O8355" s="158"/>
    </row>
    <row r="8356" spans="15:15" x14ac:dyDescent="0.25">
      <c r="O8356" s="158"/>
    </row>
    <row r="8357" spans="15:15" x14ac:dyDescent="0.25">
      <c r="O8357" s="158"/>
    </row>
    <row r="8358" spans="15:15" x14ac:dyDescent="0.25">
      <c r="O8358" s="158"/>
    </row>
    <row r="8359" spans="15:15" x14ac:dyDescent="0.25">
      <c r="O8359" s="158"/>
    </row>
    <row r="8360" spans="15:15" x14ac:dyDescent="0.25">
      <c r="O8360" s="158"/>
    </row>
    <row r="8361" spans="15:15" x14ac:dyDescent="0.25">
      <c r="O8361" s="158"/>
    </row>
    <row r="8362" spans="15:15" x14ac:dyDescent="0.25">
      <c r="O8362" s="158"/>
    </row>
    <row r="8363" spans="15:15" x14ac:dyDescent="0.25">
      <c r="O8363" s="158"/>
    </row>
    <row r="8364" spans="15:15" x14ac:dyDescent="0.25">
      <c r="O8364" s="158"/>
    </row>
    <row r="8365" spans="15:15" x14ac:dyDescent="0.25">
      <c r="O8365" s="158"/>
    </row>
    <row r="8366" spans="15:15" x14ac:dyDescent="0.25">
      <c r="O8366" s="158"/>
    </row>
    <row r="8367" spans="15:15" x14ac:dyDescent="0.25">
      <c r="O8367" s="158"/>
    </row>
    <row r="8368" spans="15:15" x14ac:dyDescent="0.25">
      <c r="O8368" s="158"/>
    </row>
    <row r="8369" spans="15:15" x14ac:dyDescent="0.25">
      <c r="O8369" s="158"/>
    </row>
    <row r="8370" spans="15:15" x14ac:dyDescent="0.25">
      <c r="O8370" s="158"/>
    </row>
    <row r="8371" spans="15:15" x14ac:dyDescent="0.25">
      <c r="O8371" s="158"/>
    </row>
    <row r="8372" spans="15:15" x14ac:dyDescent="0.25">
      <c r="O8372" s="158"/>
    </row>
    <row r="8373" spans="15:15" x14ac:dyDescent="0.25">
      <c r="O8373" s="158"/>
    </row>
    <row r="8374" spans="15:15" x14ac:dyDescent="0.25">
      <c r="O8374" s="158"/>
    </row>
    <row r="8375" spans="15:15" x14ac:dyDescent="0.25">
      <c r="O8375" s="158"/>
    </row>
    <row r="8376" spans="15:15" x14ac:dyDescent="0.25">
      <c r="O8376" s="158"/>
    </row>
    <row r="8377" spans="15:15" x14ac:dyDescent="0.25">
      <c r="O8377" s="158"/>
    </row>
    <row r="8378" spans="15:15" x14ac:dyDescent="0.25">
      <c r="O8378" s="158"/>
    </row>
    <row r="8379" spans="15:15" x14ac:dyDescent="0.25">
      <c r="O8379" s="158"/>
    </row>
    <row r="8380" spans="15:15" x14ac:dyDescent="0.25">
      <c r="O8380" s="158"/>
    </row>
    <row r="8381" spans="15:15" x14ac:dyDescent="0.25">
      <c r="O8381" s="158"/>
    </row>
    <row r="8382" spans="15:15" x14ac:dyDescent="0.25">
      <c r="O8382" s="158"/>
    </row>
    <row r="8383" spans="15:15" x14ac:dyDescent="0.25">
      <c r="O8383" s="158"/>
    </row>
    <row r="8384" spans="15:15" x14ac:dyDescent="0.25">
      <c r="O8384" s="158"/>
    </row>
    <row r="8385" spans="15:15" x14ac:dyDescent="0.25">
      <c r="O8385" s="158"/>
    </row>
    <row r="8386" spans="15:15" x14ac:dyDescent="0.25">
      <c r="O8386" s="158"/>
    </row>
    <row r="8387" spans="15:15" x14ac:dyDescent="0.25">
      <c r="O8387" s="158"/>
    </row>
    <row r="8388" spans="15:15" x14ac:dyDescent="0.25">
      <c r="O8388" s="158"/>
    </row>
    <row r="8389" spans="15:15" x14ac:dyDescent="0.25">
      <c r="O8389" s="158"/>
    </row>
    <row r="8390" spans="15:15" x14ac:dyDescent="0.25">
      <c r="O8390" s="158"/>
    </row>
    <row r="8391" spans="15:15" x14ac:dyDescent="0.25">
      <c r="O8391" s="158"/>
    </row>
    <row r="8392" spans="15:15" x14ac:dyDescent="0.25">
      <c r="O8392" s="158"/>
    </row>
    <row r="8393" spans="15:15" x14ac:dyDescent="0.25">
      <c r="O8393" s="158"/>
    </row>
    <row r="8394" spans="15:15" x14ac:dyDescent="0.25">
      <c r="O8394" s="158"/>
    </row>
    <row r="8395" spans="15:15" x14ac:dyDescent="0.25">
      <c r="O8395" s="158"/>
    </row>
    <row r="8396" spans="15:15" x14ac:dyDescent="0.25">
      <c r="O8396" s="158"/>
    </row>
    <row r="8397" spans="15:15" x14ac:dyDescent="0.25">
      <c r="O8397" s="158"/>
    </row>
    <row r="8398" spans="15:15" x14ac:dyDescent="0.25">
      <c r="O8398" s="158"/>
    </row>
    <row r="8399" spans="15:15" x14ac:dyDescent="0.25">
      <c r="O8399" s="158"/>
    </row>
    <row r="8400" spans="15:15" x14ac:dyDescent="0.25">
      <c r="O8400" s="158"/>
    </row>
    <row r="8401" spans="15:15" x14ac:dyDescent="0.25">
      <c r="O8401" s="158"/>
    </row>
    <row r="8402" spans="15:15" x14ac:dyDescent="0.25">
      <c r="O8402" s="158"/>
    </row>
    <row r="8403" spans="15:15" x14ac:dyDescent="0.25">
      <c r="O8403" s="158"/>
    </row>
    <row r="8404" spans="15:15" x14ac:dyDescent="0.25">
      <c r="O8404" s="158"/>
    </row>
    <row r="8405" spans="15:15" x14ac:dyDescent="0.25">
      <c r="O8405" s="158"/>
    </row>
    <row r="8406" spans="15:15" x14ac:dyDescent="0.25">
      <c r="O8406" s="158"/>
    </row>
    <row r="8407" spans="15:15" x14ac:dyDescent="0.25">
      <c r="O8407" s="158"/>
    </row>
    <row r="8408" spans="15:15" x14ac:dyDescent="0.25">
      <c r="O8408" s="158"/>
    </row>
    <row r="8409" spans="15:15" x14ac:dyDescent="0.25">
      <c r="O8409" s="158"/>
    </row>
    <row r="8410" spans="15:15" x14ac:dyDescent="0.25">
      <c r="O8410" s="158"/>
    </row>
    <row r="8411" spans="15:15" x14ac:dyDescent="0.25">
      <c r="O8411" s="158"/>
    </row>
    <row r="8412" spans="15:15" x14ac:dyDescent="0.25">
      <c r="O8412" s="158"/>
    </row>
    <row r="8413" spans="15:15" x14ac:dyDescent="0.25">
      <c r="O8413" s="158"/>
    </row>
    <row r="8414" spans="15:15" x14ac:dyDescent="0.25">
      <c r="O8414" s="158"/>
    </row>
    <row r="8415" spans="15:15" x14ac:dyDescent="0.25">
      <c r="O8415" s="158"/>
    </row>
    <row r="8416" spans="15:15" x14ac:dyDescent="0.25">
      <c r="O8416" s="158"/>
    </row>
    <row r="8417" spans="15:15" x14ac:dyDescent="0.25">
      <c r="O8417" s="158"/>
    </row>
    <row r="8418" spans="15:15" x14ac:dyDescent="0.25">
      <c r="O8418" s="158"/>
    </row>
    <row r="8419" spans="15:15" x14ac:dyDescent="0.25">
      <c r="O8419" s="158"/>
    </row>
    <row r="8420" spans="15:15" x14ac:dyDescent="0.25">
      <c r="O8420" s="158"/>
    </row>
    <row r="8421" spans="15:15" x14ac:dyDescent="0.25">
      <c r="O8421" s="158"/>
    </row>
    <row r="8422" spans="15:15" x14ac:dyDescent="0.25">
      <c r="O8422" s="158"/>
    </row>
    <row r="8423" spans="15:15" x14ac:dyDescent="0.25">
      <c r="O8423" s="158"/>
    </row>
    <row r="8424" spans="15:15" x14ac:dyDescent="0.25">
      <c r="O8424" s="158"/>
    </row>
    <row r="8425" spans="15:15" x14ac:dyDescent="0.25">
      <c r="O8425" s="158"/>
    </row>
    <row r="8426" spans="15:15" x14ac:dyDescent="0.25">
      <c r="O8426" s="158"/>
    </row>
    <row r="8427" spans="15:15" x14ac:dyDescent="0.25">
      <c r="O8427" s="158"/>
    </row>
    <row r="8428" spans="15:15" x14ac:dyDescent="0.25">
      <c r="O8428" s="158"/>
    </row>
    <row r="8429" spans="15:15" x14ac:dyDescent="0.25">
      <c r="O8429" s="158"/>
    </row>
    <row r="8430" spans="15:15" x14ac:dyDescent="0.25">
      <c r="O8430" s="158"/>
    </row>
    <row r="8431" spans="15:15" x14ac:dyDescent="0.25">
      <c r="O8431" s="158"/>
    </row>
    <row r="8432" spans="15:15" x14ac:dyDescent="0.25">
      <c r="O8432" s="158"/>
    </row>
    <row r="8433" spans="15:15" x14ac:dyDescent="0.25">
      <c r="O8433" s="158"/>
    </row>
    <row r="8434" spans="15:15" x14ac:dyDescent="0.25">
      <c r="O8434" s="158"/>
    </row>
    <row r="8435" spans="15:15" x14ac:dyDescent="0.25">
      <c r="O8435" s="158"/>
    </row>
    <row r="8436" spans="15:15" x14ac:dyDescent="0.25">
      <c r="O8436" s="158"/>
    </row>
    <row r="8437" spans="15:15" x14ac:dyDescent="0.25">
      <c r="O8437" s="158"/>
    </row>
    <row r="8438" spans="15:15" x14ac:dyDescent="0.25">
      <c r="O8438" s="158"/>
    </row>
    <row r="8439" spans="15:15" x14ac:dyDescent="0.25">
      <c r="O8439" s="158"/>
    </row>
    <row r="8440" spans="15:15" x14ac:dyDescent="0.25">
      <c r="O8440" s="158"/>
    </row>
    <row r="8441" spans="15:15" x14ac:dyDescent="0.25">
      <c r="O8441" s="158"/>
    </row>
    <row r="8442" spans="15:15" x14ac:dyDescent="0.25">
      <c r="O8442" s="158"/>
    </row>
    <row r="8443" spans="15:15" x14ac:dyDescent="0.25">
      <c r="O8443" s="158"/>
    </row>
    <row r="8444" spans="15:15" x14ac:dyDescent="0.25">
      <c r="O8444" s="158"/>
    </row>
    <row r="8445" spans="15:15" x14ac:dyDescent="0.25">
      <c r="O8445" s="158"/>
    </row>
    <row r="8446" spans="15:15" x14ac:dyDescent="0.25">
      <c r="O8446" s="158"/>
    </row>
    <row r="8447" spans="15:15" x14ac:dyDescent="0.25">
      <c r="O8447" s="158"/>
    </row>
    <row r="8448" spans="15:15" x14ac:dyDescent="0.25">
      <c r="O8448" s="158"/>
    </row>
    <row r="8449" spans="15:15" x14ac:dyDescent="0.25">
      <c r="O8449" s="158"/>
    </row>
    <row r="8450" spans="15:15" x14ac:dyDescent="0.25">
      <c r="O8450" s="158"/>
    </row>
    <row r="8451" spans="15:15" x14ac:dyDescent="0.25">
      <c r="O8451" s="158"/>
    </row>
    <row r="8452" spans="15:15" x14ac:dyDescent="0.25">
      <c r="O8452" s="158"/>
    </row>
    <row r="8453" spans="15:15" x14ac:dyDescent="0.25">
      <c r="O8453" s="158"/>
    </row>
    <row r="8454" spans="15:15" x14ac:dyDescent="0.25">
      <c r="O8454" s="158"/>
    </row>
    <row r="8455" spans="15:15" x14ac:dyDescent="0.25">
      <c r="O8455" s="158"/>
    </row>
    <row r="8456" spans="15:15" x14ac:dyDescent="0.25">
      <c r="O8456" s="158"/>
    </row>
    <row r="8457" spans="15:15" x14ac:dyDescent="0.25">
      <c r="O8457" s="158"/>
    </row>
    <row r="8458" spans="15:15" x14ac:dyDescent="0.25">
      <c r="O8458" s="158"/>
    </row>
    <row r="8459" spans="15:15" x14ac:dyDescent="0.25">
      <c r="O8459" s="158"/>
    </row>
    <row r="8460" spans="15:15" x14ac:dyDescent="0.25">
      <c r="O8460" s="158"/>
    </row>
    <row r="8461" spans="15:15" x14ac:dyDescent="0.25">
      <c r="O8461" s="158"/>
    </row>
    <row r="8462" spans="15:15" x14ac:dyDescent="0.25">
      <c r="O8462" s="158"/>
    </row>
    <row r="8463" spans="15:15" x14ac:dyDescent="0.25">
      <c r="O8463" s="158"/>
    </row>
    <row r="8464" spans="15:15" x14ac:dyDescent="0.25">
      <c r="O8464" s="158"/>
    </row>
    <row r="8465" spans="15:15" x14ac:dyDescent="0.25">
      <c r="O8465" s="158"/>
    </row>
    <row r="8466" spans="15:15" x14ac:dyDescent="0.25">
      <c r="O8466" s="158"/>
    </row>
    <row r="8467" spans="15:15" x14ac:dyDescent="0.25">
      <c r="O8467" s="158"/>
    </row>
    <row r="8468" spans="15:15" x14ac:dyDescent="0.25">
      <c r="O8468" s="158"/>
    </row>
    <row r="8469" spans="15:15" x14ac:dyDescent="0.25">
      <c r="O8469" s="158"/>
    </row>
    <row r="8470" spans="15:15" x14ac:dyDescent="0.25">
      <c r="O8470" s="158"/>
    </row>
    <row r="8471" spans="15:15" x14ac:dyDescent="0.25">
      <c r="O8471" s="158"/>
    </row>
    <row r="8472" spans="15:15" x14ac:dyDescent="0.25">
      <c r="O8472" s="158"/>
    </row>
    <row r="8473" spans="15:15" x14ac:dyDescent="0.25">
      <c r="O8473" s="158"/>
    </row>
    <row r="8474" spans="15:15" x14ac:dyDescent="0.25">
      <c r="O8474" s="158"/>
    </row>
    <row r="8475" spans="15:15" x14ac:dyDescent="0.25">
      <c r="O8475" s="158"/>
    </row>
    <row r="8476" spans="15:15" x14ac:dyDescent="0.25">
      <c r="O8476" s="158"/>
    </row>
    <row r="8477" spans="15:15" x14ac:dyDescent="0.25">
      <c r="O8477" s="158"/>
    </row>
    <row r="8478" spans="15:15" x14ac:dyDescent="0.25">
      <c r="O8478" s="158"/>
    </row>
    <row r="8479" spans="15:15" x14ac:dyDescent="0.25">
      <c r="O8479" s="158"/>
    </row>
    <row r="8480" spans="15:15" x14ac:dyDescent="0.25">
      <c r="O8480" s="158"/>
    </row>
    <row r="8481" spans="15:15" x14ac:dyDescent="0.25">
      <c r="O8481" s="158"/>
    </row>
    <row r="8482" spans="15:15" x14ac:dyDescent="0.25">
      <c r="O8482" s="158"/>
    </row>
    <row r="8483" spans="15:15" x14ac:dyDescent="0.25">
      <c r="O8483" s="158"/>
    </row>
    <row r="8484" spans="15:15" x14ac:dyDescent="0.25">
      <c r="O8484" s="158"/>
    </row>
    <row r="8485" spans="15:15" x14ac:dyDescent="0.25">
      <c r="O8485" s="158"/>
    </row>
    <row r="8486" spans="15:15" x14ac:dyDescent="0.25">
      <c r="O8486" s="158"/>
    </row>
    <row r="8487" spans="15:15" x14ac:dyDescent="0.25">
      <c r="O8487" s="158"/>
    </row>
    <row r="8488" spans="15:15" x14ac:dyDescent="0.25">
      <c r="O8488" s="158"/>
    </row>
    <row r="8489" spans="15:15" x14ac:dyDescent="0.25">
      <c r="O8489" s="158"/>
    </row>
    <row r="8490" spans="15:15" x14ac:dyDescent="0.25">
      <c r="O8490" s="158"/>
    </row>
    <row r="8491" spans="15:15" x14ac:dyDescent="0.25">
      <c r="O8491" s="158"/>
    </row>
    <row r="8492" spans="15:15" x14ac:dyDescent="0.25">
      <c r="O8492" s="158"/>
    </row>
    <row r="8493" spans="15:15" x14ac:dyDescent="0.25">
      <c r="O8493" s="158"/>
    </row>
    <row r="8494" spans="15:15" x14ac:dyDescent="0.25">
      <c r="O8494" s="158"/>
    </row>
    <row r="8495" spans="15:15" x14ac:dyDescent="0.25">
      <c r="O8495" s="158"/>
    </row>
    <row r="8496" spans="15:15" x14ac:dyDescent="0.25">
      <c r="O8496" s="158"/>
    </row>
    <row r="8497" spans="15:15" x14ac:dyDescent="0.25">
      <c r="O8497" s="158"/>
    </row>
    <row r="8498" spans="15:15" x14ac:dyDescent="0.25">
      <c r="O8498" s="158"/>
    </row>
    <row r="8499" spans="15:15" x14ac:dyDescent="0.25">
      <c r="O8499" s="158"/>
    </row>
    <row r="8500" spans="15:15" x14ac:dyDescent="0.25">
      <c r="O8500" s="158"/>
    </row>
    <row r="8501" spans="15:15" x14ac:dyDescent="0.25">
      <c r="O8501" s="158"/>
    </row>
    <row r="8502" spans="15:15" x14ac:dyDescent="0.25">
      <c r="O8502" s="158"/>
    </row>
    <row r="8503" spans="15:15" x14ac:dyDescent="0.25">
      <c r="O8503" s="158"/>
    </row>
    <row r="8504" spans="15:15" x14ac:dyDescent="0.25">
      <c r="O8504" s="158"/>
    </row>
    <row r="8505" spans="15:15" x14ac:dyDescent="0.25">
      <c r="O8505" s="158"/>
    </row>
    <row r="8506" spans="15:15" x14ac:dyDescent="0.25">
      <c r="O8506" s="158"/>
    </row>
    <row r="8507" spans="15:15" x14ac:dyDescent="0.25">
      <c r="O8507" s="158"/>
    </row>
    <row r="8508" spans="15:15" x14ac:dyDescent="0.25">
      <c r="O8508" s="158"/>
    </row>
    <row r="8509" spans="15:15" x14ac:dyDescent="0.25">
      <c r="O8509" s="158"/>
    </row>
    <row r="8510" spans="15:15" x14ac:dyDescent="0.25">
      <c r="O8510" s="158"/>
    </row>
    <row r="8511" spans="15:15" x14ac:dyDescent="0.25">
      <c r="O8511" s="158"/>
    </row>
    <row r="8512" spans="15:15" x14ac:dyDescent="0.25">
      <c r="O8512" s="158"/>
    </row>
    <row r="8513" spans="15:15" x14ac:dyDescent="0.25">
      <c r="O8513" s="158"/>
    </row>
    <row r="8514" spans="15:15" x14ac:dyDescent="0.25">
      <c r="O8514" s="158"/>
    </row>
    <row r="8515" spans="15:15" x14ac:dyDescent="0.25">
      <c r="O8515" s="158"/>
    </row>
    <row r="8516" spans="15:15" x14ac:dyDescent="0.25">
      <c r="O8516" s="158"/>
    </row>
    <row r="8517" spans="15:15" x14ac:dyDescent="0.25">
      <c r="O8517" s="158"/>
    </row>
    <row r="8518" spans="15:15" x14ac:dyDescent="0.25">
      <c r="O8518" s="158"/>
    </row>
    <row r="8519" spans="15:15" x14ac:dyDescent="0.25">
      <c r="O8519" s="158"/>
    </row>
    <row r="8520" spans="15:15" x14ac:dyDescent="0.25">
      <c r="O8520" s="158"/>
    </row>
    <row r="8521" spans="15:15" x14ac:dyDescent="0.25">
      <c r="O8521" s="158"/>
    </row>
    <row r="8522" spans="15:15" x14ac:dyDescent="0.25">
      <c r="O8522" s="158"/>
    </row>
    <row r="8523" spans="15:15" x14ac:dyDescent="0.25">
      <c r="O8523" s="158"/>
    </row>
    <row r="8524" spans="15:15" x14ac:dyDescent="0.25">
      <c r="O8524" s="158"/>
    </row>
    <row r="8525" spans="15:15" x14ac:dyDescent="0.25">
      <c r="O8525" s="158"/>
    </row>
    <row r="8526" spans="15:15" x14ac:dyDescent="0.25">
      <c r="O8526" s="158"/>
    </row>
    <row r="8527" spans="15:15" x14ac:dyDescent="0.25">
      <c r="O8527" s="158"/>
    </row>
    <row r="8528" spans="15:15" x14ac:dyDescent="0.25">
      <c r="O8528" s="158"/>
    </row>
    <row r="8529" spans="15:15" x14ac:dyDescent="0.25">
      <c r="O8529" s="158"/>
    </row>
    <row r="8530" spans="15:15" x14ac:dyDescent="0.25">
      <c r="O8530" s="158"/>
    </row>
    <row r="8531" spans="15:15" x14ac:dyDescent="0.25">
      <c r="O8531" s="158"/>
    </row>
    <row r="8532" spans="15:15" x14ac:dyDescent="0.25">
      <c r="O8532" s="158"/>
    </row>
    <row r="8533" spans="15:15" x14ac:dyDescent="0.25">
      <c r="O8533" s="158"/>
    </row>
    <row r="8534" spans="15:15" x14ac:dyDescent="0.25">
      <c r="O8534" s="158"/>
    </row>
    <row r="8535" spans="15:15" x14ac:dyDescent="0.25">
      <c r="O8535" s="158"/>
    </row>
    <row r="8536" spans="15:15" x14ac:dyDescent="0.25">
      <c r="O8536" s="158"/>
    </row>
    <row r="8537" spans="15:15" x14ac:dyDescent="0.25">
      <c r="O8537" s="158"/>
    </row>
    <row r="8538" spans="15:15" x14ac:dyDescent="0.25">
      <c r="O8538" s="158"/>
    </row>
    <row r="8539" spans="15:15" x14ac:dyDescent="0.25">
      <c r="O8539" s="158"/>
    </row>
    <row r="8540" spans="15:15" x14ac:dyDescent="0.25">
      <c r="O8540" s="158"/>
    </row>
    <row r="8541" spans="15:15" x14ac:dyDescent="0.25">
      <c r="O8541" s="158"/>
    </row>
    <row r="8542" spans="15:15" x14ac:dyDescent="0.25">
      <c r="O8542" s="158"/>
    </row>
    <row r="8543" spans="15:15" x14ac:dyDescent="0.25">
      <c r="O8543" s="158"/>
    </row>
    <row r="8544" spans="15:15" x14ac:dyDescent="0.25">
      <c r="O8544" s="158"/>
    </row>
    <row r="8545" spans="15:15" x14ac:dyDescent="0.25">
      <c r="O8545" s="158"/>
    </row>
    <row r="8546" spans="15:15" x14ac:dyDescent="0.25">
      <c r="O8546" s="158"/>
    </row>
    <row r="8547" spans="15:15" x14ac:dyDescent="0.25">
      <c r="O8547" s="158"/>
    </row>
    <row r="8548" spans="15:15" x14ac:dyDescent="0.25">
      <c r="O8548" s="158"/>
    </row>
    <row r="8549" spans="15:15" x14ac:dyDescent="0.25">
      <c r="O8549" s="158"/>
    </row>
    <row r="8550" spans="15:15" x14ac:dyDescent="0.25">
      <c r="O8550" s="158"/>
    </row>
    <row r="8551" spans="15:15" x14ac:dyDescent="0.25">
      <c r="O8551" s="158"/>
    </row>
    <row r="8552" spans="15:15" x14ac:dyDescent="0.25">
      <c r="O8552" s="158"/>
    </row>
    <row r="8553" spans="15:15" x14ac:dyDescent="0.25">
      <c r="O8553" s="158"/>
    </row>
    <row r="8554" spans="15:15" x14ac:dyDescent="0.25">
      <c r="O8554" s="158"/>
    </row>
    <row r="8555" spans="15:15" x14ac:dyDescent="0.25">
      <c r="O8555" s="158"/>
    </row>
    <row r="8556" spans="15:15" x14ac:dyDescent="0.25">
      <c r="O8556" s="158"/>
    </row>
    <row r="8557" spans="15:15" x14ac:dyDescent="0.25">
      <c r="O8557" s="158"/>
    </row>
    <row r="8558" spans="15:15" x14ac:dyDescent="0.25">
      <c r="O8558" s="158"/>
    </row>
    <row r="8559" spans="15:15" x14ac:dyDescent="0.25">
      <c r="O8559" s="158"/>
    </row>
    <row r="8560" spans="15:15" x14ac:dyDescent="0.25">
      <c r="O8560" s="158"/>
    </row>
    <row r="8561" spans="15:15" x14ac:dyDescent="0.25">
      <c r="O8561" s="158"/>
    </row>
    <row r="8562" spans="15:15" x14ac:dyDescent="0.25">
      <c r="O8562" s="158"/>
    </row>
    <row r="8563" spans="15:15" x14ac:dyDescent="0.25">
      <c r="O8563" s="158"/>
    </row>
    <row r="8564" spans="15:15" x14ac:dyDescent="0.25">
      <c r="O8564" s="158"/>
    </row>
    <row r="8565" spans="15:15" x14ac:dyDescent="0.25">
      <c r="O8565" s="158"/>
    </row>
    <row r="8566" spans="15:15" x14ac:dyDescent="0.25">
      <c r="O8566" s="158"/>
    </row>
    <row r="8567" spans="15:15" x14ac:dyDescent="0.25">
      <c r="O8567" s="158"/>
    </row>
    <row r="8568" spans="15:15" x14ac:dyDescent="0.25">
      <c r="O8568" s="158"/>
    </row>
    <row r="8569" spans="15:15" x14ac:dyDescent="0.25">
      <c r="O8569" s="158"/>
    </row>
    <row r="8570" spans="15:15" x14ac:dyDescent="0.25">
      <c r="O8570" s="158"/>
    </row>
    <row r="8571" spans="15:15" x14ac:dyDescent="0.25">
      <c r="O8571" s="158"/>
    </row>
    <row r="8572" spans="15:15" x14ac:dyDescent="0.25">
      <c r="O8572" s="158"/>
    </row>
    <row r="8573" spans="15:15" x14ac:dyDescent="0.25">
      <c r="O8573" s="158"/>
    </row>
    <row r="8574" spans="15:15" x14ac:dyDescent="0.25">
      <c r="O8574" s="158"/>
    </row>
    <row r="8575" spans="15:15" x14ac:dyDescent="0.25">
      <c r="O8575" s="158"/>
    </row>
    <row r="8576" spans="15:15" x14ac:dyDescent="0.25">
      <c r="O8576" s="158"/>
    </row>
    <row r="8577" spans="15:15" x14ac:dyDescent="0.25">
      <c r="O8577" s="158"/>
    </row>
    <row r="8578" spans="15:15" x14ac:dyDescent="0.25">
      <c r="O8578" s="158"/>
    </row>
    <row r="8579" spans="15:15" x14ac:dyDescent="0.25">
      <c r="O8579" s="158"/>
    </row>
    <row r="8580" spans="15:15" x14ac:dyDescent="0.25">
      <c r="O8580" s="158"/>
    </row>
    <row r="8581" spans="15:15" x14ac:dyDescent="0.25">
      <c r="O8581" s="158"/>
    </row>
    <row r="8582" spans="15:15" x14ac:dyDescent="0.25">
      <c r="O8582" s="158"/>
    </row>
    <row r="8583" spans="15:15" x14ac:dyDescent="0.25">
      <c r="O8583" s="158"/>
    </row>
    <row r="8584" spans="15:15" x14ac:dyDescent="0.25">
      <c r="O8584" s="158"/>
    </row>
    <row r="8585" spans="15:15" x14ac:dyDescent="0.25">
      <c r="O8585" s="158"/>
    </row>
    <row r="8586" spans="15:15" x14ac:dyDescent="0.25">
      <c r="O8586" s="158"/>
    </row>
    <row r="8587" spans="15:15" x14ac:dyDescent="0.25">
      <c r="O8587" s="158"/>
    </row>
    <row r="8588" spans="15:15" x14ac:dyDescent="0.25">
      <c r="O8588" s="158"/>
    </row>
    <row r="8589" spans="15:15" x14ac:dyDescent="0.25">
      <c r="O8589" s="158"/>
    </row>
    <row r="8590" spans="15:15" x14ac:dyDescent="0.25">
      <c r="O8590" s="158"/>
    </row>
    <row r="8591" spans="15:15" x14ac:dyDescent="0.25">
      <c r="O8591" s="158"/>
    </row>
    <row r="8592" spans="15:15" x14ac:dyDescent="0.25">
      <c r="O8592" s="158"/>
    </row>
    <row r="8593" spans="15:15" x14ac:dyDescent="0.25">
      <c r="O8593" s="158"/>
    </row>
    <row r="8594" spans="15:15" x14ac:dyDescent="0.25">
      <c r="O8594" s="158"/>
    </row>
    <row r="8595" spans="15:15" x14ac:dyDescent="0.25">
      <c r="O8595" s="158"/>
    </row>
    <row r="8596" spans="15:15" x14ac:dyDescent="0.25">
      <c r="O8596" s="158"/>
    </row>
    <row r="8597" spans="15:15" x14ac:dyDescent="0.25">
      <c r="O8597" s="158"/>
    </row>
    <row r="8598" spans="15:15" x14ac:dyDescent="0.25">
      <c r="O8598" s="158"/>
    </row>
    <row r="8599" spans="15:15" x14ac:dyDescent="0.25">
      <c r="O8599" s="158"/>
    </row>
    <row r="8600" spans="15:15" x14ac:dyDescent="0.25">
      <c r="O8600" s="158"/>
    </row>
    <row r="8601" spans="15:15" x14ac:dyDescent="0.25">
      <c r="O8601" s="158"/>
    </row>
    <row r="8602" spans="15:15" x14ac:dyDescent="0.25">
      <c r="O8602" s="158"/>
    </row>
    <row r="8603" spans="15:15" x14ac:dyDescent="0.25">
      <c r="O8603" s="158"/>
    </row>
    <row r="8604" spans="15:15" x14ac:dyDescent="0.25">
      <c r="O8604" s="158"/>
    </row>
    <row r="8605" spans="15:15" x14ac:dyDescent="0.25">
      <c r="O8605" s="158"/>
    </row>
    <row r="8606" spans="15:15" x14ac:dyDescent="0.25">
      <c r="O8606" s="158"/>
    </row>
    <row r="8607" spans="15:15" x14ac:dyDescent="0.25">
      <c r="O8607" s="158"/>
    </row>
    <row r="8608" spans="15:15" x14ac:dyDescent="0.25">
      <c r="O8608" s="158"/>
    </row>
    <row r="8609" spans="15:15" x14ac:dyDescent="0.25">
      <c r="O8609" s="158"/>
    </row>
    <row r="8610" spans="15:15" x14ac:dyDescent="0.25">
      <c r="O8610" s="158"/>
    </row>
    <row r="8611" spans="15:15" x14ac:dyDescent="0.25">
      <c r="O8611" s="158"/>
    </row>
    <row r="8612" spans="15:15" x14ac:dyDescent="0.25">
      <c r="O8612" s="158"/>
    </row>
    <row r="8613" spans="15:15" x14ac:dyDescent="0.25">
      <c r="O8613" s="158"/>
    </row>
    <row r="8614" spans="15:15" x14ac:dyDescent="0.25">
      <c r="O8614" s="158"/>
    </row>
    <row r="8615" spans="15:15" x14ac:dyDescent="0.25">
      <c r="O8615" s="158"/>
    </row>
    <row r="8616" spans="15:15" x14ac:dyDescent="0.25">
      <c r="O8616" s="158"/>
    </row>
    <row r="8617" spans="15:15" x14ac:dyDescent="0.25">
      <c r="O8617" s="158"/>
    </row>
    <row r="8618" spans="15:15" x14ac:dyDescent="0.25">
      <c r="O8618" s="158"/>
    </row>
    <row r="8619" spans="15:15" x14ac:dyDescent="0.25">
      <c r="O8619" s="158"/>
    </row>
    <row r="8620" spans="15:15" x14ac:dyDescent="0.25">
      <c r="O8620" s="158"/>
    </row>
    <row r="8621" spans="15:15" x14ac:dyDescent="0.25">
      <c r="O8621" s="158"/>
    </row>
    <row r="8622" spans="15:15" x14ac:dyDescent="0.25">
      <c r="O8622" s="158"/>
    </row>
    <row r="8623" spans="15:15" x14ac:dyDescent="0.25">
      <c r="O8623" s="158"/>
    </row>
    <row r="8624" spans="15:15" x14ac:dyDescent="0.25">
      <c r="O8624" s="158"/>
    </row>
    <row r="8625" spans="15:15" x14ac:dyDescent="0.25">
      <c r="O8625" s="158"/>
    </row>
    <row r="8626" spans="15:15" x14ac:dyDescent="0.25">
      <c r="O8626" s="158"/>
    </row>
    <row r="8627" spans="15:15" x14ac:dyDescent="0.25">
      <c r="O8627" s="158"/>
    </row>
    <row r="8628" spans="15:15" x14ac:dyDescent="0.25">
      <c r="O8628" s="158"/>
    </row>
    <row r="8629" spans="15:15" x14ac:dyDescent="0.25">
      <c r="O8629" s="158"/>
    </row>
    <row r="8630" spans="15:15" x14ac:dyDescent="0.25">
      <c r="O8630" s="158"/>
    </row>
    <row r="8631" spans="15:15" x14ac:dyDescent="0.25">
      <c r="O8631" s="158"/>
    </row>
    <row r="8632" spans="15:15" x14ac:dyDescent="0.25">
      <c r="O8632" s="158"/>
    </row>
    <row r="8633" spans="15:15" x14ac:dyDescent="0.25">
      <c r="O8633" s="158"/>
    </row>
    <row r="8634" spans="15:15" x14ac:dyDescent="0.25">
      <c r="O8634" s="158"/>
    </row>
    <row r="8635" spans="15:15" x14ac:dyDescent="0.25">
      <c r="O8635" s="158"/>
    </row>
    <row r="8636" spans="15:15" x14ac:dyDescent="0.25">
      <c r="O8636" s="158"/>
    </row>
    <row r="8637" spans="15:15" x14ac:dyDescent="0.25">
      <c r="O8637" s="158"/>
    </row>
    <row r="8638" spans="15:15" x14ac:dyDescent="0.25">
      <c r="O8638" s="158"/>
    </row>
    <row r="8639" spans="15:15" x14ac:dyDescent="0.25">
      <c r="O8639" s="158"/>
    </row>
    <row r="8640" spans="15:15" x14ac:dyDescent="0.25">
      <c r="O8640" s="158"/>
    </row>
    <row r="8641" spans="15:15" x14ac:dyDescent="0.25">
      <c r="O8641" s="158"/>
    </row>
    <row r="8642" spans="15:15" x14ac:dyDescent="0.25">
      <c r="O8642" s="158"/>
    </row>
    <row r="8643" spans="15:15" x14ac:dyDescent="0.25">
      <c r="O8643" s="158"/>
    </row>
    <row r="8644" spans="15:15" x14ac:dyDescent="0.25">
      <c r="O8644" s="158"/>
    </row>
    <row r="8645" spans="15:15" x14ac:dyDescent="0.25">
      <c r="O8645" s="158"/>
    </row>
    <row r="8646" spans="15:15" x14ac:dyDescent="0.25">
      <c r="O8646" s="158"/>
    </row>
    <row r="8647" spans="15:15" x14ac:dyDescent="0.25">
      <c r="O8647" s="158"/>
    </row>
    <row r="8648" spans="15:15" x14ac:dyDescent="0.25">
      <c r="O8648" s="158"/>
    </row>
    <row r="8649" spans="15:15" x14ac:dyDescent="0.25">
      <c r="O8649" s="158"/>
    </row>
    <row r="8650" spans="15:15" x14ac:dyDescent="0.25">
      <c r="O8650" s="158"/>
    </row>
    <row r="8651" spans="15:15" x14ac:dyDescent="0.25">
      <c r="O8651" s="158"/>
    </row>
    <row r="8652" spans="15:15" x14ac:dyDescent="0.25">
      <c r="O8652" s="158"/>
    </row>
    <row r="8653" spans="15:15" x14ac:dyDescent="0.25">
      <c r="O8653" s="158"/>
    </row>
    <row r="8654" spans="15:15" x14ac:dyDescent="0.25">
      <c r="O8654" s="158"/>
    </row>
    <row r="8655" spans="15:15" x14ac:dyDescent="0.25">
      <c r="O8655" s="158"/>
    </row>
    <row r="8656" spans="15:15" x14ac:dyDescent="0.25">
      <c r="O8656" s="158"/>
    </row>
    <row r="8657" spans="15:15" x14ac:dyDescent="0.25">
      <c r="O8657" s="158"/>
    </row>
    <row r="8658" spans="15:15" x14ac:dyDescent="0.25">
      <c r="O8658" s="158"/>
    </row>
    <row r="8659" spans="15:15" x14ac:dyDescent="0.25">
      <c r="O8659" s="158"/>
    </row>
    <row r="8660" spans="15:15" x14ac:dyDescent="0.25">
      <c r="O8660" s="158"/>
    </row>
    <row r="8661" spans="15:15" x14ac:dyDescent="0.25">
      <c r="O8661" s="158"/>
    </row>
    <row r="8662" spans="15:15" x14ac:dyDescent="0.25">
      <c r="O8662" s="158"/>
    </row>
    <row r="8663" spans="15:15" x14ac:dyDescent="0.25">
      <c r="O8663" s="158"/>
    </row>
    <row r="8664" spans="15:15" x14ac:dyDescent="0.25">
      <c r="O8664" s="158"/>
    </row>
    <row r="8665" spans="15:15" x14ac:dyDescent="0.25">
      <c r="O8665" s="158"/>
    </row>
    <row r="8666" spans="15:15" x14ac:dyDescent="0.25">
      <c r="O8666" s="158"/>
    </row>
    <row r="8667" spans="15:15" x14ac:dyDescent="0.25">
      <c r="O8667" s="158"/>
    </row>
    <row r="8668" spans="15:15" x14ac:dyDescent="0.25">
      <c r="O8668" s="158"/>
    </row>
    <row r="8669" spans="15:15" x14ac:dyDescent="0.25">
      <c r="O8669" s="158"/>
    </row>
    <row r="8670" spans="15:15" x14ac:dyDescent="0.25">
      <c r="O8670" s="158"/>
    </row>
    <row r="8671" spans="15:15" x14ac:dyDescent="0.25">
      <c r="O8671" s="158"/>
    </row>
    <row r="8672" spans="15:15" x14ac:dyDescent="0.25">
      <c r="O8672" s="158"/>
    </row>
    <row r="8673" spans="15:15" x14ac:dyDescent="0.25">
      <c r="O8673" s="158"/>
    </row>
    <row r="8674" spans="15:15" x14ac:dyDescent="0.25">
      <c r="O8674" s="158"/>
    </row>
    <row r="8675" spans="15:15" x14ac:dyDescent="0.25">
      <c r="O8675" s="158"/>
    </row>
    <row r="8676" spans="15:15" x14ac:dyDescent="0.25">
      <c r="O8676" s="158"/>
    </row>
    <row r="8677" spans="15:15" x14ac:dyDescent="0.25">
      <c r="O8677" s="158"/>
    </row>
    <row r="8678" spans="15:15" x14ac:dyDescent="0.25">
      <c r="O8678" s="158"/>
    </row>
    <row r="8679" spans="15:15" x14ac:dyDescent="0.25">
      <c r="O8679" s="158"/>
    </row>
    <row r="8680" spans="15:15" x14ac:dyDescent="0.25">
      <c r="O8680" s="158"/>
    </row>
    <row r="8681" spans="15:15" x14ac:dyDescent="0.25">
      <c r="O8681" s="158"/>
    </row>
    <row r="8682" spans="15:15" x14ac:dyDescent="0.25">
      <c r="O8682" s="158"/>
    </row>
    <row r="8683" spans="15:15" x14ac:dyDescent="0.25">
      <c r="O8683" s="158"/>
    </row>
    <row r="8684" spans="15:15" x14ac:dyDescent="0.25">
      <c r="O8684" s="158"/>
    </row>
    <row r="8685" spans="15:15" x14ac:dyDescent="0.25">
      <c r="O8685" s="158"/>
    </row>
    <row r="8686" spans="15:15" x14ac:dyDescent="0.25">
      <c r="O8686" s="158"/>
    </row>
    <row r="8687" spans="15:15" x14ac:dyDescent="0.25">
      <c r="O8687" s="158"/>
    </row>
    <row r="8688" spans="15:15" x14ac:dyDescent="0.25">
      <c r="O8688" s="158"/>
    </row>
    <row r="8689" spans="15:15" x14ac:dyDescent="0.25">
      <c r="O8689" s="158"/>
    </row>
    <row r="8690" spans="15:15" x14ac:dyDescent="0.25">
      <c r="O8690" s="158"/>
    </row>
    <row r="8691" spans="15:15" x14ac:dyDescent="0.25">
      <c r="O8691" s="158"/>
    </row>
    <row r="8692" spans="15:15" x14ac:dyDescent="0.25">
      <c r="O8692" s="158"/>
    </row>
    <row r="8693" spans="15:15" x14ac:dyDescent="0.25">
      <c r="O8693" s="158"/>
    </row>
    <row r="8694" spans="15:15" x14ac:dyDescent="0.25">
      <c r="O8694" s="158"/>
    </row>
    <row r="8695" spans="15:15" x14ac:dyDescent="0.25">
      <c r="O8695" s="158"/>
    </row>
    <row r="8696" spans="15:15" x14ac:dyDescent="0.25">
      <c r="O8696" s="158"/>
    </row>
    <row r="8697" spans="15:15" x14ac:dyDescent="0.25">
      <c r="O8697" s="158"/>
    </row>
    <row r="8698" spans="15:15" x14ac:dyDescent="0.25">
      <c r="O8698" s="158"/>
    </row>
    <row r="8699" spans="15:15" x14ac:dyDescent="0.25">
      <c r="O8699" s="158"/>
    </row>
    <row r="8700" spans="15:15" x14ac:dyDescent="0.25">
      <c r="O8700" s="158"/>
    </row>
    <row r="8701" spans="15:15" x14ac:dyDescent="0.25">
      <c r="O8701" s="158"/>
    </row>
    <row r="8702" spans="15:15" x14ac:dyDescent="0.25">
      <c r="O8702" s="158"/>
    </row>
    <row r="8703" spans="15:15" x14ac:dyDescent="0.25">
      <c r="O8703" s="158"/>
    </row>
    <row r="8704" spans="15:15" x14ac:dyDescent="0.25">
      <c r="O8704" s="158"/>
    </row>
    <row r="8705" spans="15:15" x14ac:dyDescent="0.25">
      <c r="O8705" s="158"/>
    </row>
    <row r="8706" spans="15:15" x14ac:dyDescent="0.25">
      <c r="O8706" s="158"/>
    </row>
    <row r="8707" spans="15:15" x14ac:dyDescent="0.25">
      <c r="O8707" s="158"/>
    </row>
    <row r="8708" spans="15:15" x14ac:dyDescent="0.25">
      <c r="O8708" s="158"/>
    </row>
    <row r="8709" spans="15:15" x14ac:dyDescent="0.25">
      <c r="O8709" s="158"/>
    </row>
    <row r="8710" spans="15:15" x14ac:dyDescent="0.25">
      <c r="O8710" s="158"/>
    </row>
    <row r="8711" spans="15:15" x14ac:dyDescent="0.25">
      <c r="O8711" s="158"/>
    </row>
    <row r="8712" spans="15:15" x14ac:dyDescent="0.25">
      <c r="O8712" s="158"/>
    </row>
    <row r="8713" spans="15:15" x14ac:dyDescent="0.25">
      <c r="O8713" s="158"/>
    </row>
    <row r="8714" spans="15:15" x14ac:dyDescent="0.25">
      <c r="O8714" s="158"/>
    </row>
    <row r="8715" spans="15:15" x14ac:dyDescent="0.25">
      <c r="O8715" s="158"/>
    </row>
    <row r="8716" spans="15:15" x14ac:dyDescent="0.25">
      <c r="O8716" s="158"/>
    </row>
    <row r="8717" spans="15:15" x14ac:dyDescent="0.25">
      <c r="O8717" s="158"/>
    </row>
    <row r="8718" spans="15:15" x14ac:dyDescent="0.25">
      <c r="O8718" s="158"/>
    </row>
    <row r="8719" spans="15:15" x14ac:dyDescent="0.25">
      <c r="O8719" s="158"/>
    </row>
    <row r="8720" spans="15:15" x14ac:dyDescent="0.25">
      <c r="O8720" s="158"/>
    </row>
    <row r="8721" spans="15:15" x14ac:dyDescent="0.25">
      <c r="O8721" s="158"/>
    </row>
    <row r="8722" spans="15:15" x14ac:dyDescent="0.25">
      <c r="O8722" s="158"/>
    </row>
    <row r="8723" spans="15:15" x14ac:dyDescent="0.25">
      <c r="O8723" s="158"/>
    </row>
    <row r="8724" spans="15:15" x14ac:dyDescent="0.25">
      <c r="O8724" s="158"/>
    </row>
    <row r="8725" spans="15:15" x14ac:dyDescent="0.25">
      <c r="O8725" s="158"/>
    </row>
    <row r="8726" spans="15:15" x14ac:dyDescent="0.25">
      <c r="O8726" s="158"/>
    </row>
    <row r="8727" spans="15:15" x14ac:dyDescent="0.25">
      <c r="O8727" s="158"/>
    </row>
    <row r="8728" spans="15:15" x14ac:dyDescent="0.25">
      <c r="O8728" s="158"/>
    </row>
    <row r="8729" spans="15:15" x14ac:dyDescent="0.25">
      <c r="O8729" s="158"/>
    </row>
    <row r="8730" spans="15:15" x14ac:dyDescent="0.25">
      <c r="O8730" s="158"/>
    </row>
    <row r="8731" spans="15:15" x14ac:dyDescent="0.25">
      <c r="O8731" s="158"/>
    </row>
    <row r="8732" spans="15:15" x14ac:dyDescent="0.25">
      <c r="O8732" s="158"/>
    </row>
    <row r="8733" spans="15:15" x14ac:dyDescent="0.25">
      <c r="O8733" s="158"/>
    </row>
    <row r="8734" spans="15:15" x14ac:dyDescent="0.25">
      <c r="O8734" s="158"/>
    </row>
    <row r="8735" spans="15:15" x14ac:dyDescent="0.25">
      <c r="O8735" s="158"/>
    </row>
    <row r="8736" spans="15:15" x14ac:dyDescent="0.25">
      <c r="O8736" s="158"/>
    </row>
    <row r="8737" spans="15:15" x14ac:dyDescent="0.25">
      <c r="O8737" s="158"/>
    </row>
    <row r="8738" spans="15:15" x14ac:dyDescent="0.25">
      <c r="O8738" s="158"/>
    </row>
    <row r="8739" spans="15:15" x14ac:dyDescent="0.25">
      <c r="O8739" s="158"/>
    </row>
    <row r="8740" spans="15:15" x14ac:dyDescent="0.25">
      <c r="O8740" s="158"/>
    </row>
    <row r="8741" spans="15:15" x14ac:dyDescent="0.25">
      <c r="O8741" s="158"/>
    </row>
    <row r="8742" spans="15:15" x14ac:dyDescent="0.25">
      <c r="O8742" s="158"/>
    </row>
    <row r="8743" spans="15:15" x14ac:dyDescent="0.25">
      <c r="O8743" s="158"/>
    </row>
    <row r="8744" spans="15:15" x14ac:dyDescent="0.25">
      <c r="O8744" s="158"/>
    </row>
    <row r="8745" spans="15:15" x14ac:dyDescent="0.25">
      <c r="O8745" s="158"/>
    </row>
    <row r="8746" spans="15:15" x14ac:dyDescent="0.25">
      <c r="O8746" s="158"/>
    </row>
    <row r="8747" spans="15:15" x14ac:dyDescent="0.25">
      <c r="O8747" s="158"/>
    </row>
    <row r="8748" spans="15:15" x14ac:dyDescent="0.25">
      <c r="O8748" s="158"/>
    </row>
    <row r="8749" spans="15:15" x14ac:dyDescent="0.25">
      <c r="O8749" s="158"/>
    </row>
    <row r="8750" spans="15:15" x14ac:dyDescent="0.25">
      <c r="O8750" s="158"/>
    </row>
    <row r="8751" spans="15:15" x14ac:dyDescent="0.25">
      <c r="O8751" s="158"/>
    </row>
    <row r="8752" spans="15:15" x14ac:dyDescent="0.25">
      <c r="O8752" s="158"/>
    </row>
    <row r="8753" spans="15:15" x14ac:dyDescent="0.25">
      <c r="O8753" s="158"/>
    </row>
    <row r="8754" spans="15:15" x14ac:dyDescent="0.25">
      <c r="O8754" s="158"/>
    </row>
    <row r="8755" spans="15:15" x14ac:dyDescent="0.25">
      <c r="O8755" s="158"/>
    </row>
    <row r="8756" spans="15:15" x14ac:dyDescent="0.25">
      <c r="O8756" s="158"/>
    </row>
    <row r="8757" spans="15:15" x14ac:dyDescent="0.25">
      <c r="O8757" s="158"/>
    </row>
    <row r="8758" spans="15:15" x14ac:dyDescent="0.25">
      <c r="O8758" s="158"/>
    </row>
    <row r="8759" spans="15:15" x14ac:dyDescent="0.25">
      <c r="O8759" s="158"/>
    </row>
    <row r="8760" spans="15:15" x14ac:dyDescent="0.25">
      <c r="O8760" s="158"/>
    </row>
    <row r="8761" spans="15:15" x14ac:dyDescent="0.25">
      <c r="O8761" s="158"/>
    </row>
    <row r="8762" spans="15:15" x14ac:dyDescent="0.25">
      <c r="O8762" s="158"/>
    </row>
    <row r="8763" spans="15:15" x14ac:dyDescent="0.25">
      <c r="O8763" s="158"/>
    </row>
    <row r="8764" spans="15:15" x14ac:dyDescent="0.25">
      <c r="O8764" s="158"/>
    </row>
    <row r="8765" spans="15:15" x14ac:dyDescent="0.25">
      <c r="O8765" s="158"/>
    </row>
    <row r="8766" spans="15:15" x14ac:dyDescent="0.25">
      <c r="O8766" s="158"/>
    </row>
    <row r="8767" spans="15:15" x14ac:dyDescent="0.25">
      <c r="O8767" s="158"/>
    </row>
    <row r="8768" spans="15:15" x14ac:dyDescent="0.25">
      <c r="O8768" s="158"/>
    </row>
    <row r="8769" spans="15:15" x14ac:dyDescent="0.25">
      <c r="O8769" s="158"/>
    </row>
    <row r="8770" spans="15:15" x14ac:dyDescent="0.25">
      <c r="O8770" s="158"/>
    </row>
    <row r="8771" spans="15:15" x14ac:dyDescent="0.25">
      <c r="O8771" s="158"/>
    </row>
    <row r="8772" spans="15:15" x14ac:dyDescent="0.25">
      <c r="O8772" s="158"/>
    </row>
    <row r="8773" spans="15:15" x14ac:dyDescent="0.25">
      <c r="O8773" s="158"/>
    </row>
    <row r="8774" spans="15:15" x14ac:dyDescent="0.25">
      <c r="O8774" s="158"/>
    </row>
    <row r="8775" spans="15:15" x14ac:dyDescent="0.25">
      <c r="O8775" s="158"/>
    </row>
    <row r="8776" spans="15:15" x14ac:dyDescent="0.25">
      <c r="O8776" s="158"/>
    </row>
    <row r="8777" spans="15:15" x14ac:dyDescent="0.25">
      <c r="O8777" s="158"/>
    </row>
    <row r="8778" spans="15:15" x14ac:dyDescent="0.25">
      <c r="O8778" s="158"/>
    </row>
    <row r="8779" spans="15:15" x14ac:dyDescent="0.25">
      <c r="O8779" s="158"/>
    </row>
    <row r="8780" spans="15:15" x14ac:dyDescent="0.25">
      <c r="O8780" s="158"/>
    </row>
    <row r="8781" spans="15:15" x14ac:dyDescent="0.25">
      <c r="O8781" s="158"/>
    </row>
    <row r="8782" spans="15:15" x14ac:dyDescent="0.25">
      <c r="O8782" s="158"/>
    </row>
    <row r="8783" spans="15:15" x14ac:dyDescent="0.25">
      <c r="O8783" s="158"/>
    </row>
    <row r="8784" spans="15:15" x14ac:dyDescent="0.25">
      <c r="O8784" s="158"/>
    </row>
    <row r="8785" spans="15:15" x14ac:dyDescent="0.25">
      <c r="O8785" s="158"/>
    </row>
    <row r="8786" spans="15:15" x14ac:dyDescent="0.25">
      <c r="O8786" s="158"/>
    </row>
    <row r="8787" spans="15:15" x14ac:dyDescent="0.25">
      <c r="O8787" s="158"/>
    </row>
    <row r="8788" spans="15:15" x14ac:dyDescent="0.25">
      <c r="O8788" s="158"/>
    </row>
    <row r="8789" spans="15:15" x14ac:dyDescent="0.25">
      <c r="O8789" s="158"/>
    </row>
    <row r="8790" spans="15:15" x14ac:dyDescent="0.25">
      <c r="O8790" s="158"/>
    </row>
    <row r="8791" spans="15:15" x14ac:dyDescent="0.25">
      <c r="O8791" s="158"/>
    </row>
    <row r="8792" spans="15:15" x14ac:dyDescent="0.25">
      <c r="O8792" s="158"/>
    </row>
    <row r="8793" spans="15:15" x14ac:dyDescent="0.25">
      <c r="O8793" s="158"/>
    </row>
    <row r="8794" spans="15:15" x14ac:dyDescent="0.25">
      <c r="O8794" s="158"/>
    </row>
    <row r="8795" spans="15:15" x14ac:dyDescent="0.25">
      <c r="O8795" s="158"/>
    </row>
    <row r="8796" spans="15:15" x14ac:dyDescent="0.25">
      <c r="O8796" s="158"/>
    </row>
    <row r="8797" spans="15:15" x14ac:dyDescent="0.25">
      <c r="O8797" s="158"/>
    </row>
    <row r="8798" spans="15:15" x14ac:dyDescent="0.25">
      <c r="O8798" s="158"/>
    </row>
    <row r="8799" spans="15:15" x14ac:dyDescent="0.25">
      <c r="O8799" s="158"/>
    </row>
    <row r="8800" spans="15:15" x14ac:dyDescent="0.25">
      <c r="O8800" s="158"/>
    </row>
    <row r="8801" spans="15:15" x14ac:dyDescent="0.25">
      <c r="O8801" s="158"/>
    </row>
    <row r="8802" spans="15:15" x14ac:dyDescent="0.25">
      <c r="O8802" s="158"/>
    </row>
    <row r="8803" spans="15:15" x14ac:dyDescent="0.25">
      <c r="O8803" s="158"/>
    </row>
    <row r="8804" spans="15:15" x14ac:dyDescent="0.25">
      <c r="O8804" s="158"/>
    </row>
    <row r="8805" spans="15:15" x14ac:dyDescent="0.25">
      <c r="O8805" s="158"/>
    </row>
    <row r="8806" spans="15:15" x14ac:dyDescent="0.25">
      <c r="O8806" s="158"/>
    </row>
    <row r="8807" spans="15:15" x14ac:dyDescent="0.25">
      <c r="O8807" s="158"/>
    </row>
    <row r="8808" spans="15:15" x14ac:dyDescent="0.25">
      <c r="O8808" s="158"/>
    </row>
    <row r="8809" spans="15:15" x14ac:dyDescent="0.25">
      <c r="O8809" s="158"/>
    </row>
    <row r="8810" spans="15:15" x14ac:dyDescent="0.25">
      <c r="O8810" s="158"/>
    </row>
    <row r="8811" spans="15:15" x14ac:dyDescent="0.25">
      <c r="O8811" s="158"/>
    </row>
    <row r="8812" spans="15:15" x14ac:dyDescent="0.25">
      <c r="O8812" s="158"/>
    </row>
    <row r="8813" spans="15:15" x14ac:dyDescent="0.25">
      <c r="O8813" s="158"/>
    </row>
    <row r="8814" spans="15:15" x14ac:dyDescent="0.25">
      <c r="O8814" s="158"/>
    </row>
    <row r="8815" spans="15:15" x14ac:dyDescent="0.25">
      <c r="O8815" s="158"/>
    </row>
    <row r="8816" spans="15:15" x14ac:dyDescent="0.25">
      <c r="O8816" s="158"/>
    </row>
    <row r="8817" spans="15:15" x14ac:dyDescent="0.25">
      <c r="O8817" s="158"/>
    </row>
    <row r="8818" spans="15:15" x14ac:dyDescent="0.25">
      <c r="O8818" s="158"/>
    </row>
    <row r="8819" spans="15:15" x14ac:dyDescent="0.25">
      <c r="O8819" s="158"/>
    </row>
    <row r="8820" spans="15:15" x14ac:dyDescent="0.25">
      <c r="O8820" s="158"/>
    </row>
    <row r="8821" spans="15:15" x14ac:dyDescent="0.25">
      <c r="O8821" s="158"/>
    </row>
    <row r="8822" spans="15:15" x14ac:dyDescent="0.25">
      <c r="O8822" s="158"/>
    </row>
    <row r="8823" spans="15:15" x14ac:dyDescent="0.25">
      <c r="O8823" s="158"/>
    </row>
    <row r="8824" spans="15:15" x14ac:dyDescent="0.25">
      <c r="O8824" s="158"/>
    </row>
    <row r="8825" spans="15:15" x14ac:dyDescent="0.25">
      <c r="O8825" s="158"/>
    </row>
    <row r="8826" spans="15:15" x14ac:dyDescent="0.25">
      <c r="O8826" s="158"/>
    </row>
    <row r="8827" spans="15:15" x14ac:dyDescent="0.25">
      <c r="O8827" s="158"/>
    </row>
    <row r="8828" spans="15:15" x14ac:dyDescent="0.25">
      <c r="O8828" s="158"/>
    </row>
    <row r="8829" spans="15:15" x14ac:dyDescent="0.25">
      <c r="O8829" s="158"/>
    </row>
    <row r="8830" spans="15:15" x14ac:dyDescent="0.25">
      <c r="O8830" s="158"/>
    </row>
    <row r="8831" spans="15:15" x14ac:dyDescent="0.25">
      <c r="O8831" s="158"/>
    </row>
    <row r="8832" spans="15:15" x14ac:dyDescent="0.25">
      <c r="O8832" s="158"/>
    </row>
    <row r="8833" spans="15:15" x14ac:dyDescent="0.25">
      <c r="O8833" s="158"/>
    </row>
    <row r="8834" spans="15:15" x14ac:dyDescent="0.25">
      <c r="O8834" s="158"/>
    </row>
    <row r="8835" spans="15:15" x14ac:dyDescent="0.25">
      <c r="O8835" s="158"/>
    </row>
    <row r="8836" spans="15:15" x14ac:dyDescent="0.25">
      <c r="O8836" s="158"/>
    </row>
    <row r="8837" spans="15:15" x14ac:dyDescent="0.25">
      <c r="O8837" s="158"/>
    </row>
    <row r="8838" spans="15:15" x14ac:dyDescent="0.25">
      <c r="O8838" s="158"/>
    </row>
    <row r="8839" spans="15:15" x14ac:dyDescent="0.25">
      <c r="O8839" s="158"/>
    </row>
    <row r="8840" spans="15:15" x14ac:dyDescent="0.25">
      <c r="O8840" s="158"/>
    </row>
    <row r="8841" spans="15:15" x14ac:dyDescent="0.25">
      <c r="O8841" s="158"/>
    </row>
    <row r="8842" spans="15:15" x14ac:dyDescent="0.25">
      <c r="O8842" s="158"/>
    </row>
    <row r="8843" spans="15:15" x14ac:dyDescent="0.25">
      <c r="O8843" s="158"/>
    </row>
    <row r="8844" spans="15:15" x14ac:dyDescent="0.25">
      <c r="O8844" s="158"/>
    </row>
    <row r="8845" spans="15:15" x14ac:dyDescent="0.25">
      <c r="O8845" s="158"/>
    </row>
    <row r="8846" spans="15:15" x14ac:dyDescent="0.25">
      <c r="O8846" s="158"/>
    </row>
    <row r="8847" spans="15:15" x14ac:dyDescent="0.25">
      <c r="O8847" s="158"/>
    </row>
    <row r="8848" spans="15:15" x14ac:dyDescent="0.25">
      <c r="O8848" s="158"/>
    </row>
    <row r="8849" spans="15:15" x14ac:dyDescent="0.25">
      <c r="O8849" s="158"/>
    </row>
    <row r="8850" spans="15:15" x14ac:dyDescent="0.25">
      <c r="O8850" s="158"/>
    </row>
    <row r="8851" spans="15:15" x14ac:dyDescent="0.25">
      <c r="O8851" s="158"/>
    </row>
    <row r="8852" spans="15:15" x14ac:dyDescent="0.25">
      <c r="O8852" s="158"/>
    </row>
    <row r="8853" spans="15:15" x14ac:dyDescent="0.25">
      <c r="O8853" s="158"/>
    </row>
    <row r="8854" spans="15:15" x14ac:dyDescent="0.25">
      <c r="O8854" s="158"/>
    </row>
    <row r="8855" spans="15:15" x14ac:dyDescent="0.25">
      <c r="O8855" s="158"/>
    </row>
    <row r="8856" spans="15:15" x14ac:dyDescent="0.25">
      <c r="O8856" s="158"/>
    </row>
    <row r="8857" spans="15:15" x14ac:dyDescent="0.25">
      <c r="O8857" s="158"/>
    </row>
    <row r="8858" spans="15:15" x14ac:dyDescent="0.25">
      <c r="O8858" s="158"/>
    </row>
    <row r="8859" spans="15:15" x14ac:dyDescent="0.25">
      <c r="O8859" s="158"/>
    </row>
    <row r="8860" spans="15:15" x14ac:dyDescent="0.25">
      <c r="O8860" s="158"/>
    </row>
    <row r="8861" spans="15:15" x14ac:dyDescent="0.25">
      <c r="O8861" s="158"/>
    </row>
    <row r="8862" spans="15:15" x14ac:dyDescent="0.25">
      <c r="O8862" s="158"/>
    </row>
    <row r="8863" spans="15:15" x14ac:dyDescent="0.25">
      <c r="O8863" s="158"/>
    </row>
    <row r="8864" spans="15:15" x14ac:dyDescent="0.25">
      <c r="O8864" s="158"/>
    </row>
    <row r="8865" spans="15:15" x14ac:dyDescent="0.25">
      <c r="O8865" s="158"/>
    </row>
    <row r="8866" spans="15:15" x14ac:dyDescent="0.25">
      <c r="O8866" s="158"/>
    </row>
    <row r="8867" spans="15:15" x14ac:dyDescent="0.25">
      <c r="O8867" s="158"/>
    </row>
    <row r="8868" spans="15:15" x14ac:dyDescent="0.25">
      <c r="O8868" s="158"/>
    </row>
    <row r="8869" spans="15:15" x14ac:dyDescent="0.25">
      <c r="O8869" s="158"/>
    </row>
    <row r="8870" spans="15:15" x14ac:dyDescent="0.25">
      <c r="O8870" s="158"/>
    </row>
    <row r="8871" spans="15:15" x14ac:dyDescent="0.25">
      <c r="O8871" s="158"/>
    </row>
    <row r="8872" spans="15:15" x14ac:dyDescent="0.25">
      <c r="O8872" s="158"/>
    </row>
    <row r="8873" spans="15:15" x14ac:dyDescent="0.25">
      <c r="O8873" s="158"/>
    </row>
    <row r="8874" spans="15:15" x14ac:dyDescent="0.25">
      <c r="O8874" s="158"/>
    </row>
    <row r="8875" spans="15:15" x14ac:dyDescent="0.25">
      <c r="O8875" s="158"/>
    </row>
    <row r="8876" spans="15:15" x14ac:dyDescent="0.25">
      <c r="O8876" s="158"/>
    </row>
    <row r="8877" spans="15:15" x14ac:dyDescent="0.25">
      <c r="O8877" s="158"/>
    </row>
    <row r="8878" spans="15:15" x14ac:dyDescent="0.25">
      <c r="O8878" s="158"/>
    </row>
    <row r="8879" spans="15:15" x14ac:dyDescent="0.25">
      <c r="O8879" s="158"/>
    </row>
    <row r="8880" spans="15:15" x14ac:dyDescent="0.25">
      <c r="O8880" s="158"/>
    </row>
    <row r="8881" spans="15:15" x14ac:dyDescent="0.25">
      <c r="O8881" s="158"/>
    </row>
    <row r="8882" spans="15:15" x14ac:dyDescent="0.25">
      <c r="O8882" s="158"/>
    </row>
    <row r="8883" spans="15:15" x14ac:dyDescent="0.25">
      <c r="O8883" s="158"/>
    </row>
    <row r="8884" spans="15:15" x14ac:dyDescent="0.25">
      <c r="O8884" s="158"/>
    </row>
    <row r="8885" spans="15:15" x14ac:dyDescent="0.25">
      <c r="O8885" s="158"/>
    </row>
    <row r="8886" spans="15:15" x14ac:dyDescent="0.25">
      <c r="O8886" s="158"/>
    </row>
    <row r="8887" spans="15:15" x14ac:dyDescent="0.25">
      <c r="O8887" s="158"/>
    </row>
    <row r="8888" spans="15:15" x14ac:dyDescent="0.25">
      <c r="O8888" s="158"/>
    </row>
    <row r="8889" spans="15:15" x14ac:dyDescent="0.25">
      <c r="O8889" s="158"/>
    </row>
    <row r="8890" spans="15:15" x14ac:dyDescent="0.25">
      <c r="O8890" s="158"/>
    </row>
    <row r="8891" spans="15:15" x14ac:dyDescent="0.25">
      <c r="O8891" s="158"/>
    </row>
    <row r="8892" spans="15:15" x14ac:dyDescent="0.25">
      <c r="O8892" s="158"/>
    </row>
    <row r="8893" spans="15:15" x14ac:dyDescent="0.25">
      <c r="O8893" s="158"/>
    </row>
    <row r="8894" spans="15:15" x14ac:dyDescent="0.25">
      <c r="O8894" s="158"/>
    </row>
    <row r="8895" spans="15:15" x14ac:dyDescent="0.25">
      <c r="O8895" s="158"/>
    </row>
    <row r="8896" spans="15:15" x14ac:dyDescent="0.25">
      <c r="O8896" s="158"/>
    </row>
    <row r="8897" spans="15:15" x14ac:dyDescent="0.25">
      <c r="O8897" s="158"/>
    </row>
    <row r="8898" spans="15:15" x14ac:dyDescent="0.25">
      <c r="O8898" s="158"/>
    </row>
    <row r="8899" spans="15:15" x14ac:dyDescent="0.25">
      <c r="O8899" s="158"/>
    </row>
    <row r="8900" spans="15:15" x14ac:dyDescent="0.25">
      <c r="O8900" s="158"/>
    </row>
    <row r="8901" spans="15:15" x14ac:dyDescent="0.25">
      <c r="O8901" s="158"/>
    </row>
    <row r="8902" spans="15:15" x14ac:dyDescent="0.25">
      <c r="O8902" s="158"/>
    </row>
    <row r="8903" spans="15:15" x14ac:dyDescent="0.25">
      <c r="O8903" s="158"/>
    </row>
    <row r="8904" spans="15:15" x14ac:dyDescent="0.25">
      <c r="O8904" s="158"/>
    </row>
    <row r="8905" spans="15:15" x14ac:dyDescent="0.25">
      <c r="O8905" s="158"/>
    </row>
    <row r="8906" spans="15:15" x14ac:dyDescent="0.25">
      <c r="O8906" s="158"/>
    </row>
    <row r="8907" spans="15:15" x14ac:dyDescent="0.25">
      <c r="O8907" s="158"/>
    </row>
    <row r="8908" spans="15:15" x14ac:dyDescent="0.25">
      <c r="O8908" s="158"/>
    </row>
    <row r="8909" spans="15:15" x14ac:dyDescent="0.25">
      <c r="O8909" s="158"/>
    </row>
    <row r="8910" spans="15:15" x14ac:dyDescent="0.25">
      <c r="O8910" s="158"/>
    </row>
    <row r="8911" spans="15:15" x14ac:dyDescent="0.25">
      <c r="O8911" s="158"/>
    </row>
    <row r="8912" spans="15:15" x14ac:dyDescent="0.25">
      <c r="O8912" s="158"/>
    </row>
    <row r="8913" spans="15:15" x14ac:dyDescent="0.25">
      <c r="O8913" s="158"/>
    </row>
    <row r="8914" spans="15:15" x14ac:dyDescent="0.25">
      <c r="O8914" s="158"/>
    </row>
    <row r="8915" spans="15:15" x14ac:dyDescent="0.25">
      <c r="O8915" s="158"/>
    </row>
    <row r="8916" spans="15:15" x14ac:dyDescent="0.25">
      <c r="O8916" s="158"/>
    </row>
    <row r="8917" spans="15:15" x14ac:dyDescent="0.25">
      <c r="O8917" s="158"/>
    </row>
    <row r="8918" spans="15:15" x14ac:dyDescent="0.25">
      <c r="O8918" s="158"/>
    </row>
    <row r="8919" spans="15:15" x14ac:dyDescent="0.25">
      <c r="O8919" s="158"/>
    </row>
    <row r="8920" spans="15:15" x14ac:dyDescent="0.25">
      <c r="O8920" s="158"/>
    </row>
    <row r="8921" spans="15:15" x14ac:dyDescent="0.25">
      <c r="O8921" s="158"/>
    </row>
    <row r="8922" spans="15:15" x14ac:dyDescent="0.25">
      <c r="O8922" s="158"/>
    </row>
    <row r="8923" spans="15:15" x14ac:dyDescent="0.25">
      <c r="O8923" s="158"/>
    </row>
    <row r="8924" spans="15:15" x14ac:dyDescent="0.25">
      <c r="O8924" s="158"/>
    </row>
    <row r="8925" spans="15:15" x14ac:dyDescent="0.25">
      <c r="O8925" s="158"/>
    </row>
    <row r="8926" spans="15:15" x14ac:dyDescent="0.25">
      <c r="O8926" s="158"/>
    </row>
    <row r="8927" spans="15:15" x14ac:dyDescent="0.25">
      <c r="O8927" s="158"/>
    </row>
    <row r="8928" spans="15:15" x14ac:dyDescent="0.25">
      <c r="O8928" s="158"/>
    </row>
    <row r="8929" spans="15:15" x14ac:dyDescent="0.25">
      <c r="O8929" s="158"/>
    </row>
    <row r="8930" spans="15:15" x14ac:dyDescent="0.25">
      <c r="O8930" s="158"/>
    </row>
    <row r="8931" spans="15:15" x14ac:dyDescent="0.25">
      <c r="O8931" s="158"/>
    </row>
    <row r="8932" spans="15:15" x14ac:dyDescent="0.25">
      <c r="O8932" s="158"/>
    </row>
    <row r="8933" spans="15:15" x14ac:dyDescent="0.25">
      <c r="O8933" s="158"/>
    </row>
    <row r="8934" spans="15:15" x14ac:dyDescent="0.25">
      <c r="O8934" s="158"/>
    </row>
    <row r="8935" spans="15:15" x14ac:dyDescent="0.25">
      <c r="O8935" s="158"/>
    </row>
    <row r="8936" spans="15:15" x14ac:dyDescent="0.25">
      <c r="O8936" s="158"/>
    </row>
    <row r="8937" spans="15:15" x14ac:dyDescent="0.25">
      <c r="O8937" s="158"/>
    </row>
    <row r="8938" spans="15:15" x14ac:dyDescent="0.25">
      <c r="O8938" s="158"/>
    </row>
    <row r="8939" spans="15:15" x14ac:dyDescent="0.25">
      <c r="O8939" s="158"/>
    </row>
    <row r="8940" spans="15:15" x14ac:dyDescent="0.25">
      <c r="O8940" s="158"/>
    </row>
    <row r="8941" spans="15:15" x14ac:dyDescent="0.25">
      <c r="O8941" s="158"/>
    </row>
    <row r="8942" spans="15:15" x14ac:dyDescent="0.25">
      <c r="O8942" s="158"/>
    </row>
    <row r="8943" spans="15:15" x14ac:dyDescent="0.25">
      <c r="O8943" s="158"/>
    </row>
    <row r="8944" spans="15:15" x14ac:dyDescent="0.25">
      <c r="O8944" s="158"/>
    </row>
    <row r="8945" spans="15:15" x14ac:dyDescent="0.25">
      <c r="O8945" s="158"/>
    </row>
    <row r="8946" spans="15:15" x14ac:dyDescent="0.25">
      <c r="O8946" s="158"/>
    </row>
    <row r="8947" spans="15:15" x14ac:dyDescent="0.25">
      <c r="O8947" s="158"/>
    </row>
    <row r="8948" spans="15:15" x14ac:dyDescent="0.25">
      <c r="O8948" s="158"/>
    </row>
    <row r="8949" spans="15:15" x14ac:dyDescent="0.25">
      <c r="O8949" s="158"/>
    </row>
    <row r="8950" spans="15:15" x14ac:dyDescent="0.25">
      <c r="O8950" s="158"/>
    </row>
    <row r="8951" spans="15:15" x14ac:dyDescent="0.25">
      <c r="O8951" s="158"/>
    </row>
    <row r="8952" spans="15:15" x14ac:dyDescent="0.25">
      <c r="O8952" s="158"/>
    </row>
    <row r="8953" spans="15:15" x14ac:dyDescent="0.25">
      <c r="O8953" s="158"/>
    </row>
    <row r="8954" spans="15:15" x14ac:dyDescent="0.25">
      <c r="O8954" s="158"/>
    </row>
    <row r="8955" spans="15:15" x14ac:dyDescent="0.25">
      <c r="O8955" s="158"/>
    </row>
    <row r="8956" spans="15:15" x14ac:dyDescent="0.25">
      <c r="O8956" s="158"/>
    </row>
    <row r="8957" spans="15:15" x14ac:dyDescent="0.25">
      <c r="O8957" s="158"/>
    </row>
    <row r="8958" spans="15:15" x14ac:dyDescent="0.25">
      <c r="O8958" s="158"/>
    </row>
    <row r="8959" spans="15:15" x14ac:dyDescent="0.25">
      <c r="O8959" s="158"/>
    </row>
    <row r="8960" spans="15:15" x14ac:dyDescent="0.25">
      <c r="O8960" s="158"/>
    </row>
    <row r="8961" spans="15:15" x14ac:dyDescent="0.25">
      <c r="O8961" s="158"/>
    </row>
    <row r="8962" spans="15:15" x14ac:dyDescent="0.25">
      <c r="O8962" s="158"/>
    </row>
    <row r="8963" spans="15:15" x14ac:dyDescent="0.25">
      <c r="O8963" s="158"/>
    </row>
    <row r="8964" spans="15:15" x14ac:dyDescent="0.25">
      <c r="O8964" s="158"/>
    </row>
    <row r="8965" spans="15:15" x14ac:dyDescent="0.25">
      <c r="O8965" s="158"/>
    </row>
    <row r="8966" spans="15:15" x14ac:dyDescent="0.25">
      <c r="O8966" s="158"/>
    </row>
    <row r="8967" spans="15:15" x14ac:dyDescent="0.25">
      <c r="O8967" s="158"/>
    </row>
    <row r="8968" spans="15:15" x14ac:dyDescent="0.25">
      <c r="O8968" s="158"/>
    </row>
    <row r="8969" spans="15:15" x14ac:dyDescent="0.25">
      <c r="O8969" s="158"/>
    </row>
    <row r="8970" spans="15:15" x14ac:dyDescent="0.25">
      <c r="O8970" s="158"/>
    </row>
    <row r="8971" spans="15:15" x14ac:dyDescent="0.25">
      <c r="O8971" s="158"/>
    </row>
    <row r="8972" spans="15:15" x14ac:dyDescent="0.25">
      <c r="O8972" s="158"/>
    </row>
    <row r="8973" spans="15:15" x14ac:dyDescent="0.25">
      <c r="O8973" s="158"/>
    </row>
    <row r="8974" spans="15:15" x14ac:dyDescent="0.25">
      <c r="O8974" s="158"/>
    </row>
    <row r="8975" spans="15:15" x14ac:dyDescent="0.25">
      <c r="O8975" s="158"/>
    </row>
    <row r="8976" spans="15:15" x14ac:dyDescent="0.25">
      <c r="O8976" s="158"/>
    </row>
    <row r="8977" spans="15:15" x14ac:dyDescent="0.25">
      <c r="O8977" s="158"/>
    </row>
    <row r="8978" spans="15:15" x14ac:dyDescent="0.25">
      <c r="O8978" s="158"/>
    </row>
    <row r="8979" spans="15:15" x14ac:dyDescent="0.25">
      <c r="O8979" s="158"/>
    </row>
    <row r="8980" spans="15:15" x14ac:dyDescent="0.25">
      <c r="O8980" s="158"/>
    </row>
    <row r="8981" spans="15:15" x14ac:dyDescent="0.25">
      <c r="O8981" s="158"/>
    </row>
    <row r="8982" spans="15:15" x14ac:dyDescent="0.25">
      <c r="O8982" s="158"/>
    </row>
    <row r="8983" spans="15:15" x14ac:dyDescent="0.25">
      <c r="O8983" s="158"/>
    </row>
    <row r="8984" spans="15:15" x14ac:dyDescent="0.25">
      <c r="O8984" s="158"/>
    </row>
    <row r="8985" spans="15:15" x14ac:dyDescent="0.25">
      <c r="O8985" s="158"/>
    </row>
    <row r="8986" spans="15:15" x14ac:dyDescent="0.25">
      <c r="O8986" s="158"/>
    </row>
    <row r="8987" spans="15:15" x14ac:dyDescent="0.25">
      <c r="O8987" s="158"/>
    </row>
    <row r="8988" spans="15:15" x14ac:dyDescent="0.25">
      <c r="O8988" s="158"/>
    </row>
    <row r="8989" spans="15:15" x14ac:dyDescent="0.25">
      <c r="O8989" s="158"/>
    </row>
    <row r="8990" spans="15:15" x14ac:dyDescent="0.25">
      <c r="O8990" s="158"/>
    </row>
    <row r="8991" spans="15:15" x14ac:dyDescent="0.25">
      <c r="O8991" s="158"/>
    </row>
    <row r="8992" spans="15:15" x14ac:dyDescent="0.25">
      <c r="O8992" s="158"/>
    </row>
    <row r="8993" spans="15:15" x14ac:dyDescent="0.25">
      <c r="O8993" s="158"/>
    </row>
    <row r="8994" spans="15:15" x14ac:dyDescent="0.25">
      <c r="O8994" s="158"/>
    </row>
    <row r="8995" spans="15:15" x14ac:dyDescent="0.25">
      <c r="O8995" s="158"/>
    </row>
    <row r="8996" spans="15:15" x14ac:dyDescent="0.25">
      <c r="O8996" s="158"/>
    </row>
    <row r="8997" spans="15:15" x14ac:dyDescent="0.25">
      <c r="O8997" s="158"/>
    </row>
    <row r="8998" spans="15:15" x14ac:dyDescent="0.25">
      <c r="O8998" s="158"/>
    </row>
    <row r="8999" spans="15:15" x14ac:dyDescent="0.25">
      <c r="O8999" s="158"/>
    </row>
    <row r="9000" spans="15:15" x14ac:dyDescent="0.25">
      <c r="O9000" s="158"/>
    </row>
    <row r="9001" spans="15:15" x14ac:dyDescent="0.25">
      <c r="O9001" s="158"/>
    </row>
    <row r="9002" spans="15:15" x14ac:dyDescent="0.25">
      <c r="O9002" s="158"/>
    </row>
    <row r="9003" spans="15:15" x14ac:dyDescent="0.25">
      <c r="O9003" s="158"/>
    </row>
    <row r="9004" spans="15:15" x14ac:dyDescent="0.25">
      <c r="O9004" s="158"/>
    </row>
    <row r="9005" spans="15:15" x14ac:dyDescent="0.25">
      <c r="O9005" s="158"/>
    </row>
    <row r="9006" spans="15:15" x14ac:dyDescent="0.25">
      <c r="O9006" s="158"/>
    </row>
    <row r="9007" spans="15:15" x14ac:dyDescent="0.25">
      <c r="O9007" s="158"/>
    </row>
    <row r="9008" spans="15:15" x14ac:dyDescent="0.25">
      <c r="O9008" s="158"/>
    </row>
    <row r="9009" spans="15:15" x14ac:dyDescent="0.25">
      <c r="O9009" s="158"/>
    </row>
    <row r="9010" spans="15:15" x14ac:dyDescent="0.25">
      <c r="O9010" s="158"/>
    </row>
    <row r="9011" spans="15:15" x14ac:dyDescent="0.25">
      <c r="O9011" s="158"/>
    </row>
    <row r="9012" spans="15:15" x14ac:dyDescent="0.25">
      <c r="O9012" s="158"/>
    </row>
    <row r="9013" spans="15:15" x14ac:dyDescent="0.25">
      <c r="O9013" s="158"/>
    </row>
    <row r="9014" spans="15:15" x14ac:dyDescent="0.25">
      <c r="O9014" s="158"/>
    </row>
    <row r="9015" spans="15:15" x14ac:dyDescent="0.25">
      <c r="O9015" s="158"/>
    </row>
    <row r="9016" spans="15:15" x14ac:dyDescent="0.25">
      <c r="O9016" s="158"/>
    </row>
    <row r="9017" spans="15:15" x14ac:dyDescent="0.25">
      <c r="O9017" s="158"/>
    </row>
    <row r="9018" spans="15:15" x14ac:dyDescent="0.25">
      <c r="O9018" s="158"/>
    </row>
    <row r="9019" spans="15:15" x14ac:dyDescent="0.25">
      <c r="O9019" s="158"/>
    </row>
    <row r="9020" spans="15:15" x14ac:dyDescent="0.25">
      <c r="O9020" s="158"/>
    </row>
    <row r="9021" spans="15:15" x14ac:dyDescent="0.25">
      <c r="O9021" s="158"/>
    </row>
    <row r="9022" spans="15:15" x14ac:dyDescent="0.25">
      <c r="O9022" s="158"/>
    </row>
    <row r="9023" spans="15:15" x14ac:dyDescent="0.25">
      <c r="O9023" s="158"/>
    </row>
    <row r="9024" spans="15:15" x14ac:dyDescent="0.25">
      <c r="O9024" s="158"/>
    </row>
    <row r="9025" spans="15:15" x14ac:dyDescent="0.25">
      <c r="O9025" s="158"/>
    </row>
    <row r="9026" spans="15:15" x14ac:dyDescent="0.25">
      <c r="O9026" s="158"/>
    </row>
    <row r="9027" spans="15:15" x14ac:dyDescent="0.25">
      <c r="O9027" s="158"/>
    </row>
    <row r="9028" spans="15:15" x14ac:dyDescent="0.25">
      <c r="O9028" s="158"/>
    </row>
    <row r="9029" spans="15:15" x14ac:dyDescent="0.25">
      <c r="O9029" s="158"/>
    </row>
    <row r="9030" spans="15:15" x14ac:dyDescent="0.25">
      <c r="O9030" s="158"/>
    </row>
    <row r="9031" spans="15:15" x14ac:dyDescent="0.25">
      <c r="O9031" s="158"/>
    </row>
    <row r="9032" spans="15:15" x14ac:dyDescent="0.25">
      <c r="O9032" s="158"/>
    </row>
    <row r="9033" spans="15:15" x14ac:dyDescent="0.25">
      <c r="O9033" s="158"/>
    </row>
    <row r="9034" spans="15:15" x14ac:dyDescent="0.25">
      <c r="O9034" s="158"/>
    </row>
    <row r="9035" spans="15:15" x14ac:dyDescent="0.25">
      <c r="O9035" s="158"/>
    </row>
    <row r="9036" spans="15:15" x14ac:dyDescent="0.25">
      <c r="O9036" s="158"/>
    </row>
    <row r="9037" spans="15:15" x14ac:dyDescent="0.25">
      <c r="O9037" s="158"/>
    </row>
    <row r="9038" spans="15:15" x14ac:dyDescent="0.25">
      <c r="O9038" s="158"/>
    </row>
    <row r="9039" spans="15:15" x14ac:dyDescent="0.25">
      <c r="O9039" s="158"/>
    </row>
    <row r="9040" spans="15:15" x14ac:dyDescent="0.25">
      <c r="O9040" s="158"/>
    </row>
    <row r="9041" spans="15:15" x14ac:dyDescent="0.25">
      <c r="O9041" s="158"/>
    </row>
    <row r="9042" spans="15:15" x14ac:dyDescent="0.25">
      <c r="O9042" s="158"/>
    </row>
    <row r="9043" spans="15:15" x14ac:dyDescent="0.25">
      <c r="O9043" s="158"/>
    </row>
    <row r="9044" spans="15:15" x14ac:dyDescent="0.25">
      <c r="O9044" s="158"/>
    </row>
    <row r="9045" spans="15:15" x14ac:dyDescent="0.25">
      <c r="O9045" s="158"/>
    </row>
    <row r="9046" spans="15:15" x14ac:dyDescent="0.25">
      <c r="O9046" s="158"/>
    </row>
    <row r="9047" spans="15:15" x14ac:dyDescent="0.25">
      <c r="O9047" s="158"/>
    </row>
    <row r="9048" spans="15:15" x14ac:dyDescent="0.25">
      <c r="O9048" s="158"/>
    </row>
    <row r="9049" spans="15:15" x14ac:dyDescent="0.25">
      <c r="O9049" s="158"/>
    </row>
    <row r="9050" spans="15:15" x14ac:dyDescent="0.25">
      <c r="O9050" s="158"/>
    </row>
    <row r="9051" spans="15:15" x14ac:dyDescent="0.25">
      <c r="O9051" s="158"/>
    </row>
    <row r="9052" spans="15:15" x14ac:dyDescent="0.25">
      <c r="O9052" s="158"/>
    </row>
    <row r="9053" spans="15:15" x14ac:dyDescent="0.25">
      <c r="O9053" s="158"/>
    </row>
    <row r="9054" spans="15:15" x14ac:dyDescent="0.25">
      <c r="O9054" s="158"/>
    </row>
    <row r="9055" spans="15:15" x14ac:dyDescent="0.25">
      <c r="O9055" s="158"/>
    </row>
    <row r="9056" spans="15:15" x14ac:dyDescent="0.25">
      <c r="O9056" s="158"/>
    </row>
    <row r="9057" spans="15:15" x14ac:dyDescent="0.25">
      <c r="O9057" s="158"/>
    </row>
    <row r="9058" spans="15:15" x14ac:dyDescent="0.25">
      <c r="O9058" s="158"/>
    </row>
    <row r="9059" spans="15:15" x14ac:dyDescent="0.25">
      <c r="O9059" s="158"/>
    </row>
    <row r="9060" spans="15:15" x14ac:dyDescent="0.25">
      <c r="O9060" s="158"/>
    </row>
    <row r="9061" spans="15:15" x14ac:dyDescent="0.25">
      <c r="O9061" s="158"/>
    </row>
    <row r="9062" spans="15:15" x14ac:dyDescent="0.25">
      <c r="O9062" s="158"/>
    </row>
    <row r="9063" spans="15:15" x14ac:dyDescent="0.25">
      <c r="O9063" s="158"/>
    </row>
    <row r="9064" spans="15:15" x14ac:dyDescent="0.25">
      <c r="O9064" s="158"/>
    </row>
    <row r="9065" spans="15:15" x14ac:dyDescent="0.25">
      <c r="O9065" s="158"/>
    </row>
    <row r="9066" spans="15:15" x14ac:dyDescent="0.25">
      <c r="O9066" s="158"/>
    </row>
    <row r="9067" spans="15:15" x14ac:dyDescent="0.25">
      <c r="O9067" s="158"/>
    </row>
    <row r="9068" spans="15:15" x14ac:dyDescent="0.25">
      <c r="O9068" s="158"/>
    </row>
    <row r="9069" spans="15:15" x14ac:dyDescent="0.25">
      <c r="O9069" s="158"/>
    </row>
    <row r="9070" spans="15:15" x14ac:dyDescent="0.25">
      <c r="O9070" s="158"/>
    </row>
    <row r="9071" spans="15:15" x14ac:dyDescent="0.25">
      <c r="O9071" s="158"/>
    </row>
    <row r="9072" spans="15:15" x14ac:dyDescent="0.25">
      <c r="O9072" s="158"/>
    </row>
    <row r="9073" spans="15:15" x14ac:dyDescent="0.25">
      <c r="O9073" s="158"/>
    </row>
    <row r="9074" spans="15:15" x14ac:dyDescent="0.25">
      <c r="O9074" s="158"/>
    </row>
    <row r="9075" spans="15:15" x14ac:dyDescent="0.25">
      <c r="O9075" s="158"/>
    </row>
    <row r="9076" spans="15:15" x14ac:dyDescent="0.25">
      <c r="O9076" s="158"/>
    </row>
    <row r="9077" spans="15:15" x14ac:dyDescent="0.25">
      <c r="O9077" s="158"/>
    </row>
    <row r="9078" spans="15:15" x14ac:dyDescent="0.25">
      <c r="O9078" s="158"/>
    </row>
    <row r="9079" spans="15:15" x14ac:dyDescent="0.25">
      <c r="O9079" s="158"/>
    </row>
    <row r="9080" spans="15:15" x14ac:dyDescent="0.25">
      <c r="O9080" s="158"/>
    </row>
    <row r="9081" spans="15:15" x14ac:dyDescent="0.25">
      <c r="O9081" s="158"/>
    </row>
    <row r="9082" spans="15:15" x14ac:dyDescent="0.25">
      <c r="O9082" s="158"/>
    </row>
    <row r="9083" spans="15:15" x14ac:dyDescent="0.25">
      <c r="O9083" s="158"/>
    </row>
    <row r="9084" spans="15:15" x14ac:dyDescent="0.25">
      <c r="O9084" s="158"/>
    </row>
    <row r="9085" spans="15:15" x14ac:dyDescent="0.25">
      <c r="O9085" s="158"/>
    </row>
    <row r="9086" spans="15:15" x14ac:dyDescent="0.25">
      <c r="O9086" s="158"/>
    </row>
    <row r="9087" spans="15:15" x14ac:dyDescent="0.25">
      <c r="O9087" s="158"/>
    </row>
    <row r="9088" spans="15:15" x14ac:dyDescent="0.25">
      <c r="O9088" s="158"/>
    </row>
    <row r="9089" spans="15:15" x14ac:dyDescent="0.25">
      <c r="O9089" s="158"/>
    </row>
    <row r="9090" spans="15:15" x14ac:dyDescent="0.25">
      <c r="O9090" s="158"/>
    </row>
    <row r="9091" spans="15:15" x14ac:dyDescent="0.25">
      <c r="O9091" s="158"/>
    </row>
    <row r="9092" spans="15:15" x14ac:dyDescent="0.25">
      <c r="O9092" s="158"/>
    </row>
    <row r="9093" spans="15:15" x14ac:dyDescent="0.25">
      <c r="O9093" s="158"/>
    </row>
    <row r="9094" spans="15:15" x14ac:dyDescent="0.25">
      <c r="O9094" s="158"/>
    </row>
    <row r="9095" spans="15:15" x14ac:dyDescent="0.25">
      <c r="O9095" s="158"/>
    </row>
    <row r="9096" spans="15:15" x14ac:dyDescent="0.25">
      <c r="O9096" s="158"/>
    </row>
    <row r="9097" spans="15:15" x14ac:dyDescent="0.25">
      <c r="O9097" s="158"/>
    </row>
    <row r="9098" spans="15:15" x14ac:dyDescent="0.25">
      <c r="O9098" s="158"/>
    </row>
    <row r="9099" spans="15:15" x14ac:dyDescent="0.25">
      <c r="O9099" s="158"/>
    </row>
    <row r="9100" spans="15:15" x14ac:dyDescent="0.25">
      <c r="O9100" s="158"/>
    </row>
    <row r="9101" spans="15:15" x14ac:dyDescent="0.25">
      <c r="O9101" s="158"/>
    </row>
    <row r="9102" spans="15:15" x14ac:dyDescent="0.25">
      <c r="O9102" s="158"/>
    </row>
    <row r="9103" spans="15:15" x14ac:dyDescent="0.25">
      <c r="O9103" s="158"/>
    </row>
    <row r="9104" spans="15:15" x14ac:dyDescent="0.25">
      <c r="O9104" s="158"/>
    </row>
    <row r="9105" spans="15:15" x14ac:dyDescent="0.25">
      <c r="O9105" s="158"/>
    </row>
    <row r="9106" spans="15:15" x14ac:dyDescent="0.25">
      <c r="O9106" s="158"/>
    </row>
    <row r="9107" spans="15:15" x14ac:dyDescent="0.25">
      <c r="O9107" s="158"/>
    </row>
    <row r="9108" spans="15:15" x14ac:dyDescent="0.25">
      <c r="O9108" s="158"/>
    </row>
    <row r="9109" spans="15:15" x14ac:dyDescent="0.25">
      <c r="O9109" s="158"/>
    </row>
    <row r="9110" spans="15:15" x14ac:dyDescent="0.25">
      <c r="O9110" s="158"/>
    </row>
    <row r="9111" spans="15:15" x14ac:dyDescent="0.25">
      <c r="O9111" s="158"/>
    </row>
    <row r="9112" spans="15:15" x14ac:dyDescent="0.25">
      <c r="O9112" s="158"/>
    </row>
    <row r="9113" spans="15:15" x14ac:dyDescent="0.25">
      <c r="O9113" s="158"/>
    </row>
    <row r="9114" spans="15:15" x14ac:dyDescent="0.25">
      <c r="O9114" s="158"/>
    </row>
    <row r="9115" spans="15:15" x14ac:dyDescent="0.25">
      <c r="O9115" s="158"/>
    </row>
    <row r="9116" spans="15:15" x14ac:dyDescent="0.25">
      <c r="O9116" s="158"/>
    </row>
    <row r="9117" spans="15:15" x14ac:dyDescent="0.25">
      <c r="O9117" s="158"/>
    </row>
    <row r="9118" spans="15:15" x14ac:dyDescent="0.25">
      <c r="O9118" s="158"/>
    </row>
    <row r="9119" spans="15:15" x14ac:dyDescent="0.25">
      <c r="O9119" s="158"/>
    </row>
    <row r="9120" spans="15:15" x14ac:dyDescent="0.25">
      <c r="O9120" s="158"/>
    </row>
    <row r="9121" spans="15:15" x14ac:dyDescent="0.25">
      <c r="O9121" s="158"/>
    </row>
    <row r="9122" spans="15:15" x14ac:dyDescent="0.25">
      <c r="O9122" s="158"/>
    </row>
    <row r="9123" spans="15:15" x14ac:dyDescent="0.25">
      <c r="O9123" s="158"/>
    </row>
    <row r="9124" spans="15:15" x14ac:dyDescent="0.25">
      <c r="O9124" s="158"/>
    </row>
    <row r="9125" spans="15:15" x14ac:dyDescent="0.25">
      <c r="O9125" s="158"/>
    </row>
    <row r="9126" spans="15:15" x14ac:dyDescent="0.25">
      <c r="O9126" s="158"/>
    </row>
    <row r="9127" spans="15:15" x14ac:dyDescent="0.25">
      <c r="O9127" s="158"/>
    </row>
    <row r="9128" spans="15:15" x14ac:dyDescent="0.25">
      <c r="O9128" s="158"/>
    </row>
    <row r="9129" spans="15:15" x14ac:dyDescent="0.25">
      <c r="O9129" s="158"/>
    </row>
    <row r="9130" spans="15:15" x14ac:dyDescent="0.25">
      <c r="O9130" s="158"/>
    </row>
    <row r="9131" spans="15:15" x14ac:dyDescent="0.25">
      <c r="O9131" s="158"/>
    </row>
    <row r="9132" spans="15:15" x14ac:dyDescent="0.25">
      <c r="O9132" s="158"/>
    </row>
    <row r="9133" spans="15:15" x14ac:dyDescent="0.25">
      <c r="O9133" s="158"/>
    </row>
    <row r="9134" spans="15:15" x14ac:dyDescent="0.25">
      <c r="O9134" s="158"/>
    </row>
    <row r="9135" spans="15:15" x14ac:dyDescent="0.25">
      <c r="O9135" s="158"/>
    </row>
    <row r="9136" spans="15:15" x14ac:dyDescent="0.25">
      <c r="O9136" s="158"/>
    </row>
    <row r="9137" spans="15:15" x14ac:dyDescent="0.25">
      <c r="O9137" s="158"/>
    </row>
    <row r="9138" spans="15:15" x14ac:dyDescent="0.25">
      <c r="O9138" s="158"/>
    </row>
    <row r="9139" spans="15:15" x14ac:dyDescent="0.25">
      <c r="O9139" s="158"/>
    </row>
    <row r="9140" spans="15:15" x14ac:dyDescent="0.25">
      <c r="O9140" s="158"/>
    </row>
    <row r="9141" spans="15:15" x14ac:dyDescent="0.25">
      <c r="O9141" s="158"/>
    </row>
    <row r="9142" spans="15:15" x14ac:dyDescent="0.25">
      <c r="O9142" s="158"/>
    </row>
    <row r="9143" spans="15:15" x14ac:dyDescent="0.25">
      <c r="O9143" s="158"/>
    </row>
    <row r="9144" spans="15:15" x14ac:dyDescent="0.25">
      <c r="O9144" s="158"/>
    </row>
    <row r="9145" spans="15:15" x14ac:dyDescent="0.25">
      <c r="O9145" s="158"/>
    </row>
    <row r="9146" spans="15:15" x14ac:dyDescent="0.25">
      <c r="O9146" s="158"/>
    </row>
    <row r="9147" spans="15:15" x14ac:dyDescent="0.25">
      <c r="O9147" s="158"/>
    </row>
    <row r="9148" spans="15:15" x14ac:dyDescent="0.25">
      <c r="O9148" s="158"/>
    </row>
    <row r="9149" spans="15:15" x14ac:dyDescent="0.25">
      <c r="O9149" s="158"/>
    </row>
    <row r="9150" spans="15:15" x14ac:dyDescent="0.25">
      <c r="O9150" s="158"/>
    </row>
    <row r="9151" spans="15:15" x14ac:dyDescent="0.25">
      <c r="O9151" s="158"/>
    </row>
    <row r="9152" spans="15:15" x14ac:dyDescent="0.25">
      <c r="O9152" s="158"/>
    </row>
    <row r="9153" spans="15:15" x14ac:dyDescent="0.25">
      <c r="O9153" s="158"/>
    </row>
    <row r="9154" spans="15:15" x14ac:dyDescent="0.25">
      <c r="O9154" s="158"/>
    </row>
    <row r="9155" spans="15:15" x14ac:dyDescent="0.25">
      <c r="O9155" s="158"/>
    </row>
    <row r="9156" spans="15:15" x14ac:dyDescent="0.25">
      <c r="O9156" s="158"/>
    </row>
    <row r="9157" spans="15:15" x14ac:dyDescent="0.25">
      <c r="O9157" s="158"/>
    </row>
    <row r="9158" spans="15:15" x14ac:dyDescent="0.25">
      <c r="O9158" s="158"/>
    </row>
    <row r="9159" spans="15:15" x14ac:dyDescent="0.25">
      <c r="O9159" s="158"/>
    </row>
    <row r="9160" spans="15:15" x14ac:dyDescent="0.25">
      <c r="O9160" s="158"/>
    </row>
    <row r="9161" spans="15:15" x14ac:dyDescent="0.25">
      <c r="O9161" s="158"/>
    </row>
    <row r="9162" spans="15:15" x14ac:dyDescent="0.25">
      <c r="O9162" s="158"/>
    </row>
    <row r="9163" spans="15:15" x14ac:dyDescent="0.25">
      <c r="O9163" s="158"/>
    </row>
    <row r="9164" spans="15:15" x14ac:dyDescent="0.25">
      <c r="O9164" s="158"/>
    </row>
    <row r="9165" spans="15:15" x14ac:dyDescent="0.25">
      <c r="O9165" s="158"/>
    </row>
    <row r="9166" spans="15:15" x14ac:dyDescent="0.25">
      <c r="O9166" s="158"/>
    </row>
    <row r="9167" spans="15:15" x14ac:dyDescent="0.25">
      <c r="O9167" s="158"/>
    </row>
    <row r="9168" spans="15:15" x14ac:dyDescent="0.25">
      <c r="O9168" s="158"/>
    </row>
    <row r="9169" spans="15:15" x14ac:dyDescent="0.25">
      <c r="O9169" s="158"/>
    </row>
    <row r="9170" spans="15:15" x14ac:dyDescent="0.25">
      <c r="O9170" s="158"/>
    </row>
    <row r="9171" spans="15:15" x14ac:dyDescent="0.25">
      <c r="O9171" s="158"/>
    </row>
    <row r="9172" spans="15:15" x14ac:dyDescent="0.25">
      <c r="O9172" s="158"/>
    </row>
    <row r="9173" spans="15:15" x14ac:dyDescent="0.25">
      <c r="O9173" s="158"/>
    </row>
    <row r="9174" spans="15:15" x14ac:dyDescent="0.25">
      <c r="O9174" s="158"/>
    </row>
    <row r="9175" spans="15:15" x14ac:dyDescent="0.25">
      <c r="O9175" s="158"/>
    </row>
    <row r="9176" spans="15:15" x14ac:dyDescent="0.25">
      <c r="O9176" s="158"/>
    </row>
    <row r="9177" spans="15:15" x14ac:dyDescent="0.25">
      <c r="O9177" s="158"/>
    </row>
    <row r="9178" spans="15:15" x14ac:dyDescent="0.25">
      <c r="O9178" s="158"/>
    </row>
    <row r="9179" spans="15:15" x14ac:dyDescent="0.25">
      <c r="O9179" s="158"/>
    </row>
    <row r="9180" spans="15:15" x14ac:dyDescent="0.25">
      <c r="O9180" s="158"/>
    </row>
    <row r="9181" spans="15:15" x14ac:dyDescent="0.25">
      <c r="O9181" s="158"/>
    </row>
    <row r="9182" spans="15:15" x14ac:dyDescent="0.25">
      <c r="O9182" s="158"/>
    </row>
    <row r="9183" spans="15:15" x14ac:dyDescent="0.25">
      <c r="O9183" s="158"/>
    </row>
    <row r="9184" spans="15:15" x14ac:dyDescent="0.25">
      <c r="O9184" s="158"/>
    </row>
    <row r="9185" spans="15:15" x14ac:dyDescent="0.25">
      <c r="O9185" s="158"/>
    </row>
    <row r="9186" spans="15:15" x14ac:dyDescent="0.25">
      <c r="O9186" s="158"/>
    </row>
    <row r="9187" spans="15:15" x14ac:dyDescent="0.25">
      <c r="O9187" s="158"/>
    </row>
    <row r="9188" spans="15:15" x14ac:dyDescent="0.25">
      <c r="O9188" s="158"/>
    </row>
    <row r="9189" spans="15:15" x14ac:dyDescent="0.25">
      <c r="O9189" s="158"/>
    </row>
    <row r="9190" spans="15:15" x14ac:dyDescent="0.25">
      <c r="O9190" s="158"/>
    </row>
    <row r="9191" spans="15:15" x14ac:dyDescent="0.25">
      <c r="O9191" s="158"/>
    </row>
    <row r="9192" spans="15:15" x14ac:dyDescent="0.25">
      <c r="O9192" s="158"/>
    </row>
    <row r="9193" spans="15:15" x14ac:dyDescent="0.25">
      <c r="O9193" s="158"/>
    </row>
    <row r="9194" spans="15:15" x14ac:dyDescent="0.25">
      <c r="O9194" s="158"/>
    </row>
    <row r="9195" spans="15:15" x14ac:dyDescent="0.25">
      <c r="O9195" s="158"/>
    </row>
    <row r="9196" spans="15:15" x14ac:dyDescent="0.25">
      <c r="O9196" s="158"/>
    </row>
    <row r="9197" spans="15:15" x14ac:dyDescent="0.25">
      <c r="O9197" s="158"/>
    </row>
    <row r="9198" spans="15:15" x14ac:dyDescent="0.25">
      <c r="O9198" s="158"/>
    </row>
    <row r="9199" spans="15:15" x14ac:dyDescent="0.25">
      <c r="O9199" s="158"/>
    </row>
    <row r="9200" spans="15:15" x14ac:dyDescent="0.25">
      <c r="O9200" s="158"/>
    </row>
    <row r="9201" spans="15:15" x14ac:dyDescent="0.25">
      <c r="O9201" s="158"/>
    </row>
    <row r="9202" spans="15:15" x14ac:dyDescent="0.25">
      <c r="O9202" s="158"/>
    </row>
    <row r="9203" spans="15:15" x14ac:dyDescent="0.25">
      <c r="O9203" s="158"/>
    </row>
    <row r="9204" spans="15:15" x14ac:dyDescent="0.25">
      <c r="O9204" s="158"/>
    </row>
    <row r="9205" spans="15:15" x14ac:dyDescent="0.25">
      <c r="O9205" s="158"/>
    </row>
    <row r="9206" spans="15:15" x14ac:dyDescent="0.25">
      <c r="O9206" s="158"/>
    </row>
    <row r="9207" spans="15:15" x14ac:dyDescent="0.25">
      <c r="O9207" s="158"/>
    </row>
    <row r="9208" spans="15:15" x14ac:dyDescent="0.25">
      <c r="O9208" s="158"/>
    </row>
    <row r="9209" spans="15:15" x14ac:dyDescent="0.25">
      <c r="O9209" s="158"/>
    </row>
    <row r="9210" spans="15:15" x14ac:dyDescent="0.25">
      <c r="O9210" s="158"/>
    </row>
    <row r="9211" spans="15:15" x14ac:dyDescent="0.25">
      <c r="O9211" s="158"/>
    </row>
    <row r="9212" spans="15:15" x14ac:dyDescent="0.25">
      <c r="O9212" s="158"/>
    </row>
    <row r="9213" spans="15:15" x14ac:dyDescent="0.25">
      <c r="O9213" s="158"/>
    </row>
    <row r="9214" spans="15:15" x14ac:dyDescent="0.25">
      <c r="O9214" s="158"/>
    </row>
    <row r="9215" spans="15:15" x14ac:dyDescent="0.25">
      <c r="O9215" s="158"/>
    </row>
    <row r="9216" spans="15:15" x14ac:dyDescent="0.25">
      <c r="O9216" s="158"/>
    </row>
    <row r="9217" spans="15:15" x14ac:dyDescent="0.25">
      <c r="O9217" s="158"/>
    </row>
    <row r="9218" spans="15:15" x14ac:dyDescent="0.25">
      <c r="O9218" s="158"/>
    </row>
    <row r="9219" spans="15:15" x14ac:dyDescent="0.25">
      <c r="O9219" s="158"/>
    </row>
    <row r="9220" spans="15:15" x14ac:dyDescent="0.25">
      <c r="O9220" s="158"/>
    </row>
    <row r="9221" spans="15:15" x14ac:dyDescent="0.25">
      <c r="O9221" s="158"/>
    </row>
    <row r="9222" spans="15:15" x14ac:dyDescent="0.25">
      <c r="O9222" s="158"/>
    </row>
    <row r="9223" spans="15:15" x14ac:dyDescent="0.25">
      <c r="O9223" s="158"/>
    </row>
    <row r="9224" spans="15:15" x14ac:dyDescent="0.25">
      <c r="O9224" s="158"/>
    </row>
    <row r="9225" spans="15:15" x14ac:dyDescent="0.25">
      <c r="O9225" s="158"/>
    </row>
    <row r="9226" spans="15:15" x14ac:dyDescent="0.25">
      <c r="O9226" s="158"/>
    </row>
    <row r="9227" spans="15:15" x14ac:dyDescent="0.25">
      <c r="O9227" s="158"/>
    </row>
    <row r="9228" spans="15:15" x14ac:dyDescent="0.25">
      <c r="O9228" s="158"/>
    </row>
    <row r="9229" spans="15:15" x14ac:dyDescent="0.25">
      <c r="O9229" s="158"/>
    </row>
    <row r="9230" spans="15:15" x14ac:dyDescent="0.25">
      <c r="O9230" s="158"/>
    </row>
    <row r="9231" spans="15:15" x14ac:dyDescent="0.25">
      <c r="O9231" s="158"/>
    </row>
    <row r="9232" spans="15:15" x14ac:dyDescent="0.25">
      <c r="O9232" s="158"/>
    </row>
    <row r="9233" spans="15:15" x14ac:dyDescent="0.25">
      <c r="O9233" s="158"/>
    </row>
    <row r="9234" spans="15:15" x14ac:dyDescent="0.25">
      <c r="O9234" s="158"/>
    </row>
    <row r="9235" spans="15:15" x14ac:dyDescent="0.25">
      <c r="O9235" s="158"/>
    </row>
    <row r="9236" spans="15:15" x14ac:dyDescent="0.25">
      <c r="O9236" s="158"/>
    </row>
    <row r="9237" spans="15:15" x14ac:dyDescent="0.25">
      <c r="O9237" s="158"/>
    </row>
    <row r="9238" spans="15:15" x14ac:dyDescent="0.25">
      <c r="O9238" s="158"/>
    </row>
    <row r="9239" spans="15:15" x14ac:dyDescent="0.25">
      <c r="O9239" s="158"/>
    </row>
    <row r="9240" spans="15:15" x14ac:dyDescent="0.25">
      <c r="O9240" s="158"/>
    </row>
    <row r="9241" spans="15:15" x14ac:dyDescent="0.25">
      <c r="O9241" s="158"/>
    </row>
    <row r="9242" spans="15:15" x14ac:dyDescent="0.25">
      <c r="O9242" s="158"/>
    </row>
    <row r="9243" spans="15:15" x14ac:dyDescent="0.25">
      <c r="O9243" s="158"/>
    </row>
    <row r="9244" spans="15:15" x14ac:dyDescent="0.25">
      <c r="O9244" s="158"/>
    </row>
    <row r="9245" spans="15:15" x14ac:dyDescent="0.25">
      <c r="O9245" s="158"/>
    </row>
    <row r="9246" spans="15:15" x14ac:dyDescent="0.25">
      <c r="O9246" s="158"/>
    </row>
    <row r="9247" spans="15:15" x14ac:dyDescent="0.25">
      <c r="O9247" s="158"/>
    </row>
    <row r="9248" spans="15:15" x14ac:dyDescent="0.25">
      <c r="O9248" s="158"/>
    </row>
    <row r="9249" spans="15:15" x14ac:dyDescent="0.25">
      <c r="O9249" s="158"/>
    </row>
    <row r="9250" spans="15:15" x14ac:dyDescent="0.25">
      <c r="O9250" s="158"/>
    </row>
    <row r="9251" spans="15:15" x14ac:dyDescent="0.25">
      <c r="O9251" s="158"/>
    </row>
    <row r="9252" spans="15:15" x14ac:dyDescent="0.25">
      <c r="O9252" s="158"/>
    </row>
    <row r="9253" spans="15:15" x14ac:dyDescent="0.25">
      <c r="O9253" s="158"/>
    </row>
    <row r="9254" spans="15:15" x14ac:dyDescent="0.25">
      <c r="O9254" s="158"/>
    </row>
    <row r="9255" spans="15:15" x14ac:dyDescent="0.25">
      <c r="O9255" s="158"/>
    </row>
    <row r="9256" spans="15:15" x14ac:dyDescent="0.25">
      <c r="O9256" s="158"/>
    </row>
    <row r="9257" spans="15:15" x14ac:dyDescent="0.25">
      <c r="O9257" s="158"/>
    </row>
    <row r="9258" spans="15:15" x14ac:dyDescent="0.25">
      <c r="O9258" s="158"/>
    </row>
    <row r="9259" spans="15:15" x14ac:dyDescent="0.25">
      <c r="O9259" s="158"/>
    </row>
    <row r="9260" spans="15:15" x14ac:dyDescent="0.25">
      <c r="O9260" s="158"/>
    </row>
    <row r="9261" spans="15:15" x14ac:dyDescent="0.25">
      <c r="O9261" s="158"/>
    </row>
    <row r="9262" spans="15:15" x14ac:dyDescent="0.25">
      <c r="O9262" s="158"/>
    </row>
    <row r="9263" spans="15:15" x14ac:dyDescent="0.25">
      <c r="O9263" s="158"/>
    </row>
    <row r="9264" spans="15:15" x14ac:dyDescent="0.25">
      <c r="O9264" s="158"/>
    </row>
    <row r="9265" spans="15:15" x14ac:dyDescent="0.25">
      <c r="O9265" s="158"/>
    </row>
    <row r="9266" spans="15:15" x14ac:dyDescent="0.25">
      <c r="O9266" s="158"/>
    </row>
    <row r="9267" spans="15:15" x14ac:dyDescent="0.25">
      <c r="O9267" s="158"/>
    </row>
    <row r="9268" spans="15:15" x14ac:dyDescent="0.25">
      <c r="O9268" s="158"/>
    </row>
    <row r="9269" spans="15:15" x14ac:dyDescent="0.25">
      <c r="O9269" s="158"/>
    </row>
    <row r="9270" spans="15:15" x14ac:dyDescent="0.25">
      <c r="O9270" s="158"/>
    </row>
    <row r="9271" spans="15:15" x14ac:dyDescent="0.25">
      <c r="O9271" s="158"/>
    </row>
    <row r="9272" spans="15:15" x14ac:dyDescent="0.25">
      <c r="O9272" s="158"/>
    </row>
    <row r="9273" spans="15:15" x14ac:dyDescent="0.25">
      <c r="O9273" s="158"/>
    </row>
    <row r="9274" spans="15:15" x14ac:dyDescent="0.25">
      <c r="O9274" s="158"/>
    </row>
    <row r="9275" spans="15:15" x14ac:dyDescent="0.25">
      <c r="O9275" s="158"/>
    </row>
    <row r="9276" spans="15:15" x14ac:dyDescent="0.25">
      <c r="O9276" s="158"/>
    </row>
    <row r="9277" spans="15:15" x14ac:dyDescent="0.25">
      <c r="O9277" s="158"/>
    </row>
    <row r="9278" spans="15:15" x14ac:dyDescent="0.25">
      <c r="O9278" s="158"/>
    </row>
    <row r="9279" spans="15:15" x14ac:dyDescent="0.25">
      <c r="O9279" s="158"/>
    </row>
    <row r="9280" spans="15:15" x14ac:dyDescent="0.25">
      <c r="O9280" s="158"/>
    </row>
    <row r="9281" spans="15:15" x14ac:dyDescent="0.25">
      <c r="O9281" s="158"/>
    </row>
    <row r="9282" spans="15:15" x14ac:dyDescent="0.25">
      <c r="O9282" s="158"/>
    </row>
    <row r="9283" spans="15:15" x14ac:dyDescent="0.25">
      <c r="O9283" s="158"/>
    </row>
    <row r="9284" spans="15:15" x14ac:dyDescent="0.25">
      <c r="O9284" s="158"/>
    </row>
    <row r="9285" spans="15:15" x14ac:dyDescent="0.25">
      <c r="O9285" s="158"/>
    </row>
    <row r="9286" spans="15:15" x14ac:dyDescent="0.25">
      <c r="O9286" s="158"/>
    </row>
    <row r="9287" spans="15:15" x14ac:dyDescent="0.25">
      <c r="O9287" s="158"/>
    </row>
    <row r="9288" spans="15:15" x14ac:dyDescent="0.25">
      <c r="O9288" s="158"/>
    </row>
    <row r="9289" spans="15:15" x14ac:dyDescent="0.25">
      <c r="O9289" s="158"/>
    </row>
    <row r="9290" spans="15:15" x14ac:dyDescent="0.25">
      <c r="O9290" s="158"/>
    </row>
    <row r="9291" spans="15:15" x14ac:dyDescent="0.25">
      <c r="O9291" s="158"/>
    </row>
    <row r="9292" spans="15:15" x14ac:dyDescent="0.25">
      <c r="O9292" s="158"/>
    </row>
    <row r="9293" spans="15:15" x14ac:dyDescent="0.25">
      <c r="O9293" s="158"/>
    </row>
    <row r="9294" spans="15:15" x14ac:dyDescent="0.25">
      <c r="O9294" s="158"/>
    </row>
    <row r="9295" spans="15:15" x14ac:dyDescent="0.25">
      <c r="O9295" s="158"/>
    </row>
    <row r="9296" spans="15:15" x14ac:dyDescent="0.25">
      <c r="O9296" s="158"/>
    </row>
    <row r="9297" spans="15:15" x14ac:dyDescent="0.25">
      <c r="O9297" s="158"/>
    </row>
    <row r="9298" spans="15:15" x14ac:dyDescent="0.25">
      <c r="O9298" s="158"/>
    </row>
    <row r="9299" spans="15:15" x14ac:dyDescent="0.25">
      <c r="O9299" s="158"/>
    </row>
    <row r="9300" spans="15:15" x14ac:dyDescent="0.25">
      <c r="O9300" s="158"/>
    </row>
    <row r="9301" spans="15:15" x14ac:dyDescent="0.25">
      <c r="O9301" s="158"/>
    </row>
    <row r="9302" spans="15:15" x14ac:dyDescent="0.25">
      <c r="O9302" s="158"/>
    </row>
    <row r="9303" spans="15:15" x14ac:dyDescent="0.25">
      <c r="O9303" s="158"/>
    </row>
    <row r="9304" spans="15:15" x14ac:dyDescent="0.25">
      <c r="O9304" s="158"/>
    </row>
    <row r="9305" spans="15:15" x14ac:dyDescent="0.25">
      <c r="O9305" s="158"/>
    </row>
    <row r="9306" spans="15:15" x14ac:dyDescent="0.25">
      <c r="O9306" s="158"/>
    </row>
    <row r="9307" spans="15:15" x14ac:dyDescent="0.25">
      <c r="O9307" s="158"/>
    </row>
    <row r="9308" spans="15:15" x14ac:dyDescent="0.25">
      <c r="O9308" s="158"/>
    </row>
    <row r="9309" spans="15:15" x14ac:dyDescent="0.25">
      <c r="O9309" s="158"/>
    </row>
    <row r="9310" spans="15:15" x14ac:dyDescent="0.25">
      <c r="O9310" s="158"/>
    </row>
    <row r="9311" spans="15:15" x14ac:dyDescent="0.25">
      <c r="O9311" s="158"/>
    </row>
    <row r="9312" spans="15:15" x14ac:dyDescent="0.25">
      <c r="O9312" s="158"/>
    </row>
    <row r="9313" spans="15:15" x14ac:dyDescent="0.25">
      <c r="O9313" s="158"/>
    </row>
    <row r="9314" spans="15:15" x14ac:dyDescent="0.25">
      <c r="O9314" s="158"/>
    </row>
    <row r="9315" spans="15:15" x14ac:dyDescent="0.25">
      <c r="O9315" s="158"/>
    </row>
    <row r="9316" spans="15:15" x14ac:dyDescent="0.25">
      <c r="O9316" s="158"/>
    </row>
    <row r="9317" spans="15:15" x14ac:dyDescent="0.25">
      <c r="O9317" s="158"/>
    </row>
    <row r="9318" spans="15:15" x14ac:dyDescent="0.25">
      <c r="O9318" s="158"/>
    </row>
    <row r="9319" spans="15:15" x14ac:dyDescent="0.25">
      <c r="O9319" s="158"/>
    </row>
    <row r="9320" spans="15:15" x14ac:dyDescent="0.25">
      <c r="O9320" s="158"/>
    </row>
    <row r="9321" spans="15:15" x14ac:dyDescent="0.25">
      <c r="O9321" s="158"/>
    </row>
    <row r="9322" spans="15:15" x14ac:dyDescent="0.25">
      <c r="O9322" s="158"/>
    </row>
    <row r="9323" spans="15:15" x14ac:dyDescent="0.25">
      <c r="O9323" s="158"/>
    </row>
    <row r="9324" spans="15:15" x14ac:dyDescent="0.25">
      <c r="O9324" s="158"/>
    </row>
    <row r="9325" spans="15:15" x14ac:dyDescent="0.25">
      <c r="O9325" s="158"/>
    </row>
    <row r="9326" spans="15:15" x14ac:dyDescent="0.25">
      <c r="O9326" s="158"/>
    </row>
    <row r="9327" spans="15:15" x14ac:dyDescent="0.25">
      <c r="O9327" s="158"/>
    </row>
    <row r="9328" spans="15:15" x14ac:dyDescent="0.25">
      <c r="O9328" s="158"/>
    </row>
    <row r="9329" spans="15:15" x14ac:dyDescent="0.25">
      <c r="O9329" s="158"/>
    </row>
    <row r="9330" spans="15:15" x14ac:dyDescent="0.25">
      <c r="O9330" s="158"/>
    </row>
    <row r="9331" spans="15:15" x14ac:dyDescent="0.25">
      <c r="O9331" s="158"/>
    </row>
    <row r="9332" spans="15:15" x14ac:dyDescent="0.25">
      <c r="O9332" s="158"/>
    </row>
    <row r="9333" spans="15:15" x14ac:dyDescent="0.25">
      <c r="O9333" s="158"/>
    </row>
    <row r="9334" spans="15:15" x14ac:dyDescent="0.25">
      <c r="O9334" s="158"/>
    </row>
    <row r="9335" spans="15:15" x14ac:dyDescent="0.25">
      <c r="O9335" s="158"/>
    </row>
    <row r="9336" spans="15:15" x14ac:dyDescent="0.25">
      <c r="O9336" s="158"/>
    </row>
    <row r="9337" spans="15:15" x14ac:dyDescent="0.25">
      <c r="O9337" s="158"/>
    </row>
    <row r="9338" spans="15:15" x14ac:dyDescent="0.25">
      <c r="O9338" s="158"/>
    </row>
    <row r="9339" spans="15:15" x14ac:dyDescent="0.25">
      <c r="O9339" s="158"/>
    </row>
    <row r="9340" spans="15:15" x14ac:dyDescent="0.25">
      <c r="O9340" s="158"/>
    </row>
    <row r="9341" spans="15:15" x14ac:dyDescent="0.25">
      <c r="O9341" s="158"/>
    </row>
    <row r="9342" spans="15:15" x14ac:dyDescent="0.25">
      <c r="O9342" s="158"/>
    </row>
    <row r="9343" spans="15:15" x14ac:dyDescent="0.25">
      <c r="O9343" s="158"/>
    </row>
    <row r="9344" spans="15:15" x14ac:dyDescent="0.25">
      <c r="O9344" s="158"/>
    </row>
    <row r="9345" spans="15:15" x14ac:dyDescent="0.25">
      <c r="O9345" s="158"/>
    </row>
    <row r="9346" spans="15:15" x14ac:dyDescent="0.25">
      <c r="O9346" s="158"/>
    </row>
    <row r="9347" spans="15:15" x14ac:dyDescent="0.25">
      <c r="O9347" s="158"/>
    </row>
    <row r="9348" spans="15:15" x14ac:dyDescent="0.25">
      <c r="O9348" s="158"/>
    </row>
    <row r="9349" spans="15:15" x14ac:dyDescent="0.25">
      <c r="O9349" s="158"/>
    </row>
    <row r="9350" spans="15:15" x14ac:dyDescent="0.25">
      <c r="O9350" s="158"/>
    </row>
    <row r="9351" spans="15:15" x14ac:dyDescent="0.25">
      <c r="O9351" s="158"/>
    </row>
    <row r="9352" spans="15:15" x14ac:dyDescent="0.25">
      <c r="O9352" s="158"/>
    </row>
    <row r="9353" spans="15:15" x14ac:dyDescent="0.25">
      <c r="O9353" s="158"/>
    </row>
    <row r="9354" spans="15:15" x14ac:dyDescent="0.25">
      <c r="O9354" s="158"/>
    </row>
    <row r="9355" spans="15:15" x14ac:dyDescent="0.25">
      <c r="O9355" s="158"/>
    </row>
    <row r="9356" spans="15:15" x14ac:dyDescent="0.25">
      <c r="O9356" s="158"/>
    </row>
    <row r="9357" spans="15:15" x14ac:dyDescent="0.25">
      <c r="O9357" s="158"/>
    </row>
    <row r="9358" spans="15:15" x14ac:dyDescent="0.25">
      <c r="O9358" s="158"/>
    </row>
    <row r="9359" spans="15:15" x14ac:dyDescent="0.25">
      <c r="O9359" s="158"/>
    </row>
    <row r="9360" spans="15:15" x14ac:dyDescent="0.25">
      <c r="O9360" s="158"/>
    </row>
    <row r="9361" spans="15:15" x14ac:dyDescent="0.25">
      <c r="O9361" s="158"/>
    </row>
    <row r="9362" spans="15:15" x14ac:dyDescent="0.25">
      <c r="O9362" s="158"/>
    </row>
    <row r="9363" spans="15:15" x14ac:dyDescent="0.25">
      <c r="O9363" s="158"/>
    </row>
    <row r="9364" spans="15:15" x14ac:dyDescent="0.25">
      <c r="O9364" s="158"/>
    </row>
    <row r="9365" spans="15:15" x14ac:dyDescent="0.25">
      <c r="O9365" s="158"/>
    </row>
    <row r="9366" spans="15:15" x14ac:dyDescent="0.25">
      <c r="O9366" s="158"/>
    </row>
    <row r="9367" spans="15:15" x14ac:dyDescent="0.25">
      <c r="O9367" s="158"/>
    </row>
    <row r="9368" spans="15:15" x14ac:dyDescent="0.25">
      <c r="O9368" s="158"/>
    </row>
    <row r="9369" spans="15:15" x14ac:dyDescent="0.25">
      <c r="O9369" s="158"/>
    </row>
    <row r="9370" spans="15:15" x14ac:dyDescent="0.25">
      <c r="O9370" s="158"/>
    </row>
    <row r="9371" spans="15:15" x14ac:dyDescent="0.25">
      <c r="O9371" s="158"/>
    </row>
    <row r="9372" spans="15:15" x14ac:dyDescent="0.25">
      <c r="O9372" s="158"/>
    </row>
    <row r="9373" spans="15:15" x14ac:dyDescent="0.25">
      <c r="O9373" s="158"/>
    </row>
    <row r="9374" spans="15:15" x14ac:dyDescent="0.25">
      <c r="O9374" s="158"/>
    </row>
    <row r="9375" spans="15:15" x14ac:dyDescent="0.25">
      <c r="O9375" s="158"/>
    </row>
    <row r="9376" spans="15:15" x14ac:dyDescent="0.25">
      <c r="O9376" s="158"/>
    </row>
    <row r="9377" spans="15:15" x14ac:dyDescent="0.25">
      <c r="O9377" s="158"/>
    </row>
    <row r="9378" spans="15:15" x14ac:dyDescent="0.25">
      <c r="O9378" s="158"/>
    </row>
    <row r="9379" spans="15:15" x14ac:dyDescent="0.25">
      <c r="O9379" s="158"/>
    </row>
    <row r="9380" spans="15:15" x14ac:dyDescent="0.25">
      <c r="O9380" s="158"/>
    </row>
    <row r="9381" spans="15:15" x14ac:dyDescent="0.25">
      <c r="O9381" s="158"/>
    </row>
    <row r="9382" spans="15:15" x14ac:dyDescent="0.25">
      <c r="O9382" s="158"/>
    </row>
    <row r="9383" spans="15:15" x14ac:dyDescent="0.25">
      <c r="O9383" s="158"/>
    </row>
    <row r="9384" spans="15:15" x14ac:dyDescent="0.25">
      <c r="O9384" s="158"/>
    </row>
    <row r="9385" spans="15:15" x14ac:dyDescent="0.25">
      <c r="O9385" s="158"/>
    </row>
    <row r="9386" spans="15:15" x14ac:dyDescent="0.25">
      <c r="O9386" s="158"/>
    </row>
    <row r="9387" spans="15:15" x14ac:dyDescent="0.25">
      <c r="O9387" s="158"/>
    </row>
    <row r="9388" spans="15:15" x14ac:dyDescent="0.25">
      <c r="O9388" s="158"/>
    </row>
    <row r="9389" spans="15:15" x14ac:dyDescent="0.25">
      <c r="O9389" s="158"/>
    </row>
    <row r="9390" spans="15:15" x14ac:dyDescent="0.25">
      <c r="O9390" s="158"/>
    </row>
    <row r="9391" spans="15:15" x14ac:dyDescent="0.25">
      <c r="O9391" s="158"/>
    </row>
    <row r="9392" spans="15:15" x14ac:dyDescent="0.25">
      <c r="O9392" s="158"/>
    </row>
    <row r="9393" spans="15:15" x14ac:dyDescent="0.25">
      <c r="O9393" s="158"/>
    </row>
    <row r="9394" spans="15:15" x14ac:dyDescent="0.25">
      <c r="O9394" s="158"/>
    </row>
    <row r="9395" spans="15:15" x14ac:dyDescent="0.25">
      <c r="O9395" s="158"/>
    </row>
    <row r="9396" spans="15:15" x14ac:dyDescent="0.25">
      <c r="O9396" s="158"/>
    </row>
    <row r="9397" spans="15:15" x14ac:dyDescent="0.25">
      <c r="O9397" s="158"/>
    </row>
    <row r="9398" spans="15:15" x14ac:dyDescent="0.25">
      <c r="O9398" s="158"/>
    </row>
    <row r="9399" spans="15:15" x14ac:dyDescent="0.25">
      <c r="O9399" s="158"/>
    </row>
    <row r="9400" spans="15:15" x14ac:dyDescent="0.25">
      <c r="O9400" s="158"/>
    </row>
    <row r="9401" spans="15:15" x14ac:dyDescent="0.25">
      <c r="O9401" s="158"/>
    </row>
    <row r="9402" spans="15:15" x14ac:dyDescent="0.25">
      <c r="O9402" s="158"/>
    </row>
    <row r="9403" spans="15:15" x14ac:dyDescent="0.25">
      <c r="O9403" s="158"/>
    </row>
    <row r="9404" spans="15:15" x14ac:dyDescent="0.25">
      <c r="O9404" s="158"/>
    </row>
    <row r="9405" spans="15:15" x14ac:dyDescent="0.25">
      <c r="O9405" s="158"/>
    </row>
    <row r="9406" spans="15:15" x14ac:dyDescent="0.25">
      <c r="O9406" s="158"/>
    </row>
    <row r="9407" spans="15:15" x14ac:dyDescent="0.25">
      <c r="O9407" s="158"/>
    </row>
    <row r="9408" spans="15:15" x14ac:dyDescent="0.25">
      <c r="O9408" s="158"/>
    </row>
    <row r="9409" spans="15:15" x14ac:dyDescent="0.25">
      <c r="O9409" s="158"/>
    </row>
    <row r="9410" spans="15:15" x14ac:dyDescent="0.25">
      <c r="O9410" s="158"/>
    </row>
    <row r="9411" spans="15:15" x14ac:dyDescent="0.25">
      <c r="O9411" s="158"/>
    </row>
    <row r="9412" spans="15:15" x14ac:dyDescent="0.25">
      <c r="O9412" s="158"/>
    </row>
    <row r="9413" spans="15:15" x14ac:dyDescent="0.25">
      <c r="O9413" s="158"/>
    </row>
    <row r="9414" spans="15:15" x14ac:dyDescent="0.25">
      <c r="O9414" s="158"/>
    </row>
    <row r="9415" spans="15:15" x14ac:dyDescent="0.25">
      <c r="O9415" s="158"/>
    </row>
    <row r="9416" spans="15:15" x14ac:dyDescent="0.25">
      <c r="O9416" s="158"/>
    </row>
    <row r="9417" spans="15:15" x14ac:dyDescent="0.25">
      <c r="O9417" s="158"/>
    </row>
    <row r="9418" spans="15:15" x14ac:dyDescent="0.25">
      <c r="O9418" s="158"/>
    </row>
    <row r="9419" spans="15:15" x14ac:dyDescent="0.25">
      <c r="O9419" s="158"/>
    </row>
    <row r="9420" spans="15:15" x14ac:dyDescent="0.25">
      <c r="O9420" s="158"/>
    </row>
    <row r="9421" spans="15:15" x14ac:dyDescent="0.25">
      <c r="O9421" s="158"/>
    </row>
    <row r="9422" spans="15:15" x14ac:dyDescent="0.25">
      <c r="O9422" s="158"/>
    </row>
    <row r="9423" spans="15:15" x14ac:dyDescent="0.25">
      <c r="O9423" s="158"/>
    </row>
    <row r="9424" spans="15:15" x14ac:dyDescent="0.25">
      <c r="O9424" s="158"/>
    </row>
    <row r="9425" spans="15:15" x14ac:dyDescent="0.25">
      <c r="O9425" s="158"/>
    </row>
    <row r="9426" spans="15:15" x14ac:dyDescent="0.25">
      <c r="O9426" s="158"/>
    </row>
    <row r="9427" spans="15:15" x14ac:dyDescent="0.25">
      <c r="O9427" s="158"/>
    </row>
    <row r="9428" spans="15:15" x14ac:dyDescent="0.25">
      <c r="O9428" s="158"/>
    </row>
    <row r="9429" spans="15:15" x14ac:dyDescent="0.25">
      <c r="O9429" s="158"/>
    </row>
    <row r="9430" spans="15:15" x14ac:dyDescent="0.25">
      <c r="O9430" s="158"/>
    </row>
    <row r="9431" spans="15:15" x14ac:dyDescent="0.25">
      <c r="O9431" s="158"/>
    </row>
    <row r="9432" spans="15:15" x14ac:dyDescent="0.25">
      <c r="O9432" s="158"/>
    </row>
    <row r="9433" spans="15:15" x14ac:dyDescent="0.25">
      <c r="O9433" s="158"/>
    </row>
    <row r="9434" spans="15:15" x14ac:dyDescent="0.25">
      <c r="O9434" s="158"/>
    </row>
    <row r="9435" spans="15:15" x14ac:dyDescent="0.25">
      <c r="O9435" s="158"/>
    </row>
    <row r="9436" spans="15:15" x14ac:dyDescent="0.25">
      <c r="O9436" s="158"/>
    </row>
    <row r="9437" spans="15:15" x14ac:dyDescent="0.25">
      <c r="O9437" s="158"/>
    </row>
    <row r="9438" spans="15:15" x14ac:dyDescent="0.25">
      <c r="O9438" s="158"/>
    </row>
    <row r="9439" spans="15:15" x14ac:dyDescent="0.25">
      <c r="O9439" s="158"/>
    </row>
    <row r="9440" spans="15:15" x14ac:dyDescent="0.25">
      <c r="O9440" s="158"/>
    </row>
    <row r="9441" spans="15:15" x14ac:dyDescent="0.25">
      <c r="O9441" s="158"/>
    </row>
    <row r="9442" spans="15:15" x14ac:dyDescent="0.25">
      <c r="O9442" s="158"/>
    </row>
    <row r="9443" spans="15:15" x14ac:dyDescent="0.25">
      <c r="O9443" s="158"/>
    </row>
    <row r="9444" spans="15:15" x14ac:dyDescent="0.25">
      <c r="O9444" s="158"/>
    </row>
    <row r="9445" spans="15:15" x14ac:dyDescent="0.25">
      <c r="O9445" s="158"/>
    </row>
    <row r="9446" spans="15:15" x14ac:dyDescent="0.25">
      <c r="O9446" s="158"/>
    </row>
    <row r="9447" spans="15:15" x14ac:dyDescent="0.25">
      <c r="O9447" s="158"/>
    </row>
    <row r="9448" spans="15:15" x14ac:dyDescent="0.25">
      <c r="O9448" s="158"/>
    </row>
    <row r="9449" spans="15:15" x14ac:dyDescent="0.25">
      <c r="O9449" s="158"/>
    </row>
    <row r="9450" spans="15:15" x14ac:dyDescent="0.25">
      <c r="O9450" s="158"/>
    </row>
    <row r="9451" spans="15:15" x14ac:dyDescent="0.25">
      <c r="O9451" s="158"/>
    </row>
    <row r="9452" spans="15:15" x14ac:dyDescent="0.25">
      <c r="O9452" s="158"/>
    </row>
    <row r="9453" spans="15:15" x14ac:dyDescent="0.25">
      <c r="O9453" s="158"/>
    </row>
    <row r="9454" spans="15:15" x14ac:dyDescent="0.25">
      <c r="O9454" s="158"/>
    </row>
    <row r="9455" spans="15:15" x14ac:dyDescent="0.25">
      <c r="O9455" s="158"/>
    </row>
    <row r="9456" spans="15:15" x14ac:dyDescent="0.25">
      <c r="O9456" s="158"/>
    </row>
    <row r="9457" spans="15:15" x14ac:dyDescent="0.25">
      <c r="O9457" s="158"/>
    </row>
    <row r="9458" spans="15:15" x14ac:dyDescent="0.25">
      <c r="O9458" s="158"/>
    </row>
    <row r="9459" spans="15:15" x14ac:dyDescent="0.25">
      <c r="O9459" s="158"/>
    </row>
    <row r="9460" spans="15:15" x14ac:dyDescent="0.25">
      <c r="O9460" s="158"/>
    </row>
    <row r="9461" spans="15:15" x14ac:dyDescent="0.25">
      <c r="O9461" s="158"/>
    </row>
    <row r="9462" spans="15:15" x14ac:dyDescent="0.25">
      <c r="O9462" s="158"/>
    </row>
    <row r="9463" spans="15:15" x14ac:dyDescent="0.25">
      <c r="O9463" s="158"/>
    </row>
    <row r="9464" spans="15:15" x14ac:dyDescent="0.25">
      <c r="O9464" s="158"/>
    </row>
    <row r="9465" spans="15:15" x14ac:dyDescent="0.25">
      <c r="O9465" s="158"/>
    </row>
    <row r="9466" spans="15:15" x14ac:dyDescent="0.25">
      <c r="O9466" s="158"/>
    </row>
    <row r="9467" spans="15:15" x14ac:dyDescent="0.25">
      <c r="O9467" s="158"/>
    </row>
    <row r="9468" spans="15:15" x14ac:dyDescent="0.25">
      <c r="O9468" s="158"/>
    </row>
    <row r="9469" spans="15:15" x14ac:dyDescent="0.25">
      <c r="O9469" s="158"/>
    </row>
    <row r="9470" spans="15:15" x14ac:dyDescent="0.25">
      <c r="O9470" s="158"/>
    </row>
    <row r="9471" spans="15:15" x14ac:dyDescent="0.25">
      <c r="O9471" s="158"/>
    </row>
    <row r="9472" spans="15:15" x14ac:dyDescent="0.25">
      <c r="O9472" s="158"/>
    </row>
    <row r="9473" spans="15:15" x14ac:dyDescent="0.25">
      <c r="O9473" s="158"/>
    </row>
    <row r="9474" spans="15:15" x14ac:dyDescent="0.25">
      <c r="O9474" s="158"/>
    </row>
    <row r="9475" spans="15:15" x14ac:dyDescent="0.25">
      <c r="O9475" s="158"/>
    </row>
    <row r="9476" spans="15:15" x14ac:dyDescent="0.25">
      <c r="O9476" s="158"/>
    </row>
    <row r="9477" spans="15:15" x14ac:dyDescent="0.25">
      <c r="O9477" s="158"/>
    </row>
    <row r="9478" spans="15:15" x14ac:dyDescent="0.25">
      <c r="O9478" s="158"/>
    </row>
    <row r="9479" spans="15:15" x14ac:dyDescent="0.25">
      <c r="O9479" s="158"/>
    </row>
    <row r="9480" spans="15:15" x14ac:dyDescent="0.25">
      <c r="O9480" s="158"/>
    </row>
    <row r="9481" spans="15:15" x14ac:dyDescent="0.25">
      <c r="O9481" s="158"/>
    </row>
    <row r="9482" spans="15:15" x14ac:dyDescent="0.25">
      <c r="O9482" s="158"/>
    </row>
    <row r="9483" spans="15:15" x14ac:dyDescent="0.25">
      <c r="O9483" s="158"/>
    </row>
    <row r="9484" spans="15:15" x14ac:dyDescent="0.25">
      <c r="O9484" s="158"/>
    </row>
    <row r="9485" spans="15:15" x14ac:dyDescent="0.25">
      <c r="O9485" s="158"/>
    </row>
    <row r="9486" spans="15:15" x14ac:dyDescent="0.25">
      <c r="O9486" s="158"/>
    </row>
    <row r="9487" spans="15:15" x14ac:dyDescent="0.25">
      <c r="O9487" s="158"/>
    </row>
    <row r="9488" spans="15:15" x14ac:dyDescent="0.25">
      <c r="O9488" s="158"/>
    </row>
    <row r="9489" spans="15:15" x14ac:dyDescent="0.25">
      <c r="O9489" s="158"/>
    </row>
    <row r="9490" spans="15:15" x14ac:dyDescent="0.25">
      <c r="O9490" s="158"/>
    </row>
    <row r="9491" spans="15:15" x14ac:dyDescent="0.25">
      <c r="O9491" s="158"/>
    </row>
    <row r="9492" spans="15:15" x14ac:dyDescent="0.25">
      <c r="O9492" s="158"/>
    </row>
    <row r="9493" spans="15:15" x14ac:dyDescent="0.25">
      <c r="O9493" s="158"/>
    </row>
    <row r="9494" spans="15:15" x14ac:dyDescent="0.25">
      <c r="O9494" s="158"/>
    </row>
    <row r="9495" spans="15:15" x14ac:dyDescent="0.25">
      <c r="O9495" s="158"/>
    </row>
    <row r="9496" spans="15:15" x14ac:dyDescent="0.25">
      <c r="O9496" s="158"/>
    </row>
    <row r="9497" spans="15:15" x14ac:dyDescent="0.25">
      <c r="O9497" s="158"/>
    </row>
    <row r="9498" spans="15:15" x14ac:dyDescent="0.25">
      <c r="O9498" s="158"/>
    </row>
    <row r="9499" spans="15:15" x14ac:dyDescent="0.25">
      <c r="O9499" s="158"/>
    </row>
    <row r="9500" spans="15:15" x14ac:dyDescent="0.25">
      <c r="O9500" s="158"/>
    </row>
    <row r="9501" spans="15:15" x14ac:dyDescent="0.25">
      <c r="O9501" s="158"/>
    </row>
    <row r="9502" spans="15:15" x14ac:dyDescent="0.25">
      <c r="O9502" s="158"/>
    </row>
    <row r="9503" spans="15:15" x14ac:dyDescent="0.25">
      <c r="O9503" s="158"/>
    </row>
    <row r="9504" spans="15:15" x14ac:dyDescent="0.25">
      <c r="O9504" s="158"/>
    </row>
    <row r="9505" spans="15:15" x14ac:dyDescent="0.25">
      <c r="O9505" s="158"/>
    </row>
    <row r="9506" spans="15:15" x14ac:dyDescent="0.25">
      <c r="O9506" s="158"/>
    </row>
    <row r="9507" spans="15:15" x14ac:dyDescent="0.25">
      <c r="O9507" s="158"/>
    </row>
    <row r="9508" spans="15:15" x14ac:dyDescent="0.25">
      <c r="O9508" s="158"/>
    </row>
    <row r="9509" spans="15:15" x14ac:dyDescent="0.25">
      <c r="O9509" s="158"/>
    </row>
    <row r="9510" spans="15:15" x14ac:dyDescent="0.25">
      <c r="O9510" s="158"/>
    </row>
    <row r="9511" spans="15:15" x14ac:dyDescent="0.25">
      <c r="O9511" s="158"/>
    </row>
    <row r="9512" spans="15:15" x14ac:dyDescent="0.25">
      <c r="O9512" s="158"/>
    </row>
    <row r="9513" spans="15:15" x14ac:dyDescent="0.25">
      <c r="O9513" s="158"/>
    </row>
    <row r="9514" spans="15:15" x14ac:dyDescent="0.25">
      <c r="O9514" s="158"/>
    </row>
    <row r="9515" spans="15:15" x14ac:dyDescent="0.25">
      <c r="O9515" s="158"/>
    </row>
    <row r="9516" spans="15:15" x14ac:dyDescent="0.25">
      <c r="O9516" s="158"/>
    </row>
    <row r="9517" spans="15:15" x14ac:dyDescent="0.25">
      <c r="O9517" s="158"/>
    </row>
    <row r="9518" spans="15:15" x14ac:dyDescent="0.25">
      <c r="O9518" s="158"/>
    </row>
    <row r="9519" spans="15:15" x14ac:dyDescent="0.25">
      <c r="O9519" s="158"/>
    </row>
    <row r="9520" spans="15:15" x14ac:dyDescent="0.25">
      <c r="O9520" s="158"/>
    </row>
    <row r="9521" spans="15:15" x14ac:dyDescent="0.25">
      <c r="O9521" s="158"/>
    </row>
    <row r="9522" spans="15:15" x14ac:dyDescent="0.25">
      <c r="O9522" s="158"/>
    </row>
    <row r="9523" spans="15:15" x14ac:dyDescent="0.25">
      <c r="O9523" s="158"/>
    </row>
    <row r="9524" spans="15:15" x14ac:dyDescent="0.25">
      <c r="O9524" s="158"/>
    </row>
    <row r="9525" spans="15:15" x14ac:dyDescent="0.25">
      <c r="O9525" s="158"/>
    </row>
    <row r="9526" spans="15:15" x14ac:dyDescent="0.25">
      <c r="O9526" s="158"/>
    </row>
    <row r="9527" spans="15:15" x14ac:dyDescent="0.25">
      <c r="O9527" s="158"/>
    </row>
    <row r="9528" spans="15:15" x14ac:dyDescent="0.25">
      <c r="O9528" s="158"/>
    </row>
    <row r="9529" spans="15:15" x14ac:dyDescent="0.25">
      <c r="O9529" s="158"/>
    </row>
    <row r="9530" spans="15:15" x14ac:dyDescent="0.25">
      <c r="O9530" s="158"/>
    </row>
    <row r="9531" spans="15:15" x14ac:dyDescent="0.25">
      <c r="O9531" s="158"/>
    </row>
    <row r="9532" spans="15:15" x14ac:dyDescent="0.25">
      <c r="O9532" s="158"/>
    </row>
    <row r="9533" spans="15:15" x14ac:dyDescent="0.25">
      <c r="O9533" s="158"/>
    </row>
    <row r="9534" spans="15:15" x14ac:dyDescent="0.25">
      <c r="O9534" s="158"/>
    </row>
    <row r="9535" spans="15:15" x14ac:dyDescent="0.25">
      <c r="O9535" s="158"/>
    </row>
    <row r="9536" spans="15:15" x14ac:dyDescent="0.25">
      <c r="O9536" s="158"/>
    </row>
    <row r="9537" spans="15:15" x14ac:dyDescent="0.25">
      <c r="O9537" s="158"/>
    </row>
    <row r="9538" spans="15:15" x14ac:dyDescent="0.25">
      <c r="O9538" s="158"/>
    </row>
    <row r="9539" spans="15:15" x14ac:dyDescent="0.25">
      <c r="O9539" s="158"/>
    </row>
    <row r="9540" spans="15:15" x14ac:dyDescent="0.25">
      <c r="O9540" s="158"/>
    </row>
    <row r="9541" spans="15:15" x14ac:dyDescent="0.25">
      <c r="O9541" s="158"/>
    </row>
    <row r="9542" spans="15:15" x14ac:dyDescent="0.25">
      <c r="O9542" s="158"/>
    </row>
    <row r="9543" spans="15:15" x14ac:dyDescent="0.25">
      <c r="O9543" s="158"/>
    </row>
    <row r="9544" spans="15:15" x14ac:dyDescent="0.25">
      <c r="O9544" s="158"/>
    </row>
    <row r="9545" spans="15:15" x14ac:dyDescent="0.25">
      <c r="O9545" s="158"/>
    </row>
    <row r="9546" spans="15:15" x14ac:dyDescent="0.25">
      <c r="O9546" s="158"/>
    </row>
    <row r="9547" spans="15:15" x14ac:dyDescent="0.25">
      <c r="O9547" s="158"/>
    </row>
    <row r="9548" spans="15:15" x14ac:dyDescent="0.25">
      <c r="O9548" s="158"/>
    </row>
    <row r="9549" spans="15:15" x14ac:dyDescent="0.25">
      <c r="O9549" s="158"/>
    </row>
    <row r="9550" spans="15:15" x14ac:dyDescent="0.25">
      <c r="O9550" s="158"/>
    </row>
    <row r="9551" spans="15:15" x14ac:dyDescent="0.25">
      <c r="O9551" s="158"/>
    </row>
    <row r="9552" spans="15:15" x14ac:dyDescent="0.25">
      <c r="O9552" s="158"/>
    </row>
    <row r="9553" spans="15:15" x14ac:dyDescent="0.25">
      <c r="O9553" s="158"/>
    </row>
    <row r="9554" spans="15:15" x14ac:dyDescent="0.25">
      <c r="O9554" s="158"/>
    </row>
    <row r="9555" spans="15:15" x14ac:dyDescent="0.25">
      <c r="O9555" s="158"/>
    </row>
    <row r="9556" spans="15:15" x14ac:dyDescent="0.25">
      <c r="O9556" s="158"/>
    </row>
    <row r="9557" spans="15:15" x14ac:dyDescent="0.25">
      <c r="O9557" s="158"/>
    </row>
    <row r="9558" spans="15:15" x14ac:dyDescent="0.25">
      <c r="O9558" s="158"/>
    </row>
    <row r="9559" spans="15:15" x14ac:dyDescent="0.25">
      <c r="O9559" s="158"/>
    </row>
    <row r="9560" spans="15:15" x14ac:dyDescent="0.25">
      <c r="O9560" s="158"/>
    </row>
    <row r="9561" spans="15:15" x14ac:dyDescent="0.25">
      <c r="O9561" s="158"/>
    </row>
    <row r="9562" spans="15:15" x14ac:dyDescent="0.25">
      <c r="O9562" s="158"/>
    </row>
    <row r="9563" spans="15:15" x14ac:dyDescent="0.25">
      <c r="O9563" s="158"/>
    </row>
    <row r="9564" spans="15:15" x14ac:dyDescent="0.25">
      <c r="O9564" s="158"/>
    </row>
    <row r="9565" spans="15:15" x14ac:dyDescent="0.25">
      <c r="O9565" s="158"/>
    </row>
    <row r="9566" spans="15:15" x14ac:dyDescent="0.25">
      <c r="O9566" s="158"/>
    </row>
    <row r="9567" spans="15:15" x14ac:dyDescent="0.25">
      <c r="O9567" s="158"/>
    </row>
    <row r="9568" spans="15:15" x14ac:dyDescent="0.25">
      <c r="O9568" s="158"/>
    </row>
    <row r="9569" spans="15:15" x14ac:dyDescent="0.25">
      <c r="O9569" s="158"/>
    </row>
    <row r="9570" spans="15:15" x14ac:dyDescent="0.25">
      <c r="O9570" s="158"/>
    </row>
    <row r="9571" spans="15:15" x14ac:dyDescent="0.25">
      <c r="O9571" s="158"/>
    </row>
    <row r="9572" spans="15:15" x14ac:dyDescent="0.25">
      <c r="O9572" s="158"/>
    </row>
    <row r="9573" spans="15:15" x14ac:dyDescent="0.25">
      <c r="O9573" s="158"/>
    </row>
    <row r="9574" spans="15:15" x14ac:dyDescent="0.25">
      <c r="O9574" s="158"/>
    </row>
    <row r="9575" spans="15:15" x14ac:dyDescent="0.25">
      <c r="O9575" s="158"/>
    </row>
    <row r="9576" spans="15:15" x14ac:dyDescent="0.25">
      <c r="O9576" s="158"/>
    </row>
    <row r="9577" spans="15:15" x14ac:dyDescent="0.25">
      <c r="O9577" s="158"/>
    </row>
    <row r="9578" spans="15:15" x14ac:dyDescent="0.25">
      <c r="O9578" s="158"/>
    </row>
    <row r="9579" spans="15:15" x14ac:dyDescent="0.25">
      <c r="O9579" s="158"/>
    </row>
    <row r="9580" spans="15:15" x14ac:dyDescent="0.25">
      <c r="O9580" s="158"/>
    </row>
    <row r="9581" spans="15:15" x14ac:dyDescent="0.25">
      <c r="O9581" s="158"/>
    </row>
    <row r="9582" spans="15:15" x14ac:dyDescent="0.25">
      <c r="O9582" s="158"/>
    </row>
    <row r="9583" spans="15:15" x14ac:dyDescent="0.25">
      <c r="O9583" s="158"/>
    </row>
    <row r="9584" spans="15:15" x14ac:dyDescent="0.25">
      <c r="O9584" s="158"/>
    </row>
    <row r="9585" spans="15:15" x14ac:dyDescent="0.25">
      <c r="O9585" s="158"/>
    </row>
    <row r="9586" spans="15:15" x14ac:dyDescent="0.25">
      <c r="O9586" s="158"/>
    </row>
    <row r="9587" spans="15:15" x14ac:dyDescent="0.25">
      <c r="O9587" s="158"/>
    </row>
    <row r="9588" spans="15:15" x14ac:dyDescent="0.25">
      <c r="O9588" s="158"/>
    </row>
    <row r="9589" spans="15:15" x14ac:dyDescent="0.25">
      <c r="O9589" s="158"/>
    </row>
    <row r="9590" spans="15:15" x14ac:dyDescent="0.25">
      <c r="O9590" s="158"/>
    </row>
    <row r="9591" spans="15:15" x14ac:dyDescent="0.25">
      <c r="O9591" s="158"/>
    </row>
    <row r="9592" spans="15:15" x14ac:dyDescent="0.25">
      <c r="O9592" s="158"/>
    </row>
    <row r="9593" spans="15:15" x14ac:dyDescent="0.25">
      <c r="O9593" s="158"/>
    </row>
    <row r="9594" spans="15:15" x14ac:dyDescent="0.25">
      <c r="O9594" s="158"/>
    </row>
    <row r="9595" spans="15:15" x14ac:dyDescent="0.25">
      <c r="O9595" s="158"/>
    </row>
    <row r="9596" spans="15:15" x14ac:dyDescent="0.25">
      <c r="O9596" s="158"/>
    </row>
    <row r="9597" spans="15:15" x14ac:dyDescent="0.25">
      <c r="O9597" s="158"/>
    </row>
    <row r="9598" spans="15:15" x14ac:dyDescent="0.25">
      <c r="O9598" s="158"/>
    </row>
    <row r="9599" spans="15:15" x14ac:dyDescent="0.25">
      <c r="O9599" s="158"/>
    </row>
    <row r="9600" spans="15:15" x14ac:dyDescent="0.25">
      <c r="O9600" s="158"/>
    </row>
    <row r="9601" spans="15:15" x14ac:dyDescent="0.25">
      <c r="O9601" s="158"/>
    </row>
    <row r="9602" spans="15:15" x14ac:dyDescent="0.25">
      <c r="O9602" s="158"/>
    </row>
    <row r="9603" spans="15:15" x14ac:dyDescent="0.25">
      <c r="O9603" s="158"/>
    </row>
    <row r="9604" spans="15:15" x14ac:dyDescent="0.25">
      <c r="O9604" s="158"/>
    </row>
    <row r="9605" spans="15:15" x14ac:dyDescent="0.25">
      <c r="O9605" s="158"/>
    </row>
    <row r="9606" spans="15:15" x14ac:dyDescent="0.25">
      <c r="O9606" s="158"/>
    </row>
    <row r="9607" spans="15:15" x14ac:dyDescent="0.25">
      <c r="O9607" s="158"/>
    </row>
    <row r="9608" spans="15:15" x14ac:dyDescent="0.25">
      <c r="O9608" s="158"/>
    </row>
    <row r="9609" spans="15:15" x14ac:dyDescent="0.25">
      <c r="O9609" s="158"/>
    </row>
    <row r="9610" spans="15:15" x14ac:dyDescent="0.25">
      <c r="O9610" s="158"/>
    </row>
    <row r="9611" spans="15:15" x14ac:dyDescent="0.25">
      <c r="O9611" s="158"/>
    </row>
    <row r="9612" spans="15:15" x14ac:dyDescent="0.25">
      <c r="O9612" s="158"/>
    </row>
    <row r="9613" spans="15:15" x14ac:dyDescent="0.25">
      <c r="O9613" s="158"/>
    </row>
    <row r="9614" spans="15:15" x14ac:dyDescent="0.25">
      <c r="O9614" s="158"/>
    </row>
    <row r="9615" spans="15:15" x14ac:dyDescent="0.25">
      <c r="O9615" s="158"/>
    </row>
    <row r="9616" spans="15:15" x14ac:dyDescent="0.25">
      <c r="O9616" s="158"/>
    </row>
    <row r="9617" spans="15:15" x14ac:dyDescent="0.25">
      <c r="O9617" s="158"/>
    </row>
    <row r="9618" spans="15:15" x14ac:dyDescent="0.25">
      <c r="O9618" s="158"/>
    </row>
    <row r="9619" spans="15:15" x14ac:dyDescent="0.25">
      <c r="O9619" s="158"/>
    </row>
    <row r="9620" spans="15:15" x14ac:dyDescent="0.25">
      <c r="O9620" s="158"/>
    </row>
    <row r="9621" spans="15:15" x14ac:dyDescent="0.25">
      <c r="O9621" s="158"/>
    </row>
    <row r="9622" spans="15:15" x14ac:dyDescent="0.25">
      <c r="O9622" s="158"/>
    </row>
    <row r="9623" spans="15:15" x14ac:dyDescent="0.25">
      <c r="O9623" s="158"/>
    </row>
    <row r="9624" spans="15:15" x14ac:dyDescent="0.25">
      <c r="O9624" s="158"/>
    </row>
    <row r="9625" spans="15:15" x14ac:dyDescent="0.25">
      <c r="O9625" s="158"/>
    </row>
    <row r="9626" spans="15:15" x14ac:dyDescent="0.25">
      <c r="O9626" s="158"/>
    </row>
    <row r="9627" spans="15:15" x14ac:dyDescent="0.25">
      <c r="O9627" s="158"/>
    </row>
    <row r="9628" spans="15:15" x14ac:dyDescent="0.25">
      <c r="O9628" s="158"/>
    </row>
    <row r="9629" spans="15:15" x14ac:dyDescent="0.25">
      <c r="O9629" s="158"/>
    </row>
    <row r="9630" spans="15:15" x14ac:dyDescent="0.25">
      <c r="O9630" s="158"/>
    </row>
    <row r="9631" spans="15:15" x14ac:dyDescent="0.25">
      <c r="O9631" s="158"/>
    </row>
    <row r="9632" spans="15:15" x14ac:dyDescent="0.25">
      <c r="O9632" s="158"/>
    </row>
    <row r="9633" spans="15:15" x14ac:dyDescent="0.25">
      <c r="O9633" s="158"/>
    </row>
    <row r="9634" spans="15:15" x14ac:dyDescent="0.25">
      <c r="O9634" s="158"/>
    </row>
    <row r="9635" spans="15:15" x14ac:dyDescent="0.25">
      <c r="O9635" s="158"/>
    </row>
    <row r="9636" spans="15:15" x14ac:dyDescent="0.25">
      <c r="O9636" s="158"/>
    </row>
    <row r="9637" spans="15:15" x14ac:dyDescent="0.25">
      <c r="O9637" s="158"/>
    </row>
    <row r="9638" spans="15:15" x14ac:dyDescent="0.25">
      <c r="O9638" s="158"/>
    </row>
    <row r="9639" spans="15:15" x14ac:dyDescent="0.25">
      <c r="O9639" s="158"/>
    </row>
    <row r="9640" spans="15:15" x14ac:dyDescent="0.25">
      <c r="O9640" s="158"/>
    </row>
    <row r="9641" spans="15:15" x14ac:dyDescent="0.25">
      <c r="O9641" s="158"/>
    </row>
    <row r="9642" spans="15:15" x14ac:dyDescent="0.25">
      <c r="O9642" s="158"/>
    </row>
    <row r="9643" spans="15:15" x14ac:dyDescent="0.25">
      <c r="O9643" s="158"/>
    </row>
    <row r="9644" spans="15:15" x14ac:dyDescent="0.25">
      <c r="O9644" s="158"/>
    </row>
    <row r="9645" spans="15:15" x14ac:dyDescent="0.25">
      <c r="O9645" s="158"/>
    </row>
    <row r="9646" spans="15:15" x14ac:dyDescent="0.25">
      <c r="O9646" s="158"/>
    </row>
    <row r="9647" spans="15:15" x14ac:dyDescent="0.25">
      <c r="O9647" s="158"/>
    </row>
    <row r="9648" spans="15:15" x14ac:dyDescent="0.25">
      <c r="O9648" s="158"/>
    </row>
    <row r="9649" spans="15:15" x14ac:dyDescent="0.25">
      <c r="O9649" s="158"/>
    </row>
    <row r="9650" spans="15:15" x14ac:dyDescent="0.25">
      <c r="O9650" s="158"/>
    </row>
    <row r="9651" spans="15:15" x14ac:dyDescent="0.25">
      <c r="O9651" s="158"/>
    </row>
    <row r="9652" spans="15:15" x14ac:dyDescent="0.25">
      <c r="O9652" s="158"/>
    </row>
    <row r="9653" spans="15:15" x14ac:dyDescent="0.25">
      <c r="O9653" s="158"/>
    </row>
    <row r="9654" spans="15:15" x14ac:dyDescent="0.25">
      <c r="O9654" s="158"/>
    </row>
    <row r="9655" spans="15:15" x14ac:dyDescent="0.25">
      <c r="O9655" s="158"/>
    </row>
    <row r="9656" spans="15:15" x14ac:dyDescent="0.25">
      <c r="O9656" s="158"/>
    </row>
    <row r="9657" spans="15:15" x14ac:dyDescent="0.25">
      <c r="O9657" s="158"/>
    </row>
    <row r="9658" spans="15:15" x14ac:dyDescent="0.25">
      <c r="O9658" s="158"/>
    </row>
    <row r="9659" spans="15:15" x14ac:dyDescent="0.25">
      <c r="O9659" s="158"/>
    </row>
    <row r="9660" spans="15:15" x14ac:dyDescent="0.25">
      <c r="O9660" s="158"/>
    </row>
    <row r="9661" spans="15:15" x14ac:dyDescent="0.25">
      <c r="O9661" s="158"/>
    </row>
    <row r="9662" spans="15:15" x14ac:dyDescent="0.25">
      <c r="O9662" s="158"/>
    </row>
    <row r="9663" spans="15:15" x14ac:dyDescent="0.25">
      <c r="O9663" s="158"/>
    </row>
    <row r="9664" spans="15:15" x14ac:dyDescent="0.25">
      <c r="O9664" s="158"/>
    </row>
    <row r="9665" spans="15:15" x14ac:dyDescent="0.25">
      <c r="O9665" s="158"/>
    </row>
    <row r="9666" spans="15:15" x14ac:dyDescent="0.25">
      <c r="O9666" s="158"/>
    </row>
    <row r="9667" spans="15:15" x14ac:dyDescent="0.25">
      <c r="O9667" s="158"/>
    </row>
    <row r="9668" spans="15:15" x14ac:dyDescent="0.25">
      <c r="O9668" s="158"/>
    </row>
    <row r="9669" spans="15:15" x14ac:dyDescent="0.25">
      <c r="O9669" s="158"/>
    </row>
    <row r="9670" spans="15:15" x14ac:dyDescent="0.25">
      <c r="O9670" s="158"/>
    </row>
    <row r="9671" spans="15:15" x14ac:dyDescent="0.25">
      <c r="O9671" s="158"/>
    </row>
    <row r="9672" spans="15:15" x14ac:dyDescent="0.25">
      <c r="O9672" s="158"/>
    </row>
    <row r="9673" spans="15:15" x14ac:dyDescent="0.25">
      <c r="O9673" s="158"/>
    </row>
    <row r="9674" spans="15:15" x14ac:dyDescent="0.25">
      <c r="O9674" s="158"/>
    </row>
    <row r="9675" spans="15:15" x14ac:dyDescent="0.25">
      <c r="O9675" s="158"/>
    </row>
    <row r="9676" spans="15:15" x14ac:dyDescent="0.25">
      <c r="O9676" s="158"/>
    </row>
    <row r="9677" spans="15:15" x14ac:dyDescent="0.25">
      <c r="O9677" s="158"/>
    </row>
    <row r="9678" spans="15:15" x14ac:dyDescent="0.25">
      <c r="O9678" s="158"/>
    </row>
    <row r="9679" spans="15:15" x14ac:dyDescent="0.25">
      <c r="O9679" s="158"/>
    </row>
    <row r="9680" spans="15:15" x14ac:dyDescent="0.25">
      <c r="O9680" s="158"/>
    </row>
    <row r="9681" spans="15:15" x14ac:dyDescent="0.25">
      <c r="O9681" s="158"/>
    </row>
    <row r="9682" spans="15:15" x14ac:dyDescent="0.25">
      <c r="O9682" s="158"/>
    </row>
    <row r="9683" spans="15:15" x14ac:dyDescent="0.25">
      <c r="O9683" s="158"/>
    </row>
    <row r="9684" spans="15:15" x14ac:dyDescent="0.25">
      <c r="O9684" s="158"/>
    </row>
    <row r="9685" spans="15:15" x14ac:dyDescent="0.25">
      <c r="O9685" s="158"/>
    </row>
    <row r="9686" spans="15:15" x14ac:dyDescent="0.25">
      <c r="O9686" s="158"/>
    </row>
    <row r="9687" spans="15:15" x14ac:dyDescent="0.25">
      <c r="O9687" s="158"/>
    </row>
    <row r="9688" spans="15:15" x14ac:dyDescent="0.25">
      <c r="O9688" s="158"/>
    </row>
    <row r="9689" spans="15:15" x14ac:dyDescent="0.25">
      <c r="O9689" s="158"/>
    </row>
    <row r="9690" spans="15:15" x14ac:dyDescent="0.25">
      <c r="O9690" s="158"/>
    </row>
    <row r="9691" spans="15:15" x14ac:dyDescent="0.25">
      <c r="O9691" s="158"/>
    </row>
    <row r="9692" spans="15:15" x14ac:dyDescent="0.25">
      <c r="O9692" s="158"/>
    </row>
    <row r="9693" spans="15:15" x14ac:dyDescent="0.25">
      <c r="O9693" s="158"/>
    </row>
    <row r="9694" spans="15:15" x14ac:dyDescent="0.25">
      <c r="O9694" s="158"/>
    </row>
    <row r="9695" spans="15:15" x14ac:dyDescent="0.25">
      <c r="O9695" s="158"/>
    </row>
    <row r="9696" spans="15:15" x14ac:dyDescent="0.25">
      <c r="O9696" s="158"/>
    </row>
    <row r="9697" spans="15:15" x14ac:dyDescent="0.25">
      <c r="O9697" s="158"/>
    </row>
    <row r="9698" spans="15:15" x14ac:dyDescent="0.25">
      <c r="O9698" s="158"/>
    </row>
    <row r="9699" spans="15:15" x14ac:dyDescent="0.25">
      <c r="O9699" s="158"/>
    </row>
    <row r="9700" spans="15:15" x14ac:dyDescent="0.25">
      <c r="O9700" s="158"/>
    </row>
    <row r="9701" spans="15:15" x14ac:dyDescent="0.25">
      <c r="O9701" s="158"/>
    </row>
    <row r="9702" spans="15:15" x14ac:dyDescent="0.25">
      <c r="O9702" s="158"/>
    </row>
    <row r="9703" spans="15:15" x14ac:dyDescent="0.25">
      <c r="O9703" s="158"/>
    </row>
    <row r="9704" spans="15:15" x14ac:dyDescent="0.25">
      <c r="O9704" s="158"/>
    </row>
    <row r="9705" spans="15:15" x14ac:dyDescent="0.25">
      <c r="O9705" s="158"/>
    </row>
    <row r="9706" spans="15:15" x14ac:dyDescent="0.25">
      <c r="O9706" s="158"/>
    </row>
    <row r="9707" spans="15:15" x14ac:dyDescent="0.25">
      <c r="O9707" s="158"/>
    </row>
    <row r="9708" spans="15:15" x14ac:dyDescent="0.25">
      <c r="O9708" s="158"/>
    </row>
    <row r="9709" spans="15:15" x14ac:dyDescent="0.25">
      <c r="O9709" s="158"/>
    </row>
    <row r="9710" spans="15:15" x14ac:dyDescent="0.25">
      <c r="O9710" s="158"/>
    </row>
    <row r="9711" spans="15:15" x14ac:dyDescent="0.25">
      <c r="O9711" s="158"/>
    </row>
    <row r="9712" spans="15:15" x14ac:dyDescent="0.25">
      <c r="O9712" s="158"/>
    </row>
    <row r="9713" spans="15:15" x14ac:dyDescent="0.25">
      <c r="O9713" s="158"/>
    </row>
    <row r="9714" spans="15:15" x14ac:dyDescent="0.25">
      <c r="O9714" s="158"/>
    </row>
    <row r="9715" spans="15:15" x14ac:dyDescent="0.25">
      <c r="O9715" s="158"/>
    </row>
    <row r="9716" spans="15:15" x14ac:dyDescent="0.25">
      <c r="O9716" s="158"/>
    </row>
    <row r="9717" spans="15:15" x14ac:dyDescent="0.25">
      <c r="O9717" s="158"/>
    </row>
    <row r="9718" spans="15:15" x14ac:dyDescent="0.25">
      <c r="O9718" s="158"/>
    </row>
    <row r="9719" spans="15:15" x14ac:dyDescent="0.25">
      <c r="O9719" s="158"/>
    </row>
    <row r="9720" spans="15:15" x14ac:dyDescent="0.25">
      <c r="O9720" s="158"/>
    </row>
    <row r="9721" spans="15:15" x14ac:dyDescent="0.25">
      <c r="O9721" s="158"/>
    </row>
    <row r="9722" spans="15:15" x14ac:dyDescent="0.25">
      <c r="O9722" s="158"/>
    </row>
    <row r="9723" spans="15:15" x14ac:dyDescent="0.25">
      <c r="O9723" s="158"/>
    </row>
    <row r="9724" spans="15:15" x14ac:dyDescent="0.25">
      <c r="O9724" s="158"/>
    </row>
    <row r="9725" spans="15:15" x14ac:dyDescent="0.25">
      <c r="O9725" s="158"/>
    </row>
    <row r="9726" spans="15:15" x14ac:dyDescent="0.25">
      <c r="O9726" s="158"/>
    </row>
    <row r="9727" spans="15:15" x14ac:dyDescent="0.25">
      <c r="O9727" s="158"/>
    </row>
    <row r="9728" spans="15:15" x14ac:dyDescent="0.25">
      <c r="O9728" s="158"/>
    </row>
    <row r="9729" spans="15:15" x14ac:dyDescent="0.25">
      <c r="O9729" s="158"/>
    </row>
    <row r="9730" spans="15:15" x14ac:dyDescent="0.25">
      <c r="O9730" s="158"/>
    </row>
    <row r="9731" spans="15:15" x14ac:dyDescent="0.25">
      <c r="O9731" s="158"/>
    </row>
    <row r="9732" spans="15:15" x14ac:dyDescent="0.25">
      <c r="O9732" s="158"/>
    </row>
    <row r="9733" spans="15:15" x14ac:dyDescent="0.25">
      <c r="O9733" s="158"/>
    </row>
    <row r="9734" spans="15:15" x14ac:dyDescent="0.25">
      <c r="O9734" s="158"/>
    </row>
    <row r="9735" spans="15:15" x14ac:dyDescent="0.25">
      <c r="O9735" s="158"/>
    </row>
    <row r="9736" spans="15:15" x14ac:dyDescent="0.25">
      <c r="O9736" s="158"/>
    </row>
    <row r="9737" spans="15:15" x14ac:dyDescent="0.25">
      <c r="O9737" s="158"/>
    </row>
    <row r="9738" spans="15:15" x14ac:dyDescent="0.25">
      <c r="O9738" s="158"/>
    </row>
    <row r="9739" spans="15:15" x14ac:dyDescent="0.25">
      <c r="O9739" s="158"/>
    </row>
    <row r="9740" spans="15:15" x14ac:dyDescent="0.25">
      <c r="O9740" s="158"/>
    </row>
    <row r="9741" spans="15:15" x14ac:dyDescent="0.25">
      <c r="O9741" s="158"/>
    </row>
    <row r="9742" spans="15:15" x14ac:dyDescent="0.25">
      <c r="O9742" s="158"/>
    </row>
    <row r="9743" spans="15:15" x14ac:dyDescent="0.25">
      <c r="O9743" s="158"/>
    </row>
    <row r="9744" spans="15:15" x14ac:dyDescent="0.25">
      <c r="O9744" s="158"/>
    </row>
    <row r="9745" spans="15:15" x14ac:dyDescent="0.25">
      <c r="O9745" s="158"/>
    </row>
    <row r="9746" spans="15:15" x14ac:dyDescent="0.25">
      <c r="O9746" s="158"/>
    </row>
    <row r="9747" spans="15:15" x14ac:dyDescent="0.25">
      <c r="O9747" s="158"/>
    </row>
    <row r="9748" spans="15:15" x14ac:dyDescent="0.25">
      <c r="O9748" s="158"/>
    </row>
    <row r="9749" spans="15:15" x14ac:dyDescent="0.25">
      <c r="O9749" s="158"/>
    </row>
    <row r="9750" spans="15:15" x14ac:dyDescent="0.25">
      <c r="O9750" s="158"/>
    </row>
    <row r="9751" spans="15:15" x14ac:dyDescent="0.25">
      <c r="O9751" s="158"/>
    </row>
    <row r="9752" spans="15:15" x14ac:dyDescent="0.25">
      <c r="O9752" s="158"/>
    </row>
    <row r="9753" spans="15:15" x14ac:dyDescent="0.25">
      <c r="O9753" s="158"/>
    </row>
    <row r="9754" spans="15:15" x14ac:dyDescent="0.25">
      <c r="O9754" s="158"/>
    </row>
    <row r="9755" spans="15:15" x14ac:dyDescent="0.25">
      <c r="O9755" s="158"/>
    </row>
    <row r="9756" spans="15:15" x14ac:dyDescent="0.25">
      <c r="O9756" s="158"/>
    </row>
    <row r="9757" spans="15:15" x14ac:dyDescent="0.25">
      <c r="O9757" s="158"/>
    </row>
    <row r="9758" spans="15:15" x14ac:dyDescent="0.25">
      <c r="O9758" s="158"/>
    </row>
    <row r="9759" spans="15:15" x14ac:dyDescent="0.25">
      <c r="O9759" s="158"/>
    </row>
    <row r="9760" spans="15:15" x14ac:dyDescent="0.25">
      <c r="O9760" s="158"/>
    </row>
    <row r="9761" spans="15:15" x14ac:dyDescent="0.25">
      <c r="O9761" s="158"/>
    </row>
    <row r="9762" spans="15:15" x14ac:dyDescent="0.25">
      <c r="O9762" s="158"/>
    </row>
    <row r="9763" spans="15:15" x14ac:dyDescent="0.25">
      <c r="O9763" s="158"/>
    </row>
    <row r="9764" spans="15:15" x14ac:dyDescent="0.25">
      <c r="O9764" s="158"/>
    </row>
    <row r="9765" spans="15:15" x14ac:dyDescent="0.25">
      <c r="O9765" s="158"/>
    </row>
    <row r="9766" spans="15:15" x14ac:dyDescent="0.25">
      <c r="O9766" s="158"/>
    </row>
    <row r="9767" spans="15:15" x14ac:dyDescent="0.25">
      <c r="O9767" s="158"/>
    </row>
    <row r="9768" spans="15:15" x14ac:dyDescent="0.25">
      <c r="O9768" s="158"/>
    </row>
    <row r="9769" spans="15:15" x14ac:dyDescent="0.25">
      <c r="O9769" s="158"/>
    </row>
    <row r="9770" spans="15:15" x14ac:dyDescent="0.25">
      <c r="O9770" s="158"/>
    </row>
    <row r="9771" spans="15:15" x14ac:dyDescent="0.25">
      <c r="O9771" s="158"/>
    </row>
    <row r="9772" spans="15:15" x14ac:dyDescent="0.25">
      <c r="O9772" s="158"/>
    </row>
    <row r="9773" spans="15:15" x14ac:dyDescent="0.25">
      <c r="O9773" s="158"/>
    </row>
    <row r="9774" spans="15:15" x14ac:dyDescent="0.25">
      <c r="O9774" s="158"/>
    </row>
    <row r="9775" spans="15:15" x14ac:dyDescent="0.25">
      <c r="O9775" s="158"/>
    </row>
    <row r="9776" spans="15:15" x14ac:dyDescent="0.25">
      <c r="O9776" s="158"/>
    </row>
    <row r="9777" spans="15:15" x14ac:dyDescent="0.25">
      <c r="O9777" s="158"/>
    </row>
    <row r="9778" spans="15:15" x14ac:dyDescent="0.25">
      <c r="O9778" s="158"/>
    </row>
    <row r="9779" spans="15:15" x14ac:dyDescent="0.25">
      <c r="O9779" s="158"/>
    </row>
    <row r="9780" spans="15:15" x14ac:dyDescent="0.25">
      <c r="O9780" s="158"/>
    </row>
    <row r="9781" spans="15:15" x14ac:dyDescent="0.25">
      <c r="O9781" s="158"/>
    </row>
    <row r="9782" spans="15:15" x14ac:dyDescent="0.25">
      <c r="O9782" s="158"/>
    </row>
    <row r="9783" spans="15:15" x14ac:dyDescent="0.25">
      <c r="O9783" s="158"/>
    </row>
    <row r="9784" spans="15:15" x14ac:dyDescent="0.25">
      <c r="O9784" s="158"/>
    </row>
    <row r="9785" spans="15:15" x14ac:dyDescent="0.25">
      <c r="O9785" s="158"/>
    </row>
    <row r="9786" spans="15:15" x14ac:dyDescent="0.25">
      <c r="O9786" s="158"/>
    </row>
    <row r="9787" spans="15:15" x14ac:dyDescent="0.25">
      <c r="O9787" s="158"/>
    </row>
    <row r="9788" spans="15:15" x14ac:dyDescent="0.25">
      <c r="O9788" s="158"/>
    </row>
    <row r="9789" spans="15:15" x14ac:dyDescent="0.25">
      <c r="O9789" s="158"/>
    </row>
    <row r="9790" spans="15:15" x14ac:dyDescent="0.25">
      <c r="O9790" s="158"/>
    </row>
    <row r="9791" spans="15:15" x14ac:dyDescent="0.25">
      <c r="O9791" s="158"/>
    </row>
    <row r="9792" spans="15:15" x14ac:dyDescent="0.25">
      <c r="O9792" s="158"/>
    </row>
    <row r="9793" spans="15:15" x14ac:dyDescent="0.25">
      <c r="O9793" s="158"/>
    </row>
    <row r="9794" spans="15:15" x14ac:dyDescent="0.25">
      <c r="O9794" s="158"/>
    </row>
    <row r="9795" spans="15:15" x14ac:dyDescent="0.25">
      <c r="O9795" s="158"/>
    </row>
    <row r="9796" spans="15:15" x14ac:dyDescent="0.25">
      <c r="O9796" s="158"/>
    </row>
    <row r="9797" spans="15:15" x14ac:dyDescent="0.25">
      <c r="O9797" s="158"/>
    </row>
    <row r="9798" spans="15:15" x14ac:dyDescent="0.25">
      <c r="O9798" s="158"/>
    </row>
    <row r="9799" spans="15:15" x14ac:dyDescent="0.25">
      <c r="O9799" s="158"/>
    </row>
    <row r="9800" spans="15:15" x14ac:dyDescent="0.25">
      <c r="O9800" s="158"/>
    </row>
    <row r="9801" spans="15:15" x14ac:dyDescent="0.25">
      <c r="O9801" s="158"/>
    </row>
    <row r="9802" spans="15:15" x14ac:dyDescent="0.25">
      <c r="O9802" s="158"/>
    </row>
    <row r="9803" spans="15:15" x14ac:dyDescent="0.25">
      <c r="O9803" s="158"/>
    </row>
    <row r="9804" spans="15:15" x14ac:dyDescent="0.25">
      <c r="O9804" s="158"/>
    </row>
    <row r="9805" spans="15:15" x14ac:dyDescent="0.25">
      <c r="O9805" s="158"/>
    </row>
    <row r="9806" spans="15:15" x14ac:dyDescent="0.25">
      <c r="O9806" s="158"/>
    </row>
    <row r="9807" spans="15:15" x14ac:dyDescent="0.25">
      <c r="O9807" s="158"/>
    </row>
    <row r="9808" spans="15:15" x14ac:dyDescent="0.25">
      <c r="O9808" s="158"/>
    </row>
    <row r="9809" spans="15:15" x14ac:dyDescent="0.25">
      <c r="O9809" s="158"/>
    </row>
    <row r="9810" spans="15:15" x14ac:dyDescent="0.25">
      <c r="O9810" s="158"/>
    </row>
    <row r="9811" spans="15:15" x14ac:dyDescent="0.25">
      <c r="O9811" s="158"/>
    </row>
    <row r="9812" spans="15:15" x14ac:dyDescent="0.25">
      <c r="O9812" s="158"/>
    </row>
    <row r="9813" spans="15:15" x14ac:dyDescent="0.25">
      <c r="O9813" s="158"/>
    </row>
    <row r="9814" spans="15:15" x14ac:dyDescent="0.25">
      <c r="O9814" s="158"/>
    </row>
    <row r="9815" spans="15:15" x14ac:dyDescent="0.25">
      <c r="O9815" s="158"/>
    </row>
    <row r="9816" spans="15:15" x14ac:dyDescent="0.25">
      <c r="O9816" s="158"/>
    </row>
    <row r="9817" spans="15:15" x14ac:dyDescent="0.25">
      <c r="O9817" s="158"/>
    </row>
    <row r="9818" spans="15:15" x14ac:dyDescent="0.25">
      <c r="O9818" s="158"/>
    </row>
    <row r="9819" spans="15:15" x14ac:dyDescent="0.25">
      <c r="O9819" s="158"/>
    </row>
    <row r="9820" spans="15:15" x14ac:dyDescent="0.25">
      <c r="O9820" s="158"/>
    </row>
    <row r="9821" spans="15:15" x14ac:dyDescent="0.25">
      <c r="O9821" s="158"/>
    </row>
    <row r="9822" spans="15:15" x14ac:dyDescent="0.25">
      <c r="O9822" s="158"/>
    </row>
    <row r="9823" spans="15:15" x14ac:dyDescent="0.25">
      <c r="O9823" s="158"/>
    </row>
    <row r="9824" spans="15:15" x14ac:dyDescent="0.25">
      <c r="O9824" s="158"/>
    </row>
    <row r="9825" spans="15:15" x14ac:dyDescent="0.25">
      <c r="O9825" s="158"/>
    </row>
    <row r="9826" spans="15:15" x14ac:dyDescent="0.25">
      <c r="O9826" s="158"/>
    </row>
    <row r="9827" spans="15:15" x14ac:dyDescent="0.25">
      <c r="O9827" s="158"/>
    </row>
    <row r="9828" spans="15:15" x14ac:dyDescent="0.25">
      <c r="O9828" s="158"/>
    </row>
    <row r="9829" spans="15:15" x14ac:dyDescent="0.25">
      <c r="O9829" s="158"/>
    </row>
    <row r="9830" spans="15:15" x14ac:dyDescent="0.25">
      <c r="O9830" s="158"/>
    </row>
    <row r="9831" spans="15:15" x14ac:dyDescent="0.25">
      <c r="O9831" s="158"/>
    </row>
    <row r="9832" spans="15:15" x14ac:dyDescent="0.25">
      <c r="O9832" s="158"/>
    </row>
    <row r="9833" spans="15:15" x14ac:dyDescent="0.25">
      <c r="O9833" s="158"/>
    </row>
    <row r="9834" spans="15:15" x14ac:dyDescent="0.25">
      <c r="O9834" s="158"/>
    </row>
    <row r="9835" spans="15:15" x14ac:dyDescent="0.25">
      <c r="O9835" s="158"/>
    </row>
    <row r="9836" spans="15:15" x14ac:dyDescent="0.25">
      <c r="O9836" s="158"/>
    </row>
    <row r="9837" spans="15:15" x14ac:dyDescent="0.25">
      <c r="O9837" s="158"/>
    </row>
    <row r="9838" spans="15:15" x14ac:dyDescent="0.25">
      <c r="O9838" s="158"/>
    </row>
    <row r="9839" spans="15:15" x14ac:dyDescent="0.25">
      <c r="O9839" s="158"/>
    </row>
    <row r="9840" spans="15:15" x14ac:dyDescent="0.25">
      <c r="O9840" s="158"/>
    </row>
    <row r="9841" spans="15:15" x14ac:dyDescent="0.25">
      <c r="O9841" s="158"/>
    </row>
    <row r="9842" spans="15:15" x14ac:dyDescent="0.25">
      <c r="O9842" s="158"/>
    </row>
    <row r="9843" spans="15:15" x14ac:dyDescent="0.25">
      <c r="O9843" s="158"/>
    </row>
    <row r="9844" spans="15:15" x14ac:dyDescent="0.25">
      <c r="O9844" s="158"/>
    </row>
    <row r="9845" spans="15:15" x14ac:dyDescent="0.25">
      <c r="O9845" s="158"/>
    </row>
    <row r="9846" spans="15:15" x14ac:dyDescent="0.25">
      <c r="O9846" s="158"/>
    </row>
    <row r="9847" spans="15:15" x14ac:dyDescent="0.25">
      <c r="O9847" s="158"/>
    </row>
    <row r="9848" spans="15:15" x14ac:dyDescent="0.25">
      <c r="O9848" s="158"/>
    </row>
    <row r="9849" spans="15:15" x14ac:dyDescent="0.25">
      <c r="O9849" s="158"/>
    </row>
    <row r="9850" spans="15:15" x14ac:dyDescent="0.25">
      <c r="O9850" s="158"/>
    </row>
    <row r="9851" spans="15:15" x14ac:dyDescent="0.25">
      <c r="O9851" s="158"/>
    </row>
    <row r="9852" spans="15:15" x14ac:dyDescent="0.25">
      <c r="O9852" s="158"/>
    </row>
    <row r="9853" spans="15:15" x14ac:dyDescent="0.25">
      <c r="O9853" s="158"/>
    </row>
    <row r="9854" spans="15:15" x14ac:dyDescent="0.25">
      <c r="O9854" s="158"/>
    </row>
    <row r="9855" spans="15:15" x14ac:dyDescent="0.25">
      <c r="O9855" s="158"/>
    </row>
    <row r="9856" spans="15:15" x14ac:dyDescent="0.25">
      <c r="O9856" s="158"/>
    </row>
    <row r="9857" spans="15:15" x14ac:dyDescent="0.25">
      <c r="O9857" s="158"/>
    </row>
    <row r="9858" spans="15:15" x14ac:dyDescent="0.25">
      <c r="O9858" s="158"/>
    </row>
    <row r="9859" spans="15:15" x14ac:dyDescent="0.25">
      <c r="O9859" s="158"/>
    </row>
    <row r="9860" spans="15:15" x14ac:dyDescent="0.25">
      <c r="O9860" s="158"/>
    </row>
    <row r="9861" spans="15:15" x14ac:dyDescent="0.25">
      <c r="O9861" s="158"/>
    </row>
    <row r="9862" spans="15:15" x14ac:dyDescent="0.25">
      <c r="O9862" s="158"/>
    </row>
    <row r="9863" spans="15:15" x14ac:dyDescent="0.25">
      <c r="O9863" s="158"/>
    </row>
    <row r="9864" spans="15:15" x14ac:dyDescent="0.25">
      <c r="O9864" s="158"/>
    </row>
    <row r="9865" spans="15:15" x14ac:dyDescent="0.25">
      <c r="O9865" s="158"/>
    </row>
    <row r="9866" spans="15:15" x14ac:dyDescent="0.25">
      <c r="O9866" s="158"/>
    </row>
    <row r="9867" spans="15:15" x14ac:dyDescent="0.25">
      <c r="O9867" s="158"/>
    </row>
    <row r="9868" spans="15:15" x14ac:dyDescent="0.25">
      <c r="O9868" s="158"/>
    </row>
    <row r="9869" spans="15:15" x14ac:dyDescent="0.25">
      <c r="O9869" s="158"/>
    </row>
    <row r="9870" spans="15:15" x14ac:dyDescent="0.25">
      <c r="O9870" s="158"/>
    </row>
    <row r="9871" spans="15:15" x14ac:dyDescent="0.25">
      <c r="O9871" s="158"/>
    </row>
    <row r="9872" spans="15:15" x14ac:dyDescent="0.25">
      <c r="O9872" s="158"/>
    </row>
    <row r="9873" spans="15:15" x14ac:dyDescent="0.25">
      <c r="O9873" s="158"/>
    </row>
    <row r="9874" spans="15:15" x14ac:dyDescent="0.25">
      <c r="O9874" s="158"/>
    </row>
    <row r="9875" spans="15:15" x14ac:dyDescent="0.25">
      <c r="O9875" s="158"/>
    </row>
    <row r="9876" spans="15:15" x14ac:dyDescent="0.25">
      <c r="O9876" s="158"/>
    </row>
    <row r="9877" spans="15:15" x14ac:dyDescent="0.25">
      <c r="O9877" s="158"/>
    </row>
    <row r="9878" spans="15:15" x14ac:dyDescent="0.25">
      <c r="O9878" s="158"/>
    </row>
    <row r="9879" spans="15:15" x14ac:dyDescent="0.25">
      <c r="O9879" s="158"/>
    </row>
    <row r="9880" spans="15:15" x14ac:dyDescent="0.25">
      <c r="O9880" s="158"/>
    </row>
    <row r="9881" spans="15:15" x14ac:dyDescent="0.25">
      <c r="O9881" s="158"/>
    </row>
    <row r="9882" spans="15:15" x14ac:dyDescent="0.25">
      <c r="O9882" s="158"/>
    </row>
    <row r="9883" spans="15:15" x14ac:dyDescent="0.25">
      <c r="O9883" s="158"/>
    </row>
    <row r="9884" spans="15:15" x14ac:dyDescent="0.25">
      <c r="O9884" s="158"/>
    </row>
    <row r="9885" spans="15:15" x14ac:dyDescent="0.25">
      <c r="O9885" s="158"/>
    </row>
    <row r="9886" spans="15:15" x14ac:dyDescent="0.25">
      <c r="O9886" s="158"/>
    </row>
    <row r="9887" spans="15:15" x14ac:dyDescent="0.25">
      <c r="O9887" s="158"/>
    </row>
    <row r="9888" spans="15:15" x14ac:dyDescent="0.25">
      <c r="O9888" s="158"/>
    </row>
    <row r="9889" spans="15:15" x14ac:dyDescent="0.25">
      <c r="O9889" s="158"/>
    </row>
    <row r="9890" spans="15:15" x14ac:dyDescent="0.25">
      <c r="O9890" s="158"/>
    </row>
    <row r="9891" spans="15:15" x14ac:dyDescent="0.25">
      <c r="O9891" s="158"/>
    </row>
    <row r="9892" spans="15:15" x14ac:dyDescent="0.25">
      <c r="O9892" s="158"/>
    </row>
    <row r="9893" spans="15:15" x14ac:dyDescent="0.25">
      <c r="O9893" s="158"/>
    </row>
    <row r="9894" spans="15:15" x14ac:dyDescent="0.25">
      <c r="O9894" s="158"/>
    </row>
    <row r="9895" spans="15:15" x14ac:dyDescent="0.25">
      <c r="O9895" s="158"/>
    </row>
    <row r="9896" spans="15:15" x14ac:dyDescent="0.25">
      <c r="O9896" s="158"/>
    </row>
    <row r="9897" spans="15:15" x14ac:dyDescent="0.25">
      <c r="O9897" s="158"/>
    </row>
    <row r="9898" spans="15:15" x14ac:dyDescent="0.25">
      <c r="O9898" s="158"/>
    </row>
    <row r="9899" spans="15:15" x14ac:dyDescent="0.25">
      <c r="O9899" s="158"/>
    </row>
    <row r="9900" spans="15:15" x14ac:dyDescent="0.25">
      <c r="O9900" s="158"/>
    </row>
    <row r="9901" spans="15:15" x14ac:dyDescent="0.25">
      <c r="O9901" s="158"/>
    </row>
    <row r="9902" spans="15:15" x14ac:dyDescent="0.25">
      <c r="O9902" s="158"/>
    </row>
    <row r="9903" spans="15:15" x14ac:dyDescent="0.25">
      <c r="O9903" s="158"/>
    </row>
    <row r="9904" spans="15:15" x14ac:dyDescent="0.25">
      <c r="O9904" s="158"/>
    </row>
    <row r="9905" spans="15:15" x14ac:dyDescent="0.25">
      <c r="O9905" s="158"/>
    </row>
    <row r="9906" spans="15:15" x14ac:dyDescent="0.25">
      <c r="O9906" s="158"/>
    </row>
    <row r="9907" spans="15:15" x14ac:dyDescent="0.25">
      <c r="O9907" s="158"/>
    </row>
    <row r="9908" spans="15:15" x14ac:dyDescent="0.25">
      <c r="O9908" s="158"/>
    </row>
    <row r="9909" spans="15:15" x14ac:dyDescent="0.25">
      <c r="O9909" s="158"/>
    </row>
    <row r="9910" spans="15:15" x14ac:dyDescent="0.25">
      <c r="O9910" s="158"/>
    </row>
    <row r="9911" spans="15:15" x14ac:dyDescent="0.25">
      <c r="O9911" s="158"/>
    </row>
    <row r="9912" spans="15:15" x14ac:dyDescent="0.25">
      <c r="O9912" s="158"/>
    </row>
    <row r="9913" spans="15:15" x14ac:dyDescent="0.25">
      <c r="O9913" s="158"/>
    </row>
    <row r="9914" spans="15:15" x14ac:dyDescent="0.25">
      <c r="O9914" s="158"/>
    </row>
    <row r="9915" spans="15:15" x14ac:dyDescent="0.25">
      <c r="O9915" s="158"/>
    </row>
    <row r="9916" spans="15:15" x14ac:dyDescent="0.25">
      <c r="O9916" s="158"/>
    </row>
    <row r="9917" spans="15:15" x14ac:dyDescent="0.25">
      <c r="O9917" s="158"/>
    </row>
    <row r="9918" spans="15:15" x14ac:dyDescent="0.25">
      <c r="O9918" s="158"/>
    </row>
    <row r="9919" spans="15:15" x14ac:dyDescent="0.25">
      <c r="O9919" s="158"/>
    </row>
    <row r="9920" spans="15:15" x14ac:dyDescent="0.25">
      <c r="O9920" s="158"/>
    </row>
    <row r="9921" spans="15:15" x14ac:dyDescent="0.25">
      <c r="O9921" s="158"/>
    </row>
    <row r="9922" spans="15:15" x14ac:dyDescent="0.25">
      <c r="O9922" s="158"/>
    </row>
    <row r="9923" spans="15:15" x14ac:dyDescent="0.25">
      <c r="O9923" s="158"/>
    </row>
    <row r="9924" spans="15:15" x14ac:dyDescent="0.25">
      <c r="O9924" s="158"/>
    </row>
    <row r="9925" spans="15:15" x14ac:dyDescent="0.25">
      <c r="O9925" s="158"/>
    </row>
    <row r="9926" spans="15:15" x14ac:dyDescent="0.25">
      <c r="O9926" s="158"/>
    </row>
    <row r="9927" spans="15:15" x14ac:dyDescent="0.25">
      <c r="O9927" s="158"/>
    </row>
    <row r="9928" spans="15:15" x14ac:dyDescent="0.25">
      <c r="O9928" s="158"/>
    </row>
    <row r="9929" spans="15:15" x14ac:dyDescent="0.25">
      <c r="O9929" s="158"/>
    </row>
    <row r="9930" spans="15:15" x14ac:dyDescent="0.25">
      <c r="O9930" s="158"/>
    </row>
    <row r="9931" spans="15:15" x14ac:dyDescent="0.25">
      <c r="O9931" s="158"/>
    </row>
    <row r="9932" spans="15:15" x14ac:dyDescent="0.25">
      <c r="O9932" s="158"/>
    </row>
    <row r="9933" spans="15:15" x14ac:dyDescent="0.25">
      <c r="O9933" s="158"/>
    </row>
    <row r="9934" spans="15:15" x14ac:dyDescent="0.25">
      <c r="O9934" s="158"/>
    </row>
    <row r="9935" spans="15:15" x14ac:dyDescent="0.25">
      <c r="O9935" s="158"/>
    </row>
    <row r="9936" spans="15:15" x14ac:dyDescent="0.25">
      <c r="O9936" s="158"/>
    </row>
    <row r="9937" spans="15:15" x14ac:dyDescent="0.25">
      <c r="O9937" s="158"/>
    </row>
    <row r="9938" spans="15:15" x14ac:dyDescent="0.25">
      <c r="O9938" s="158"/>
    </row>
    <row r="9939" spans="15:15" x14ac:dyDescent="0.25">
      <c r="O9939" s="158"/>
    </row>
    <row r="9940" spans="15:15" x14ac:dyDescent="0.25">
      <c r="O9940" s="158"/>
    </row>
    <row r="9941" spans="15:15" x14ac:dyDescent="0.25">
      <c r="O9941" s="158"/>
    </row>
    <row r="9942" spans="15:15" x14ac:dyDescent="0.25">
      <c r="O9942" s="158"/>
    </row>
    <row r="9943" spans="15:15" x14ac:dyDescent="0.25">
      <c r="O9943" s="158"/>
    </row>
    <row r="9944" spans="15:15" x14ac:dyDescent="0.25">
      <c r="O9944" s="158"/>
    </row>
    <row r="9945" spans="15:15" x14ac:dyDescent="0.25">
      <c r="O9945" s="158"/>
    </row>
    <row r="9946" spans="15:15" x14ac:dyDescent="0.25">
      <c r="O9946" s="158"/>
    </row>
    <row r="9947" spans="15:15" x14ac:dyDescent="0.25">
      <c r="O9947" s="158"/>
    </row>
    <row r="9948" spans="15:15" x14ac:dyDescent="0.25">
      <c r="O9948" s="158"/>
    </row>
    <row r="9949" spans="15:15" x14ac:dyDescent="0.25">
      <c r="O9949" s="158"/>
    </row>
    <row r="9950" spans="15:15" x14ac:dyDescent="0.25">
      <c r="O9950" s="158"/>
    </row>
    <row r="9951" spans="15:15" x14ac:dyDescent="0.25">
      <c r="O9951" s="158"/>
    </row>
    <row r="9952" spans="15:15" x14ac:dyDescent="0.25">
      <c r="O9952" s="158"/>
    </row>
    <row r="9953" spans="15:15" x14ac:dyDescent="0.25">
      <c r="O9953" s="158"/>
    </row>
    <row r="9954" spans="15:15" x14ac:dyDescent="0.25">
      <c r="O9954" s="158"/>
    </row>
    <row r="9955" spans="15:15" x14ac:dyDescent="0.25">
      <c r="O9955" s="158"/>
    </row>
    <row r="9956" spans="15:15" x14ac:dyDescent="0.25">
      <c r="O9956" s="158"/>
    </row>
    <row r="9957" spans="15:15" x14ac:dyDescent="0.25">
      <c r="O9957" s="158"/>
    </row>
    <row r="9958" spans="15:15" x14ac:dyDescent="0.25">
      <c r="O9958" s="158"/>
    </row>
    <row r="9959" spans="15:15" x14ac:dyDescent="0.25">
      <c r="O9959" s="158"/>
    </row>
    <row r="9960" spans="15:15" x14ac:dyDescent="0.25">
      <c r="O9960" s="158"/>
    </row>
    <row r="9961" spans="15:15" x14ac:dyDescent="0.25">
      <c r="O9961" s="158"/>
    </row>
    <row r="9962" spans="15:15" x14ac:dyDescent="0.25">
      <c r="O9962" s="158"/>
    </row>
    <row r="9963" spans="15:15" x14ac:dyDescent="0.25">
      <c r="O9963" s="158"/>
    </row>
    <row r="9964" spans="15:15" x14ac:dyDescent="0.25">
      <c r="O9964" s="158"/>
    </row>
    <row r="9965" spans="15:15" x14ac:dyDescent="0.25">
      <c r="O9965" s="158"/>
    </row>
    <row r="9966" spans="15:15" x14ac:dyDescent="0.25">
      <c r="O9966" s="158"/>
    </row>
    <row r="9967" spans="15:15" x14ac:dyDescent="0.25">
      <c r="O9967" s="158"/>
    </row>
    <row r="9968" spans="15:15" x14ac:dyDescent="0.25">
      <c r="O9968" s="158"/>
    </row>
    <row r="9969" spans="15:15" x14ac:dyDescent="0.25">
      <c r="O9969" s="158"/>
    </row>
    <row r="9970" spans="15:15" x14ac:dyDescent="0.25">
      <c r="O9970" s="158"/>
    </row>
    <row r="9971" spans="15:15" x14ac:dyDescent="0.25">
      <c r="O9971" s="158"/>
    </row>
    <row r="9972" spans="15:15" x14ac:dyDescent="0.25">
      <c r="O9972" s="158"/>
    </row>
    <row r="9973" spans="15:15" x14ac:dyDescent="0.25">
      <c r="O9973" s="158"/>
    </row>
    <row r="9974" spans="15:15" x14ac:dyDescent="0.25">
      <c r="O9974" s="158"/>
    </row>
    <row r="9975" spans="15:15" x14ac:dyDescent="0.25">
      <c r="O9975" s="158"/>
    </row>
    <row r="9976" spans="15:15" x14ac:dyDescent="0.25">
      <c r="O9976" s="158"/>
    </row>
    <row r="9977" spans="15:15" x14ac:dyDescent="0.25">
      <c r="O9977" s="158"/>
    </row>
    <row r="9978" spans="15:15" x14ac:dyDescent="0.25">
      <c r="O9978" s="158"/>
    </row>
    <row r="9979" spans="15:15" x14ac:dyDescent="0.25">
      <c r="O9979" s="158"/>
    </row>
    <row r="9980" spans="15:15" x14ac:dyDescent="0.25">
      <c r="O9980" s="158"/>
    </row>
    <row r="9981" spans="15:15" x14ac:dyDescent="0.25">
      <c r="O9981" s="158"/>
    </row>
    <row r="9982" spans="15:15" x14ac:dyDescent="0.25">
      <c r="O9982" s="158"/>
    </row>
    <row r="9983" spans="15:15" x14ac:dyDescent="0.25">
      <c r="O9983" s="158"/>
    </row>
    <row r="9984" spans="15:15" x14ac:dyDescent="0.25">
      <c r="O9984" s="158"/>
    </row>
    <row r="9985" spans="15:15" x14ac:dyDescent="0.25">
      <c r="O9985" s="158"/>
    </row>
    <row r="9986" spans="15:15" x14ac:dyDescent="0.25">
      <c r="O9986" s="158"/>
    </row>
    <row r="9987" spans="15:15" x14ac:dyDescent="0.25">
      <c r="O9987" s="158"/>
    </row>
    <row r="9988" spans="15:15" x14ac:dyDescent="0.25">
      <c r="O9988" s="158"/>
    </row>
    <row r="9989" spans="15:15" x14ac:dyDescent="0.25">
      <c r="O9989" s="158"/>
    </row>
    <row r="9990" spans="15:15" x14ac:dyDescent="0.25">
      <c r="O9990" s="158"/>
    </row>
    <row r="9991" spans="15:15" x14ac:dyDescent="0.25">
      <c r="O9991" s="158"/>
    </row>
    <row r="9992" spans="15:15" x14ac:dyDescent="0.25">
      <c r="O9992" s="158"/>
    </row>
    <row r="9993" spans="15:15" x14ac:dyDescent="0.25">
      <c r="O9993" s="158"/>
    </row>
    <row r="9994" spans="15:15" x14ac:dyDescent="0.25">
      <c r="O9994" s="158"/>
    </row>
    <row r="9995" spans="15:15" x14ac:dyDescent="0.25">
      <c r="O9995" s="158"/>
    </row>
    <row r="9996" spans="15:15" x14ac:dyDescent="0.25">
      <c r="O9996" s="158"/>
    </row>
    <row r="9997" spans="15:15" x14ac:dyDescent="0.25">
      <c r="O9997" s="158"/>
    </row>
    <row r="9998" spans="15:15" x14ac:dyDescent="0.25">
      <c r="O9998" s="158"/>
    </row>
    <row r="9999" spans="15:15" x14ac:dyDescent="0.25">
      <c r="O9999" s="158"/>
    </row>
    <row r="10000" spans="15:15" x14ac:dyDescent="0.25">
      <c r="O10000" s="158"/>
    </row>
    <row r="10001" spans="15:15" x14ac:dyDescent="0.25">
      <c r="O10001" s="158"/>
    </row>
    <row r="10002" spans="15:15" x14ac:dyDescent="0.25">
      <c r="O10002" s="158"/>
    </row>
    <row r="10003" spans="15:15" x14ac:dyDescent="0.25">
      <c r="O10003" s="158"/>
    </row>
    <row r="10004" spans="15:15" x14ac:dyDescent="0.25">
      <c r="O10004" s="158"/>
    </row>
    <row r="10005" spans="15:15" x14ac:dyDescent="0.25">
      <c r="O10005" s="158"/>
    </row>
    <row r="10006" spans="15:15" x14ac:dyDescent="0.25">
      <c r="O10006" s="158"/>
    </row>
    <row r="10007" spans="15:15" x14ac:dyDescent="0.25">
      <c r="O10007" s="158"/>
    </row>
    <row r="10008" spans="15:15" x14ac:dyDescent="0.25">
      <c r="O10008" s="158"/>
    </row>
    <row r="10009" spans="15:15" x14ac:dyDescent="0.25">
      <c r="O10009" s="158"/>
    </row>
    <row r="10010" spans="15:15" x14ac:dyDescent="0.25">
      <c r="O10010" s="158"/>
    </row>
    <row r="10011" spans="15:15" x14ac:dyDescent="0.25">
      <c r="O10011" s="158"/>
    </row>
    <row r="10012" spans="15:15" x14ac:dyDescent="0.25">
      <c r="O10012" s="158"/>
    </row>
    <row r="10013" spans="15:15" x14ac:dyDescent="0.25">
      <c r="O10013" s="158"/>
    </row>
    <row r="10014" spans="15:15" x14ac:dyDescent="0.25">
      <c r="O10014" s="158"/>
    </row>
    <row r="10015" spans="15:15" x14ac:dyDescent="0.25">
      <c r="O10015" s="158"/>
    </row>
    <row r="10016" spans="15:15" x14ac:dyDescent="0.25">
      <c r="O10016" s="158"/>
    </row>
    <row r="10017" spans="15:15" x14ac:dyDescent="0.25">
      <c r="O10017" s="158"/>
    </row>
    <row r="10018" spans="15:15" x14ac:dyDescent="0.25">
      <c r="O10018" s="158"/>
    </row>
    <row r="10019" spans="15:15" x14ac:dyDescent="0.25">
      <c r="O10019" s="158"/>
    </row>
    <row r="10020" spans="15:15" x14ac:dyDescent="0.25">
      <c r="O10020" s="158"/>
    </row>
    <row r="10021" spans="15:15" x14ac:dyDescent="0.25">
      <c r="O10021" s="158"/>
    </row>
    <row r="10022" spans="15:15" x14ac:dyDescent="0.25">
      <c r="O10022" s="158"/>
    </row>
    <row r="10023" spans="15:15" x14ac:dyDescent="0.25">
      <c r="O10023" s="158"/>
    </row>
    <row r="10024" spans="15:15" x14ac:dyDescent="0.25">
      <c r="O10024" s="158"/>
    </row>
    <row r="10025" spans="15:15" x14ac:dyDescent="0.25">
      <c r="O10025" s="158"/>
    </row>
    <row r="10026" spans="15:15" x14ac:dyDescent="0.25">
      <c r="O10026" s="158"/>
    </row>
    <row r="10027" spans="15:15" x14ac:dyDescent="0.25">
      <c r="O10027" s="158"/>
    </row>
    <row r="10028" spans="15:15" x14ac:dyDescent="0.25">
      <c r="O10028" s="158"/>
    </row>
    <row r="10029" spans="15:15" x14ac:dyDescent="0.25">
      <c r="O10029" s="158"/>
    </row>
    <row r="10030" spans="15:15" x14ac:dyDescent="0.25">
      <c r="O10030" s="158"/>
    </row>
    <row r="10031" spans="15:15" x14ac:dyDescent="0.25">
      <c r="O10031" s="158"/>
    </row>
    <row r="10032" spans="15:15" x14ac:dyDescent="0.25">
      <c r="O10032" s="158"/>
    </row>
    <row r="10033" spans="15:15" x14ac:dyDescent="0.25">
      <c r="O10033" s="158"/>
    </row>
    <row r="10034" spans="15:15" x14ac:dyDescent="0.25">
      <c r="O10034" s="158"/>
    </row>
    <row r="10035" spans="15:15" x14ac:dyDescent="0.25">
      <c r="O10035" s="158"/>
    </row>
    <row r="10036" spans="15:15" x14ac:dyDescent="0.25">
      <c r="O10036" s="158"/>
    </row>
    <row r="10037" spans="15:15" x14ac:dyDescent="0.25">
      <c r="O10037" s="158"/>
    </row>
    <row r="10038" spans="15:15" x14ac:dyDescent="0.25">
      <c r="O10038" s="158"/>
    </row>
    <row r="10039" spans="15:15" x14ac:dyDescent="0.25">
      <c r="O10039" s="158"/>
    </row>
    <row r="10040" spans="15:15" x14ac:dyDescent="0.25">
      <c r="O10040" s="158"/>
    </row>
    <row r="10041" spans="15:15" x14ac:dyDescent="0.25">
      <c r="O10041" s="158"/>
    </row>
    <row r="10042" spans="15:15" x14ac:dyDescent="0.25">
      <c r="O10042" s="158"/>
    </row>
    <row r="10043" spans="15:15" x14ac:dyDescent="0.25">
      <c r="O10043" s="158"/>
    </row>
    <row r="10044" spans="15:15" x14ac:dyDescent="0.25">
      <c r="O10044" s="158"/>
    </row>
    <row r="10045" spans="15:15" x14ac:dyDescent="0.25">
      <c r="O10045" s="158"/>
    </row>
    <row r="10046" spans="15:15" x14ac:dyDescent="0.25">
      <c r="O10046" s="158"/>
    </row>
    <row r="10047" spans="15:15" x14ac:dyDescent="0.25">
      <c r="O10047" s="158"/>
    </row>
    <row r="10048" spans="15:15" x14ac:dyDescent="0.25">
      <c r="O10048" s="158"/>
    </row>
    <row r="10049" spans="15:15" x14ac:dyDescent="0.25">
      <c r="O10049" s="158"/>
    </row>
    <row r="10050" spans="15:15" x14ac:dyDescent="0.25">
      <c r="O10050" s="158"/>
    </row>
    <row r="10051" spans="15:15" x14ac:dyDescent="0.25">
      <c r="O10051" s="158"/>
    </row>
    <row r="10052" spans="15:15" x14ac:dyDescent="0.25">
      <c r="O10052" s="158"/>
    </row>
    <row r="10053" spans="15:15" x14ac:dyDescent="0.25">
      <c r="O10053" s="158"/>
    </row>
    <row r="10054" spans="15:15" x14ac:dyDescent="0.25">
      <c r="O10054" s="158"/>
    </row>
    <row r="10055" spans="15:15" x14ac:dyDescent="0.25">
      <c r="O10055" s="158"/>
    </row>
    <row r="10056" spans="15:15" x14ac:dyDescent="0.25">
      <c r="O10056" s="158"/>
    </row>
    <row r="10057" spans="15:15" x14ac:dyDescent="0.25">
      <c r="O10057" s="158"/>
    </row>
    <row r="10058" spans="15:15" x14ac:dyDescent="0.25">
      <c r="O10058" s="158"/>
    </row>
    <row r="10059" spans="15:15" x14ac:dyDescent="0.25">
      <c r="O10059" s="158"/>
    </row>
    <row r="10060" spans="15:15" x14ac:dyDescent="0.25">
      <c r="O10060" s="158"/>
    </row>
    <row r="10061" spans="15:15" x14ac:dyDescent="0.25">
      <c r="O10061" s="158"/>
    </row>
    <row r="10062" spans="15:15" x14ac:dyDescent="0.25">
      <c r="O10062" s="158"/>
    </row>
    <row r="10063" spans="15:15" x14ac:dyDescent="0.25">
      <c r="O10063" s="158"/>
    </row>
    <row r="10064" spans="15:15" x14ac:dyDescent="0.25">
      <c r="O10064" s="158"/>
    </row>
    <row r="10065" spans="15:15" x14ac:dyDescent="0.25">
      <c r="O10065" s="158"/>
    </row>
    <row r="10066" spans="15:15" x14ac:dyDescent="0.25">
      <c r="O10066" s="158"/>
    </row>
    <row r="10067" spans="15:15" x14ac:dyDescent="0.25">
      <c r="O10067" s="158"/>
    </row>
    <row r="10068" spans="15:15" x14ac:dyDescent="0.25">
      <c r="O10068" s="158"/>
    </row>
    <row r="10069" spans="15:15" x14ac:dyDescent="0.25">
      <c r="O10069" s="158"/>
    </row>
    <row r="10070" spans="15:15" x14ac:dyDescent="0.25">
      <c r="O10070" s="158"/>
    </row>
    <row r="10071" spans="15:15" x14ac:dyDescent="0.25">
      <c r="O10071" s="158"/>
    </row>
    <row r="10072" spans="15:15" x14ac:dyDescent="0.25">
      <c r="O10072" s="158"/>
    </row>
    <row r="10073" spans="15:15" x14ac:dyDescent="0.25">
      <c r="O10073" s="158"/>
    </row>
    <row r="10074" spans="15:15" x14ac:dyDescent="0.25">
      <c r="O10074" s="158"/>
    </row>
    <row r="10075" spans="15:15" x14ac:dyDescent="0.25">
      <c r="O10075" s="158"/>
    </row>
    <row r="10076" spans="15:15" x14ac:dyDescent="0.25">
      <c r="O10076" s="158"/>
    </row>
    <row r="10077" spans="15:15" x14ac:dyDescent="0.25">
      <c r="O10077" s="158"/>
    </row>
    <row r="10078" spans="15:15" x14ac:dyDescent="0.25">
      <c r="O10078" s="158"/>
    </row>
    <row r="10079" spans="15:15" x14ac:dyDescent="0.25">
      <c r="O10079" s="158"/>
    </row>
    <row r="10080" spans="15:15" x14ac:dyDescent="0.25">
      <c r="O10080" s="158"/>
    </row>
    <row r="10081" spans="15:15" x14ac:dyDescent="0.25">
      <c r="O10081" s="158"/>
    </row>
    <row r="10082" spans="15:15" x14ac:dyDescent="0.25">
      <c r="O10082" s="158"/>
    </row>
    <row r="10083" spans="15:15" x14ac:dyDescent="0.25">
      <c r="O10083" s="158"/>
    </row>
    <row r="10084" spans="15:15" x14ac:dyDescent="0.25">
      <c r="O10084" s="158"/>
    </row>
    <row r="10085" spans="15:15" x14ac:dyDescent="0.25">
      <c r="O10085" s="158"/>
    </row>
    <row r="10086" spans="15:15" x14ac:dyDescent="0.25">
      <c r="O10086" s="158"/>
    </row>
    <row r="10087" spans="15:15" x14ac:dyDescent="0.25">
      <c r="O10087" s="158"/>
    </row>
    <row r="10088" spans="15:15" x14ac:dyDescent="0.25">
      <c r="O10088" s="158"/>
    </row>
    <row r="10089" spans="15:15" x14ac:dyDescent="0.25">
      <c r="O10089" s="158"/>
    </row>
    <row r="10090" spans="15:15" x14ac:dyDescent="0.25">
      <c r="O10090" s="158"/>
    </row>
    <row r="10091" spans="15:15" x14ac:dyDescent="0.25">
      <c r="O10091" s="158"/>
    </row>
    <row r="10092" spans="15:15" x14ac:dyDescent="0.25">
      <c r="O10092" s="158"/>
    </row>
    <row r="10093" spans="15:15" x14ac:dyDescent="0.25">
      <c r="O10093" s="158"/>
    </row>
    <row r="10094" spans="15:15" x14ac:dyDescent="0.25">
      <c r="O10094" s="158"/>
    </row>
    <row r="10095" spans="15:15" x14ac:dyDescent="0.25">
      <c r="O10095" s="158"/>
    </row>
    <row r="10096" spans="15:15" x14ac:dyDescent="0.25">
      <c r="O10096" s="158"/>
    </row>
    <row r="10097" spans="15:15" x14ac:dyDescent="0.25">
      <c r="O10097" s="158"/>
    </row>
    <row r="10098" spans="15:15" x14ac:dyDescent="0.25">
      <c r="O10098" s="158"/>
    </row>
    <row r="10099" spans="15:15" x14ac:dyDescent="0.25">
      <c r="O10099" s="158"/>
    </row>
    <row r="10100" spans="15:15" x14ac:dyDescent="0.25">
      <c r="O10100" s="158"/>
    </row>
    <row r="10101" spans="15:15" x14ac:dyDescent="0.25">
      <c r="O10101" s="158"/>
    </row>
    <row r="10102" spans="15:15" x14ac:dyDescent="0.25">
      <c r="O10102" s="158"/>
    </row>
    <row r="10103" spans="15:15" x14ac:dyDescent="0.25">
      <c r="O10103" s="158"/>
    </row>
    <row r="10104" spans="15:15" x14ac:dyDescent="0.25">
      <c r="O10104" s="158"/>
    </row>
    <row r="10105" spans="15:15" x14ac:dyDescent="0.25">
      <c r="O10105" s="158"/>
    </row>
    <row r="10106" spans="15:15" x14ac:dyDescent="0.25">
      <c r="O10106" s="158"/>
    </row>
    <row r="10107" spans="15:15" x14ac:dyDescent="0.25">
      <c r="O10107" s="158"/>
    </row>
    <row r="10108" spans="15:15" x14ac:dyDescent="0.25">
      <c r="O10108" s="158"/>
    </row>
    <row r="10109" spans="15:15" x14ac:dyDescent="0.25">
      <c r="O10109" s="158"/>
    </row>
    <row r="10110" spans="15:15" x14ac:dyDescent="0.25">
      <c r="O10110" s="158"/>
    </row>
    <row r="10111" spans="15:15" x14ac:dyDescent="0.25">
      <c r="O10111" s="158"/>
    </row>
    <row r="10112" spans="15:15" x14ac:dyDescent="0.25">
      <c r="O10112" s="158"/>
    </row>
    <row r="10113" spans="15:15" x14ac:dyDescent="0.25">
      <c r="O10113" s="158"/>
    </row>
    <row r="10114" spans="15:15" x14ac:dyDescent="0.25">
      <c r="O10114" s="158"/>
    </row>
    <row r="10115" spans="15:15" x14ac:dyDescent="0.25">
      <c r="O10115" s="158"/>
    </row>
    <row r="10116" spans="15:15" x14ac:dyDescent="0.25">
      <c r="O10116" s="158"/>
    </row>
    <row r="10117" spans="15:15" x14ac:dyDescent="0.25">
      <c r="O10117" s="158"/>
    </row>
    <row r="10118" spans="15:15" x14ac:dyDescent="0.25">
      <c r="O10118" s="158"/>
    </row>
    <row r="10119" spans="15:15" x14ac:dyDescent="0.25">
      <c r="O10119" s="158"/>
    </row>
    <row r="10120" spans="15:15" x14ac:dyDescent="0.25">
      <c r="O10120" s="158"/>
    </row>
    <row r="10121" spans="15:15" x14ac:dyDescent="0.25">
      <c r="O10121" s="158"/>
    </row>
    <row r="10122" spans="15:15" x14ac:dyDescent="0.25">
      <c r="O10122" s="158"/>
    </row>
    <row r="10123" spans="15:15" x14ac:dyDescent="0.25">
      <c r="O10123" s="158"/>
    </row>
    <row r="10124" spans="15:15" x14ac:dyDescent="0.25">
      <c r="O10124" s="158"/>
    </row>
    <row r="10125" spans="15:15" x14ac:dyDescent="0.25">
      <c r="O10125" s="158"/>
    </row>
    <row r="10126" spans="15:15" x14ac:dyDescent="0.25">
      <c r="O10126" s="158"/>
    </row>
    <row r="10127" spans="15:15" x14ac:dyDescent="0.25">
      <c r="O10127" s="158"/>
    </row>
    <row r="10128" spans="15:15" x14ac:dyDescent="0.25">
      <c r="O10128" s="158"/>
    </row>
    <row r="10129" spans="15:15" x14ac:dyDescent="0.25">
      <c r="O10129" s="158"/>
    </row>
    <row r="10130" spans="15:15" x14ac:dyDescent="0.25">
      <c r="O10130" s="158"/>
    </row>
    <row r="10131" spans="15:15" x14ac:dyDescent="0.25">
      <c r="O10131" s="158"/>
    </row>
    <row r="10132" spans="15:15" x14ac:dyDescent="0.25">
      <c r="O10132" s="158"/>
    </row>
    <row r="10133" spans="15:15" x14ac:dyDescent="0.25">
      <c r="O10133" s="158"/>
    </row>
    <row r="10134" spans="15:15" x14ac:dyDescent="0.25">
      <c r="O10134" s="158"/>
    </row>
    <row r="10135" spans="15:15" x14ac:dyDescent="0.25">
      <c r="O10135" s="158"/>
    </row>
    <row r="10136" spans="15:15" x14ac:dyDescent="0.25">
      <c r="O10136" s="158"/>
    </row>
    <row r="10137" spans="15:15" x14ac:dyDescent="0.25">
      <c r="O10137" s="158"/>
    </row>
    <row r="10138" spans="15:15" x14ac:dyDescent="0.25">
      <c r="O10138" s="158"/>
    </row>
    <row r="10139" spans="15:15" x14ac:dyDescent="0.25">
      <c r="O10139" s="158"/>
    </row>
    <row r="10140" spans="15:15" x14ac:dyDescent="0.25">
      <c r="O10140" s="158"/>
    </row>
    <row r="10141" spans="15:15" x14ac:dyDescent="0.25">
      <c r="O10141" s="158"/>
    </row>
    <row r="10142" spans="15:15" x14ac:dyDescent="0.25">
      <c r="O10142" s="158"/>
    </row>
    <row r="10143" spans="15:15" x14ac:dyDescent="0.25">
      <c r="O10143" s="158"/>
    </row>
    <row r="10144" spans="15:15" x14ac:dyDescent="0.25">
      <c r="O10144" s="158"/>
    </row>
    <row r="10145" spans="15:15" x14ac:dyDescent="0.25">
      <c r="O10145" s="158"/>
    </row>
    <row r="10146" spans="15:15" x14ac:dyDescent="0.25">
      <c r="O10146" s="158"/>
    </row>
    <row r="10147" spans="15:15" x14ac:dyDescent="0.25">
      <c r="O10147" s="158"/>
    </row>
    <row r="10148" spans="15:15" x14ac:dyDescent="0.25">
      <c r="O10148" s="158"/>
    </row>
    <row r="10149" spans="15:15" x14ac:dyDescent="0.25">
      <c r="O10149" s="158"/>
    </row>
    <row r="10150" spans="15:15" x14ac:dyDescent="0.25">
      <c r="O10150" s="158"/>
    </row>
    <row r="10151" spans="15:15" x14ac:dyDescent="0.25">
      <c r="O10151" s="158"/>
    </row>
    <row r="10152" spans="15:15" x14ac:dyDescent="0.25">
      <c r="O10152" s="158"/>
    </row>
    <row r="10153" spans="15:15" x14ac:dyDescent="0.25">
      <c r="O10153" s="158"/>
    </row>
    <row r="10154" spans="15:15" x14ac:dyDescent="0.25">
      <c r="O10154" s="158"/>
    </row>
    <row r="10155" spans="15:15" x14ac:dyDescent="0.25">
      <c r="O10155" s="158"/>
    </row>
    <row r="10156" spans="15:15" x14ac:dyDescent="0.25">
      <c r="O10156" s="158"/>
    </row>
    <row r="10157" spans="15:15" x14ac:dyDescent="0.25">
      <c r="O10157" s="158"/>
    </row>
    <row r="10158" spans="15:15" x14ac:dyDescent="0.25">
      <c r="O10158" s="158"/>
    </row>
    <row r="10159" spans="15:15" x14ac:dyDescent="0.25">
      <c r="O10159" s="158"/>
    </row>
    <row r="10160" spans="15:15" x14ac:dyDescent="0.25">
      <c r="O10160" s="158"/>
    </row>
    <row r="10161" spans="15:15" x14ac:dyDescent="0.25">
      <c r="O10161" s="158"/>
    </row>
    <row r="10162" spans="15:15" x14ac:dyDescent="0.25">
      <c r="O10162" s="158"/>
    </row>
    <row r="10163" spans="15:15" x14ac:dyDescent="0.25">
      <c r="O10163" s="158"/>
    </row>
    <row r="10164" spans="15:15" x14ac:dyDescent="0.25">
      <c r="O10164" s="158"/>
    </row>
    <row r="10165" spans="15:15" x14ac:dyDescent="0.25">
      <c r="O10165" s="158"/>
    </row>
    <row r="10166" spans="15:15" x14ac:dyDescent="0.25">
      <c r="O10166" s="158"/>
    </row>
    <row r="10167" spans="15:15" x14ac:dyDescent="0.25">
      <c r="O10167" s="158"/>
    </row>
    <row r="10168" spans="15:15" x14ac:dyDescent="0.25">
      <c r="O10168" s="158"/>
    </row>
    <row r="10169" spans="15:15" x14ac:dyDescent="0.25">
      <c r="O10169" s="158"/>
    </row>
    <row r="10170" spans="15:15" x14ac:dyDescent="0.25">
      <c r="O10170" s="158"/>
    </row>
    <row r="10171" spans="15:15" x14ac:dyDescent="0.25">
      <c r="O10171" s="158"/>
    </row>
    <row r="10172" spans="15:15" x14ac:dyDescent="0.25">
      <c r="O10172" s="158"/>
    </row>
    <row r="10173" spans="15:15" x14ac:dyDescent="0.25">
      <c r="O10173" s="158"/>
    </row>
    <row r="10174" spans="15:15" x14ac:dyDescent="0.25">
      <c r="O10174" s="158"/>
    </row>
    <row r="10175" spans="15:15" x14ac:dyDescent="0.25">
      <c r="O10175" s="158"/>
    </row>
    <row r="10176" spans="15:15" x14ac:dyDescent="0.25">
      <c r="O10176" s="158"/>
    </row>
    <row r="10177" spans="15:15" x14ac:dyDescent="0.25">
      <c r="O10177" s="158"/>
    </row>
    <row r="10178" spans="15:15" x14ac:dyDescent="0.25">
      <c r="O10178" s="158"/>
    </row>
    <row r="10179" spans="15:15" x14ac:dyDescent="0.25">
      <c r="O10179" s="158"/>
    </row>
    <row r="10180" spans="15:15" x14ac:dyDescent="0.25">
      <c r="O10180" s="158"/>
    </row>
    <row r="10181" spans="15:15" x14ac:dyDescent="0.25">
      <c r="O10181" s="158"/>
    </row>
    <row r="10182" spans="15:15" x14ac:dyDescent="0.25">
      <c r="O10182" s="158"/>
    </row>
    <row r="10183" spans="15:15" x14ac:dyDescent="0.25">
      <c r="O10183" s="158"/>
    </row>
    <row r="10184" spans="15:15" x14ac:dyDescent="0.25">
      <c r="O10184" s="158"/>
    </row>
    <row r="10185" spans="15:15" x14ac:dyDescent="0.25">
      <c r="O10185" s="158"/>
    </row>
    <row r="10186" spans="15:15" x14ac:dyDescent="0.25">
      <c r="O10186" s="158"/>
    </row>
    <row r="10187" spans="15:15" x14ac:dyDescent="0.25">
      <c r="O10187" s="158"/>
    </row>
    <row r="10188" spans="15:15" x14ac:dyDescent="0.25">
      <c r="O10188" s="158"/>
    </row>
    <row r="10189" spans="15:15" x14ac:dyDescent="0.25">
      <c r="O10189" s="158"/>
    </row>
    <row r="10190" spans="15:15" x14ac:dyDescent="0.25">
      <c r="O10190" s="158"/>
    </row>
    <row r="10191" spans="15:15" x14ac:dyDescent="0.25">
      <c r="O10191" s="158"/>
    </row>
    <row r="10192" spans="15:15" x14ac:dyDescent="0.25">
      <c r="O10192" s="158"/>
    </row>
    <row r="10193" spans="15:15" x14ac:dyDescent="0.25">
      <c r="O10193" s="158"/>
    </row>
    <row r="10194" spans="15:15" x14ac:dyDescent="0.25">
      <c r="O10194" s="158"/>
    </row>
    <row r="10195" spans="15:15" x14ac:dyDescent="0.25">
      <c r="O10195" s="158"/>
    </row>
    <row r="10196" spans="15:15" x14ac:dyDescent="0.25">
      <c r="O10196" s="158"/>
    </row>
    <row r="10197" spans="15:15" x14ac:dyDescent="0.25">
      <c r="O10197" s="158"/>
    </row>
    <row r="10198" spans="15:15" x14ac:dyDescent="0.25">
      <c r="O10198" s="158"/>
    </row>
    <row r="10199" spans="15:15" x14ac:dyDescent="0.25">
      <c r="O10199" s="158"/>
    </row>
    <row r="10200" spans="15:15" x14ac:dyDescent="0.25">
      <c r="O10200" s="158"/>
    </row>
    <row r="10201" spans="15:15" x14ac:dyDescent="0.25">
      <c r="O10201" s="158"/>
    </row>
    <row r="10202" spans="15:15" x14ac:dyDescent="0.25">
      <c r="O10202" s="158"/>
    </row>
    <row r="10203" spans="15:15" x14ac:dyDescent="0.25">
      <c r="O10203" s="158"/>
    </row>
    <row r="10204" spans="15:15" x14ac:dyDescent="0.25">
      <c r="O10204" s="158"/>
    </row>
    <row r="10205" spans="15:15" x14ac:dyDescent="0.25">
      <c r="O10205" s="158"/>
    </row>
    <row r="10206" spans="15:15" x14ac:dyDescent="0.25">
      <c r="O10206" s="158"/>
    </row>
    <row r="10207" spans="15:15" x14ac:dyDescent="0.25">
      <c r="O10207" s="158"/>
    </row>
    <row r="10208" spans="15:15" x14ac:dyDescent="0.25">
      <c r="O10208" s="158"/>
    </row>
    <row r="10209" spans="15:15" x14ac:dyDescent="0.25">
      <c r="O10209" s="158"/>
    </row>
    <row r="10210" spans="15:15" x14ac:dyDescent="0.25">
      <c r="O10210" s="158"/>
    </row>
    <row r="10211" spans="15:15" x14ac:dyDescent="0.25">
      <c r="O10211" s="158"/>
    </row>
    <row r="10212" spans="15:15" x14ac:dyDescent="0.25">
      <c r="O10212" s="158"/>
    </row>
    <row r="10213" spans="15:15" x14ac:dyDescent="0.25">
      <c r="O10213" s="158"/>
    </row>
    <row r="10214" spans="15:15" x14ac:dyDescent="0.25">
      <c r="O10214" s="158"/>
    </row>
    <row r="10215" spans="15:15" x14ac:dyDescent="0.25">
      <c r="O10215" s="158"/>
    </row>
    <row r="10216" spans="15:15" x14ac:dyDescent="0.25">
      <c r="O10216" s="158"/>
    </row>
    <row r="10217" spans="15:15" x14ac:dyDescent="0.25">
      <c r="O10217" s="158"/>
    </row>
    <row r="10218" spans="15:15" x14ac:dyDescent="0.25">
      <c r="O10218" s="158"/>
    </row>
    <row r="10219" spans="15:15" x14ac:dyDescent="0.25">
      <c r="O10219" s="158"/>
    </row>
    <row r="10220" spans="15:15" x14ac:dyDescent="0.25">
      <c r="O10220" s="158"/>
    </row>
    <row r="10221" spans="15:15" x14ac:dyDescent="0.25">
      <c r="O10221" s="158"/>
    </row>
    <row r="10222" spans="15:15" x14ac:dyDescent="0.25">
      <c r="O10222" s="158"/>
    </row>
    <row r="10223" spans="15:15" x14ac:dyDescent="0.25">
      <c r="O10223" s="158"/>
    </row>
    <row r="10224" spans="15:15" x14ac:dyDescent="0.25">
      <c r="O10224" s="158"/>
    </row>
    <row r="10225" spans="15:15" x14ac:dyDescent="0.25">
      <c r="O10225" s="158"/>
    </row>
    <row r="10226" spans="15:15" x14ac:dyDescent="0.25">
      <c r="O10226" s="158"/>
    </row>
    <row r="10227" spans="15:15" x14ac:dyDescent="0.25">
      <c r="O10227" s="158"/>
    </row>
    <row r="10228" spans="15:15" x14ac:dyDescent="0.25">
      <c r="O10228" s="158"/>
    </row>
    <row r="10229" spans="15:15" x14ac:dyDescent="0.25">
      <c r="O10229" s="158"/>
    </row>
    <row r="10230" spans="15:15" x14ac:dyDescent="0.25">
      <c r="O10230" s="158"/>
    </row>
    <row r="10231" spans="15:15" x14ac:dyDescent="0.25">
      <c r="O10231" s="158"/>
    </row>
    <row r="10232" spans="15:15" x14ac:dyDescent="0.25">
      <c r="O10232" s="158"/>
    </row>
    <row r="10233" spans="15:15" x14ac:dyDescent="0.25">
      <c r="O10233" s="158"/>
    </row>
    <row r="10234" spans="15:15" x14ac:dyDescent="0.25">
      <c r="O10234" s="158"/>
    </row>
    <row r="10235" spans="15:15" x14ac:dyDescent="0.25">
      <c r="O10235" s="158"/>
    </row>
    <row r="10236" spans="15:15" x14ac:dyDescent="0.25">
      <c r="O10236" s="158"/>
    </row>
    <row r="10237" spans="15:15" x14ac:dyDescent="0.25">
      <c r="O10237" s="158"/>
    </row>
    <row r="10238" spans="15:15" x14ac:dyDescent="0.25">
      <c r="O10238" s="158"/>
    </row>
    <row r="10239" spans="15:15" x14ac:dyDescent="0.25">
      <c r="O10239" s="158"/>
    </row>
    <row r="10240" spans="15:15" x14ac:dyDescent="0.25">
      <c r="O10240" s="158"/>
    </row>
    <row r="10241" spans="15:15" x14ac:dyDescent="0.25">
      <c r="O10241" s="158"/>
    </row>
    <row r="10242" spans="15:15" x14ac:dyDescent="0.25">
      <c r="O10242" s="158"/>
    </row>
    <row r="10243" spans="15:15" x14ac:dyDescent="0.25">
      <c r="O10243" s="158"/>
    </row>
    <row r="10244" spans="15:15" x14ac:dyDescent="0.25">
      <c r="O10244" s="158"/>
    </row>
    <row r="10245" spans="15:15" x14ac:dyDescent="0.25">
      <c r="O10245" s="158"/>
    </row>
    <row r="10246" spans="15:15" x14ac:dyDescent="0.25">
      <c r="O10246" s="158"/>
    </row>
    <row r="10247" spans="15:15" x14ac:dyDescent="0.25">
      <c r="O10247" s="158"/>
    </row>
    <row r="10248" spans="15:15" x14ac:dyDescent="0.25">
      <c r="O10248" s="158"/>
    </row>
    <row r="10249" spans="15:15" x14ac:dyDescent="0.25">
      <c r="O10249" s="158"/>
    </row>
    <row r="10250" spans="15:15" x14ac:dyDescent="0.25">
      <c r="O10250" s="158"/>
    </row>
    <row r="10251" spans="15:15" x14ac:dyDescent="0.25">
      <c r="O10251" s="158"/>
    </row>
    <row r="10252" spans="15:15" x14ac:dyDescent="0.25">
      <c r="O10252" s="158"/>
    </row>
    <row r="10253" spans="15:15" x14ac:dyDescent="0.25">
      <c r="O10253" s="158"/>
    </row>
    <row r="10254" spans="15:15" x14ac:dyDescent="0.25">
      <c r="O10254" s="158"/>
    </row>
    <row r="10255" spans="15:15" x14ac:dyDescent="0.25">
      <c r="O10255" s="158"/>
    </row>
    <row r="10256" spans="15:15" x14ac:dyDescent="0.25">
      <c r="O10256" s="158"/>
    </row>
    <row r="10257" spans="15:15" x14ac:dyDescent="0.25">
      <c r="O10257" s="158"/>
    </row>
    <row r="10258" spans="15:15" x14ac:dyDescent="0.25">
      <c r="O10258" s="158"/>
    </row>
    <row r="10259" spans="15:15" x14ac:dyDescent="0.25">
      <c r="O10259" s="158"/>
    </row>
    <row r="10260" spans="15:15" x14ac:dyDescent="0.25">
      <c r="O10260" s="158"/>
    </row>
    <row r="10261" spans="15:15" x14ac:dyDescent="0.25">
      <c r="O10261" s="158"/>
    </row>
    <row r="10262" spans="15:15" x14ac:dyDescent="0.25">
      <c r="O10262" s="158"/>
    </row>
    <row r="10263" spans="15:15" x14ac:dyDescent="0.25">
      <c r="O10263" s="158"/>
    </row>
    <row r="10264" spans="15:15" x14ac:dyDescent="0.25">
      <c r="O10264" s="158"/>
    </row>
    <row r="10265" spans="15:15" x14ac:dyDescent="0.25">
      <c r="O10265" s="158"/>
    </row>
    <row r="10266" spans="15:15" x14ac:dyDescent="0.25">
      <c r="O10266" s="158"/>
    </row>
    <row r="10267" spans="15:15" x14ac:dyDescent="0.25">
      <c r="O10267" s="158"/>
    </row>
    <row r="10268" spans="15:15" x14ac:dyDescent="0.25">
      <c r="O10268" s="158"/>
    </row>
    <row r="10269" spans="15:15" x14ac:dyDescent="0.25">
      <c r="O10269" s="158"/>
    </row>
    <row r="10270" spans="15:15" x14ac:dyDescent="0.25">
      <c r="O10270" s="158"/>
    </row>
    <row r="10271" spans="15:15" x14ac:dyDescent="0.25">
      <c r="O10271" s="158"/>
    </row>
    <row r="10272" spans="15:15" x14ac:dyDescent="0.25">
      <c r="O10272" s="158"/>
    </row>
    <row r="10273" spans="15:15" x14ac:dyDescent="0.25">
      <c r="O10273" s="158"/>
    </row>
    <row r="10274" spans="15:15" x14ac:dyDescent="0.25">
      <c r="O10274" s="158"/>
    </row>
    <row r="10275" spans="15:15" x14ac:dyDescent="0.25">
      <c r="O10275" s="158"/>
    </row>
    <row r="10276" spans="15:15" x14ac:dyDescent="0.25">
      <c r="O10276" s="158"/>
    </row>
    <row r="10277" spans="15:15" x14ac:dyDescent="0.25">
      <c r="O10277" s="158"/>
    </row>
    <row r="10278" spans="15:15" x14ac:dyDescent="0.25">
      <c r="O10278" s="158"/>
    </row>
    <row r="10279" spans="15:15" x14ac:dyDescent="0.25">
      <c r="O10279" s="158"/>
    </row>
    <row r="10280" spans="15:15" x14ac:dyDescent="0.25">
      <c r="O10280" s="158"/>
    </row>
    <row r="10281" spans="15:15" x14ac:dyDescent="0.25">
      <c r="O10281" s="158"/>
    </row>
    <row r="10282" spans="15:15" x14ac:dyDescent="0.25">
      <c r="O10282" s="158"/>
    </row>
    <row r="10283" spans="15:15" x14ac:dyDescent="0.25">
      <c r="O10283" s="158"/>
    </row>
    <row r="10284" spans="15:15" x14ac:dyDescent="0.25">
      <c r="O10284" s="158"/>
    </row>
    <row r="10285" spans="15:15" x14ac:dyDescent="0.25">
      <c r="O10285" s="158"/>
    </row>
    <row r="10286" spans="15:15" x14ac:dyDescent="0.25">
      <c r="O10286" s="158"/>
    </row>
    <row r="10287" spans="15:15" x14ac:dyDescent="0.25">
      <c r="O10287" s="158"/>
    </row>
    <row r="10288" spans="15:15" x14ac:dyDescent="0.25">
      <c r="O10288" s="158"/>
    </row>
    <row r="10289" spans="15:15" x14ac:dyDescent="0.25">
      <c r="O10289" s="158"/>
    </row>
    <row r="10290" spans="15:15" x14ac:dyDescent="0.25">
      <c r="O10290" s="158"/>
    </row>
    <row r="10291" spans="15:15" x14ac:dyDescent="0.25">
      <c r="O10291" s="158"/>
    </row>
    <row r="10292" spans="15:15" x14ac:dyDescent="0.25">
      <c r="O10292" s="158"/>
    </row>
    <row r="10293" spans="15:15" x14ac:dyDescent="0.25">
      <c r="O10293" s="158"/>
    </row>
    <row r="10294" spans="15:15" x14ac:dyDescent="0.25">
      <c r="O10294" s="158"/>
    </row>
    <row r="10295" spans="15:15" x14ac:dyDescent="0.25">
      <c r="O10295" s="158"/>
    </row>
    <row r="10296" spans="15:15" x14ac:dyDescent="0.25">
      <c r="O10296" s="158"/>
    </row>
    <row r="10297" spans="15:15" x14ac:dyDescent="0.25">
      <c r="O10297" s="158"/>
    </row>
    <row r="10298" spans="15:15" x14ac:dyDescent="0.25">
      <c r="O10298" s="158"/>
    </row>
    <row r="10299" spans="15:15" x14ac:dyDescent="0.25">
      <c r="O10299" s="158"/>
    </row>
    <row r="10300" spans="15:15" x14ac:dyDescent="0.25">
      <c r="O10300" s="158"/>
    </row>
    <row r="10301" spans="15:15" x14ac:dyDescent="0.25">
      <c r="O10301" s="158"/>
    </row>
    <row r="10302" spans="15:15" x14ac:dyDescent="0.25">
      <c r="O10302" s="158"/>
    </row>
    <row r="10303" spans="15:15" x14ac:dyDescent="0.25">
      <c r="O10303" s="158"/>
    </row>
    <row r="10304" spans="15:15" x14ac:dyDescent="0.25">
      <c r="O10304" s="158"/>
    </row>
    <row r="10305" spans="15:15" x14ac:dyDescent="0.25">
      <c r="O10305" s="158"/>
    </row>
    <row r="10306" spans="15:15" x14ac:dyDescent="0.25">
      <c r="O10306" s="158"/>
    </row>
    <row r="10307" spans="15:15" x14ac:dyDescent="0.25">
      <c r="O10307" s="158"/>
    </row>
    <row r="10308" spans="15:15" x14ac:dyDescent="0.25">
      <c r="O10308" s="158"/>
    </row>
    <row r="10309" spans="15:15" x14ac:dyDescent="0.25">
      <c r="O10309" s="158"/>
    </row>
    <row r="10310" spans="15:15" x14ac:dyDescent="0.25">
      <c r="O10310" s="158"/>
    </row>
    <row r="10311" spans="15:15" x14ac:dyDescent="0.25">
      <c r="O10311" s="158"/>
    </row>
    <row r="10312" spans="15:15" x14ac:dyDescent="0.25">
      <c r="O10312" s="158"/>
    </row>
    <row r="10313" spans="15:15" x14ac:dyDescent="0.25">
      <c r="O10313" s="158"/>
    </row>
    <row r="10314" spans="15:15" x14ac:dyDescent="0.25">
      <c r="O10314" s="158"/>
    </row>
    <row r="10315" spans="15:15" x14ac:dyDescent="0.25">
      <c r="O10315" s="158"/>
    </row>
    <row r="10316" spans="15:15" x14ac:dyDescent="0.25">
      <c r="O10316" s="158"/>
    </row>
    <row r="10317" spans="15:15" x14ac:dyDescent="0.25">
      <c r="O10317" s="158"/>
    </row>
    <row r="10318" spans="15:15" x14ac:dyDescent="0.25">
      <c r="O10318" s="158"/>
    </row>
    <row r="10319" spans="15:15" x14ac:dyDescent="0.25">
      <c r="O10319" s="158"/>
    </row>
    <row r="10320" spans="15:15" x14ac:dyDescent="0.25">
      <c r="O10320" s="158"/>
    </row>
    <row r="10321" spans="15:15" x14ac:dyDescent="0.25">
      <c r="O10321" s="158"/>
    </row>
    <row r="10322" spans="15:15" x14ac:dyDescent="0.25">
      <c r="O10322" s="158"/>
    </row>
    <row r="10323" spans="15:15" x14ac:dyDescent="0.25">
      <c r="O10323" s="158"/>
    </row>
    <row r="10324" spans="15:15" x14ac:dyDescent="0.25">
      <c r="O10324" s="158"/>
    </row>
    <row r="10325" spans="15:15" x14ac:dyDescent="0.25">
      <c r="O10325" s="158"/>
    </row>
    <row r="10326" spans="15:15" x14ac:dyDescent="0.25">
      <c r="O10326" s="158"/>
    </row>
    <row r="10327" spans="15:15" x14ac:dyDescent="0.25">
      <c r="O10327" s="158"/>
    </row>
    <row r="10328" spans="15:15" x14ac:dyDescent="0.25">
      <c r="O10328" s="158"/>
    </row>
    <row r="10329" spans="15:15" x14ac:dyDescent="0.25">
      <c r="O10329" s="158"/>
    </row>
    <row r="10330" spans="15:15" x14ac:dyDescent="0.25">
      <c r="O10330" s="158"/>
    </row>
    <row r="10331" spans="15:15" x14ac:dyDescent="0.25">
      <c r="O10331" s="158"/>
    </row>
    <row r="10332" spans="15:15" x14ac:dyDescent="0.25">
      <c r="O10332" s="158"/>
    </row>
    <row r="10333" spans="15:15" x14ac:dyDescent="0.25">
      <c r="O10333" s="158"/>
    </row>
    <row r="10334" spans="15:15" x14ac:dyDescent="0.25">
      <c r="O10334" s="158"/>
    </row>
    <row r="10335" spans="15:15" x14ac:dyDescent="0.25">
      <c r="O10335" s="158"/>
    </row>
    <row r="10336" spans="15:15" x14ac:dyDescent="0.25">
      <c r="O10336" s="158"/>
    </row>
    <row r="10337" spans="15:15" x14ac:dyDescent="0.25">
      <c r="O10337" s="158"/>
    </row>
    <row r="10338" spans="15:15" x14ac:dyDescent="0.25">
      <c r="O10338" s="158"/>
    </row>
    <row r="10339" spans="15:15" x14ac:dyDescent="0.25">
      <c r="O10339" s="158"/>
    </row>
    <row r="10340" spans="15:15" x14ac:dyDescent="0.25">
      <c r="O10340" s="158"/>
    </row>
    <row r="10341" spans="15:15" x14ac:dyDescent="0.25">
      <c r="O10341" s="158"/>
    </row>
    <row r="10342" spans="15:15" x14ac:dyDescent="0.25">
      <c r="O10342" s="158"/>
    </row>
    <row r="10343" spans="15:15" x14ac:dyDescent="0.25">
      <c r="O10343" s="158"/>
    </row>
    <row r="10344" spans="15:15" x14ac:dyDescent="0.25">
      <c r="O10344" s="158"/>
    </row>
    <row r="10345" spans="15:15" x14ac:dyDescent="0.25">
      <c r="O10345" s="158"/>
    </row>
    <row r="10346" spans="15:15" x14ac:dyDescent="0.25">
      <c r="O10346" s="158"/>
    </row>
    <row r="10347" spans="15:15" x14ac:dyDescent="0.25">
      <c r="O10347" s="158"/>
    </row>
    <row r="10348" spans="15:15" x14ac:dyDescent="0.25">
      <c r="O10348" s="158"/>
    </row>
    <row r="10349" spans="15:15" x14ac:dyDescent="0.25">
      <c r="O10349" s="158"/>
    </row>
    <row r="10350" spans="15:15" x14ac:dyDescent="0.25">
      <c r="O10350" s="158"/>
    </row>
    <row r="10351" spans="15:15" x14ac:dyDescent="0.25">
      <c r="O10351" s="158"/>
    </row>
    <row r="10352" spans="15:15" x14ac:dyDescent="0.25">
      <c r="O10352" s="158"/>
    </row>
    <row r="10353" spans="15:15" x14ac:dyDescent="0.25">
      <c r="O10353" s="158"/>
    </row>
    <row r="10354" spans="15:15" x14ac:dyDescent="0.25">
      <c r="O10354" s="158"/>
    </row>
    <row r="10355" spans="15:15" x14ac:dyDescent="0.25">
      <c r="O10355" s="158"/>
    </row>
    <row r="10356" spans="15:15" x14ac:dyDescent="0.25">
      <c r="O10356" s="158"/>
    </row>
    <row r="10357" spans="15:15" x14ac:dyDescent="0.25">
      <c r="O10357" s="158"/>
    </row>
    <row r="10358" spans="15:15" x14ac:dyDescent="0.25">
      <c r="O10358" s="158"/>
    </row>
    <row r="10359" spans="15:15" x14ac:dyDescent="0.25">
      <c r="O10359" s="158"/>
    </row>
    <row r="10360" spans="15:15" x14ac:dyDescent="0.25">
      <c r="O10360" s="158"/>
    </row>
    <row r="10361" spans="15:15" x14ac:dyDescent="0.25">
      <c r="O10361" s="158"/>
    </row>
    <row r="10362" spans="15:15" x14ac:dyDescent="0.25">
      <c r="O10362" s="158"/>
    </row>
    <row r="10363" spans="15:15" x14ac:dyDescent="0.25">
      <c r="O10363" s="158"/>
    </row>
    <row r="10364" spans="15:15" x14ac:dyDescent="0.25">
      <c r="O10364" s="158"/>
    </row>
    <row r="10365" spans="15:15" x14ac:dyDescent="0.25">
      <c r="O10365" s="158"/>
    </row>
    <row r="10366" spans="15:15" x14ac:dyDescent="0.25">
      <c r="O10366" s="158"/>
    </row>
    <row r="10367" spans="15:15" x14ac:dyDescent="0.25">
      <c r="O10367" s="158"/>
    </row>
    <row r="10368" spans="15:15" x14ac:dyDescent="0.25">
      <c r="O10368" s="158"/>
    </row>
    <row r="10369" spans="15:15" x14ac:dyDescent="0.25">
      <c r="O10369" s="158"/>
    </row>
    <row r="10370" spans="15:15" x14ac:dyDescent="0.25">
      <c r="O10370" s="158"/>
    </row>
    <row r="10371" spans="15:15" x14ac:dyDescent="0.25">
      <c r="O10371" s="158"/>
    </row>
    <row r="10372" spans="15:15" x14ac:dyDescent="0.25">
      <c r="O10372" s="158"/>
    </row>
    <row r="10373" spans="15:15" x14ac:dyDescent="0.25">
      <c r="O10373" s="158"/>
    </row>
    <row r="10374" spans="15:15" x14ac:dyDescent="0.25">
      <c r="O10374" s="158"/>
    </row>
    <row r="10375" spans="15:15" x14ac:dyDescent="0.25">
      <c r="O10375" s="158"/>
    </row>
    <row r="10376" spans="15:15" x14ac:dyDescent="0.25">
      <c r="O10376" s="158"/>
    </row>
    <row r="10377" spans="15:15" x14ac:dyDescent="0.25">
      <c r="O10377" s="158"/>
    </row>
    <row r="10378" spans="15:15" x14ac:dyDescent="0.25">
      <c r="O10378" s="158"/>
    </row>
    <row r="10379" spans="15:15" x14ac:dyDescent="0.25">
      <c r="O10379" s="158"/>
    </row>
    <row r="10380" spans="15:15" x14ac:dyDescent="0.25">
      <c r="O10380" s="158"/>
    </row>
    <row r="10381" spans="15:15" x14ac:dyDescent="0.25">
      <c r="O10381" s="158"/>
    </row>
    <row r="10382" spans="15:15" x14ac:dyDescent="0.25">
      <c r="O10382" s="158"/>
    </row>
    <row r="10383" spans="15:15" x14ac:dyDescent="0.25">
      <c r="O10383" s="158"/>
    </row>
    <row r="10384" spans="15:15" x14ac:dyDescent="0.25">
      <c r="O10384" s="158"/>
    </row>
    <row r="10385" spans="15:15" x14ac:dyDescent="0.25">
      <c r="O10385" s="158"/>
    </row>
    <row r="10386" spans="15:15" x14ac:dyDescent="0.25">
      <c r="O10386" s="158"/>
    </row>
    <row r="10387" spans="15:15" x14ac:dyDescent="0.25">
      <c r="O10387" s="158"/>
    </row>
    <row r="10388" spans="15:15" x14ac:dyDescent="0.25">
      <c r="O10388" s="158"/>
    </row>
    <row r="10389" spans="15:15" x14ac:dyDescent="0.25">
      <c r="O10389" s="158"/>
    </row>
    <row r="10390" spans="15:15" x14ac:dyDescent="0.25">
      <c r="O10390" s="158"/>
    </row>
    <row r="10391" spans="15:15" x14ac:dyDescent="0.25">
      <c r="O10391" s="158"/>
    </row>
    <row r="10392" spans="15:15" x14ac:dyDescent="0.25">
      <c r="O10392" s="158"/>
    </row>
    <row r="10393" spans="15:15" x14ac:dyDescent="0.25">
      <c r="O10393" s="158"/>
    </row>
    <row r="10394" spans="15:15" x14ac:dyDescent="0.25">
      <c r="O10394" s="158"/>
    </row>
    <row r="10395" spans="15:15" x14ac:dyDescent="0.25">
      <c r="O10395" s="158"/>
    </row>
    <row r="10396" spans="15:15" x14ac:dyDescent="0.25">
      <c r="O10396" s="158"/>
    </row>
    <row r="10397" spans="15:15" x14ac:dyDescent="0.25">
      <c r="O10397" s="158"/>
    </row>
    <row r="10398" spans="15:15" x14ac:dyDescent="0.25">
      <c r="O10398" s="158"/>
    </row>
    <row r="10399" spans="15:15" x14ac:dyDescent="0.25">
      <c r="O10399" s="158"/>
    </row>
    <row r="10400" spans="15:15" x14ac:dyDescent="0.25">
      <c r="O10400" s="158"/>
    </row>
    <row r="10401" spans="15:15" x14ac:dyDescent="0.25">
      <c r="O10401" s="158"/>
    </row>
    <row r="10402" spans="15:15" x14ac:dyDescent="0.25">
      <c r="O10402" s="158"/>
    </row>
    <row r="10403" spans="15:15" x14ac:dyDescent="0.25">
      <c r="O10403" s="158"/>
    </row>
    <row r="10404" spans="15:15" x14ac:dyDescent="0.25">
      <c r="O10404" s="158"/>
    </row>
    <row r="10405" spans="15:15" x14ac:dyDescent="0.25">
      <c r="O10405" s="158"/>
    </row>
    <row r="10406" spans="15:15" x14ac:dyDescent="0.25">
      <c r="O10406" s="158"/>
    </row>
    <row r="10407" spans="15:15" x14ac:dyDescent="0.25">
      <c r="O10407" s="158"/>
    </row>
    <row r="10408" spans="15:15" x14ac:dyDescent="0.25">
      <c r="O10408" s="158"/>
    </row>
    <row r="10409" spans="15:15" x14ac:dyDescent="0.25">
      <c r="O10409" s="158"/>
    </row>
    <row r="10410" spans="15:15" x14ac:dyDescent="0.25">
      <c r="O10410" s="158"/>
    </row>
    <row r="10411" spans="15:15" x14ac:dyDescent="0.25">
      <c r="O10411" s="158"/>
    </row>
    <row r="10412" spans="15:15" x14ac:dyDescent="0.25">
      <c r="O10412" s="158"/>
    </row>
    <row r="10413" spans="15:15" x14ac:dyDescent="0.25">
      <c r="O10413" s="158"/>
    </row>
    <row r="10414" spans="15:15" x14ac:dyDescent="0.25">
      <c r="O10414" s="158"/>
    </row>
    <row r="10415" spans="15:15" x14ac:dyDescent="0.25">
      <c r="O10415" s="158"/>
    </row>
    <row r="10416" spans="15:15" x14ac:dyDescent="0.25">
      <c r="O10416" s="158"/>
    </row>
    <row r="10417" spans="15:15" x14ac:dyDescent="0.25">
      <c r="O10417" s="158"/>
    </row>
    <row r="10418" spans="15:15" x14ac:dyDescent="0.25">
      <c r="O10418" s="158"/>
    </row>
    <row r="10419" spans="15:15" x14ac:dyDescent="0.25">
      <c r="O10419" s="158"/>
    </row>
    <row r="10420" spans="15:15" x14ac:dyDescent="0.25">
      <c r="O10420" s="158"/>
    </row>
    <row r="10421" spans="15:15" x14ac:dyDescent="0.25">
      <c r="O10421" s="158"/>
    </row>
    <row r="10422" spans="15:15" x14ac:dyDescent="0.25">
      <c r="O10422" s="158"/>
    </row>
    <row r="10423" spans="15:15" x14ac:dyDescent="0.25">
      <c r="O10423" s="158"/>
    </row>
    <row r="10424" spans="15:15" x14ac:dyDescent="0.25">
      <c r="O10424" s="158"/>
    </row>
    <row r="10425" spans="15:15" x14ac:dyDescent="0.25">
      <c r="O10425" s="158"/>
    </row>
    <row r="10426" spans="15:15" x14ac:dyDescent="0.25">
      <c r="O10426" s="158"/>
    </row>
    <row r="10427" spans="15:15" x14ac:dyDescent="0.25">
      <c r="O10427" s="158"/>
    </row>
    <row r="10428" spans="15:15" x14ac:dyDescent="0.25">
      <c r="O10428" s="158"/>
    </row>
    <row r="10429" spans="15:15" x14ac:dyDescent="0.25">
      <c r="O10429" s="158"/>
    </row>
    <row r="10430" spans="15:15" x14ac:dyDescent="0.25">
      <c r="O10430" s="158"/>
    </row>
    <row r="10431" spans="15:15" x14ac:dyDescent="0.25">
      <c r="O10431" s="158"/>
    </row>
    <row r="10432" spans="15:15" x14ac:dyDescent="0.25">
      <c r="O10432" s="158"/>
    </row>
    <row r="10433" spans="15:15" x14ac:dyDescent="0.25">
      <c r="O10433" s="158"/>
    </row>
    <row r="10434" spans="15:15" x14ac:dyDescent="0.25">
      <c r="O10434" s="158"/>
    </row>
    <row r="10435" spans="15:15" x14ac:dyDescent="0.25">
      <c r="O10435" s="158"/>
    </row>
    <row r="10436" spans="15:15" x14ac:dyDescent="0.25">
      <c r="O10436" s="158"/>
    </row>
    <row r="10437" spans="15:15" x14ac:dyDescent="0.25">
      <c r="O10437" s="158"/>
    </row>
    <row r="10438" spans="15:15" x14ac:dyDescent="0.25">
      <c r="O10438" s="158"/>
    </row>
    <row r="10439" spans="15:15" x14ac:dyDescent="0.25">
      <c r="O10439" s="158"/>
    </row>
    <row r="10440" spans="15:15" x14ac:dyDescent="0.25">
      <c r="O10440" s="158"/>
    </row>
    <row r="10441" spans="15:15" x14ac:dyDescent="0.25">
      <c r="O10441" s="158"/>
    </row>
    <row r="10442" spans="15:15" x14ac:dyDescent="0.25">
      <c r="O10442" s="158"/>
    </row>
    <row r="10443" spans="15:15" x14ac:dyDescent="0.25">
      <c r="O10443" s="158"/>
    </row>
    <row r="10444" spans="15:15" x14ac:dyDescent="0.25">
      <c r="O10444" s="158"/>
    </row>
    <row r="10445" spans="15:15" x14ac:dyDescent="0.25">
      <c r="O10445" s="158"/>
    </row>
    <row r="10446" spans="15:15" x14ac:dyDescent="0.25">
      <c r="O10446" s="158"/>
    </row>
    <row r="10447" spans="15:15" x14ac:dyDescent="0.25">
      <c r="O10447" s="158"/>
    </row>
    <row r="10448" spans="15:15" x14ac:dyDescent="0.25">
      <c r="O10448" s="158"/>
    </row>
    <row r="10449" spans="15:15" x14ac:dyDescent="0.25">
      <c r="O10449" s="158"/>
    </row>
    <row r="10450" spans="15:15" x14ac:dyDescent="0.25">
      <c r="O10450" s="158"/>
    </row>
    <row r="10451" spans="15:15" x14ac:dyDescent="0.25">
      <c r="O10451" s="158"/>
    </row>
    <row r="10452" spans="15:15" x14ac:dyDescent="0.25">
      <c r="O10452" s="158"/>
    </row>
    <row r="10453" spans="15:15" x14ac:dyDescent="0.25">
      <c r="O10453" s="158"/>
    </row>
    <row r="10454" spans="15:15" x14ac:dyDescent="0.25">
      <c r="O10454" s="158"/>
    </row>
    <row r="10455" spans="15:15" x14ac:dyDescent="0.25">
      <c r="O10455" s="158"/>
    </row>
    <row r="10456" spans="15:15" x14ac:dyDescent="0.25">
      <c r="O10456" s="158"/>
    </row>
    <row r="10457" spans="15:15" x14ac:dyDescent="0.25">
      <c r="O10457" s="158"/>
    </row>
    <row r="10458" spans="15:15" x14ac:dyDescent="0.25">
      <c r="O10458" s="158"/>
    </row>
    <row r="10459" spans="15:15" x14ac:dyDescent="0.25">
      <c r="O10459" s="158"/>
    </row>
    <row r="10460" spans="15:15" x14ac:dyDescent="0.25">
      <c r="O10460" s="158"/>
    </row>
    <row r="10461" spans="15:15" x14ac:dyDescent="0.25">
      <c r="O10461" s="158"/>
    </row>
    <row r="10462" spans="15:15" x14ac:dyDescent="0.25">
      <c r="O10462" s="158"/>
    </row>
    <row r="10463" spans="15:15" x14ac:dyDescent="0.25">
      <c r="O10463" s="158"/>
    </row>
    <row r="10464" spans="15:15" x14ac:dyDescent="0.25">
      <c r="O10464" s="158"/>
    </row>
    <row r="10465" spans="15:15" x14ac:dyDescent="0.25">
      <c r="O10465" s="158"/>
    </row>
    <row r="10466" spans="15:15" x14ac:dyDescent="0.25">
      <c r="O10466" s="158"/>
    </row>
    <row r="10467" spans="15:15" x14ac:dyDescent="0.25">
      <c r="O10467" s="158"/>
    </row>
    <row r="10468" spans="15:15" x14ac:dyDescent="0.25">
      <c r="O10468" s="158"/>
    </row>
    <row r="10469" spans="15:15" x14ac:dyDescent="0.25">
      <c r="O10469" s="158"/>
    </row>
    <row r="10470" spans="15:15" x14ac:dyDescent="0.25">
      <c r="O10470" s="158"/>
    </row>
    <row r="10471" spans="15:15" x14ac:dyDescent="0.25">
      <c r="O10471" s="158"/>
    </row>
    <row r="10472" spans="15:15" x14ac:dyDescent="0.25">
      <c r="O10472" s="158"/>
    </row>
    <row r="10473" spans="15:15" x14ac:dyDescent="0.25">
      <c r="O10473" s="158"/>
    </row>
    <row r="10474" spans="15:15" x14ac:dyDescent="0.25">
      <c r="O10474" s="158"/>
    </row>
    <row r="10475" spans="15:15" x14ac:dyDescent="0.25">
      <c r="O10475" s="158"/>
    </row>
    <row r="10476" spans="15:15" x14ac:dyDescent="0.25">
      <c r="O10476" s="158"/>
    </row>
    <row r="10477" spans="15:15" x14ac:dyDescent="0.25">
      <c r="O10477" s="158"/>
    </row>
    <row r="10478" spans="15:15" x14ac:dyDescent="0.25">
      <c r="O10478" s="158"/>
    </row>
    <row r="10479" spans="15:15" x14ac:dyDescent="0.25">
      <c r="O10479" s="158"/>
    </row>
    <row r="10480" spans="15:15" x14ac:dyDescent="0.25">
      <c r="O10480" s="158"/>
    </row>
    <row r="10481" spans="15:15" x14ac:dyDescent="0.25">
      <c r="O10481" s="158"/>
    </row>
    <row r="10482" spans="15:15" x14ac:dyDescent="0.25">
      <c r="O10482" s="158"/>
    </row>
    <row r="10483" spans="15:15" x14ac:dyDescent="0.25">
      <c r="O10483" s="158"/>
    </row>
    <row r="10484" spans="15:15" x14ac:dyDescent="0.25">
      <c r="O10484" s="158"/>
    </row>
    <row r="10485" spans="15:15" x14ac:dyDescent="0.25">
      <c r="O10485" s="158"/>
    </row>
    <row r="10486" spans="15:15" x14ac:dyDescent="0.25">
      <c r="O10486" s="158"/>
    </row>
    <row r="10487" spans="15:15" x14ac:dyDescent="0.25">
      <c r="O10487" s="158"/>
    </row>
    <row r="10488" spans="15:15" x14ac:dyDescent="0.25">
      <c r="O10488" s="158"/>
    </row>
    <row r="10489" spans="15:15" x14ac:dyDescent="0.25">
      <c r="O10489" s="158"/>
    </row>
    <row r="10490" spans="15:15" x14ac:dyDescent="0.25">
      <c r="O10490" s="158"/>
    </row>
    <row r="10491" spans="15:15" x14ac:dyDescent="0.25">
      <c r="O10491" s="158"/>
    </row>
    <row r="10492" spans="15:15" x14ac:dyDescent="0.25">
      <c r="O10492" s="158"/>
    </row>
    <row r="10493" spans="15:15" x14ac:dyDescent="0.25">
      <c r="O10493" s="158"/>
    </row>
    <row r="10494" spans="15:15" x14ac:dyDescent="0.25">
      <c r="O10494" s="158"/>
    </row>
    <row r="10495" spans="15:15" x14ac:dyDescent="0.25">
      <c r="O10495" s="158"/>
    </row>
    <row r="10496" spans="15:15" x14ac:dyDescent="0.25">
      <c r="O10496" s="158"/>
    </row>
    <row r="10497" spans="15:15" x14ac:dyDescent="0.25">
      <c r="O10497" s="158"/>
    </row>
    <row r="10498" spans="15:15" x14ac:dyDescent="0.25">
      <c r="O10498" s="158"/>
    </row>
    <row r="10499" spans="15:15" x14ac:dyDescent="0.25">
      <c r="O10499" s="158"/>
    </row>
    <row r="10500" spans="15:15" x14ac:dyDescent="0.25">
      <c r="O10500" s="158"/>
    </row>
    <row r="10501" spans="15:15" x14ac:dyDescent="0.25">
      <c r="O10501" s="158"/>
    </row>
    <row r="10502" spans="15:15" x14ac:dyDescent="0.25">
      <c r="O10502" s="158"/>
    </row>
    <row r="10503" spans="15:15" x14ac:dyDescent="0.25">
      <c r="O10503" s="158"/>
    </row>
    <row r="10504" spans="15:15" x14ac:dyDescent="0.25">
      <c r="O10504" s="158"/>
    </row>
    <row r="10505" spans="15:15" x14ac:dyDescent="0.25">
      <c r="O10505" s="158"/>
    </row>
    <row r="10506" spans="15:15" x14ac:dyDescent="0.25">
      <c r="O10506" s="158"/>
    </row>
    <row r="10507" spans="15:15" x14ac:dyDescent="0.25">
      <c r="O10507" s="158"/>
    </row>
    <row r="10508" spans="15:15" x14ac:dyDescent="0.25">
      <c r="O10508" s="158"/>
    </row>
    <row r="10509" spans="15:15" x14ac:dyDescent="0.25">
      <c r="O10509" s="158"/>
    </row>
    <row r="10510" spans="15:15" x14ac:dyDescent="0.25">
      <c r="O10510" s="158"/>
    </row>
    <row r="10511" spans="15:15" x14ac:dyDescent="0.25">
      <c r="O10511" s="158"/>
    </row>
    <row r="10512" spans="15:15" x14ac:dyDescent="0.25">
      <c r="O10512" s="158"/>
    </row>
    <row r="10513" spans="15:15" x14ac:dyDescent="0.25">
      <c r="O10513" s="158"/>
    </row>
    <row r="10514" spans="15:15" x14ac:dyDescent="0.25">
      <c r="O10514" s="158"/>
    </row>
    <row r="10515" spans="15:15" x14ac:dyDescent="0.25">
      <c r="O10515" s="158"/>
    </row>
    <row r="10516" spans="15:15" x14ac:dyDescent="0.25">
      <c r="O10516" s="158"/>
    </row>
    <row r="10517" spans="15:15" x14ac:dyDescent="0.25">
      <c r="O10517" s="158"/>
    </row>
    <row r="10518" spans="15:15" x14ac:dyDescent="0.25">
      <c r="O10518" s="158"/>
    </row>
    <row r="10519" spans="15:15" x14ac:dyDescent="0.25">
      <c r="O10519" s="158"/>
    </row>
    <row r="10520" spans="15:15" x14ac:dyDescent="0.25">
      <c r="O10520" s="158"/>
    </row>
    <row r="10521" spans="15:15" x14ac:dyDescent="0.25">
      <c r="O10521" s="158"/>
    </row>
    <row r="10522" spans="15:15" x14ac:dyDescent="0.25">
      <c r="O10522" s="158"/>
    </row>
    <row r="10523" spans="15:15" x14ac:dyDescent="0.25">
      <c r="O10523" s="158"/>
    </row>
    <row r="10524" spans="15:15" x14ac:dyDescent="0.25">
      <c r="O10524" s="158"/>
    </row>
    <row r="10525" spans="15:15" x14ac:dyDescent="0.25">
      <c r="O10525" s="158"/>
    </row>
    <row r="10526" spans="15:15" x14ac:dyDescent="0.25">
      <c r="O10526" s="158"/>
    </row>
    <row r="10527" spans="15:15" x14ac:dyDescent="0.25">
      <c r="O10527" s="158"/>
    </row>
    <row r="10528" spans="15:15" x14ac:dyDescent="0.25">
      <c r="O10528" s="158"/>
    </row>
    <row r="10529" spans="15:15" x14ac:dyDescent="0.25">
      <c r="O10529" s="158"/>
    </row>
    <row r="10530" spans="15:15" x14ac:dyDescent="0.25">
      <c r="O10530" s="158"/>
    </row>
    <row r="10531" spans="15:15" x14ac:dyDescent="0.25">
      <c r="O10531" s="158"/>
    </row>
    <row r="10532" spans="15:15" x14ac:dyDescent="0.25">
      <c r="O10532" s="158"/>
    </row>
    <row r="10533" spans="15:15" x14ac:dyDescent="0.25">
      <c r="O10533" s="158"/>
    </row>
    <row r="10534" spans="15:15" x14ac:dyDescent="0.25">
      <c r="O10534" s="158"/>
    </row>
    <row r="10535" spans="15:15" x14ac:dyDescent="0.25">
      <c r="O10535" s="158"/>
    </row>
    <row r="10536" spans="15:15" x14ac:dyDescent="0.25">
      <c r="O10536" s="158"/>
    </row>
    <row r="10537" spans="15:15" x14ac:dyDescent="0.25">
      <c r="O10537" s="158"/>
    </row>
    <row r="10538" spans="15:15" x14ac:dyDescent="0.25">
      <c r="O10538" s="158"/>
    </row>
    <row r="10539" spans="15:15" x14ac:dyDescent="0.25">
      <c r="O10539" s="158"/>
    </row>
    <row r="10540" spans="15:15" x14ac:dyDescent="0.25">
      <c r="O10540" s="158"/>
    </row>
    <row r="10541" spans="15:15" x14ac:dyDescent="0.25">
      <c r="O10541" s="158"/>
    </row>
    <row r="10542" spans="15:15" x14ac:dyDescent="0.25">
      <c r="O10542" s="158"/>
    </row>
    <row r="10543" spans="15:15" x14ac:dyDescent="0.25">
      <c r="O10543" s="158"/>
    </row>
    <row r="10544" spans="15:15" x14ac:dyDescent="0.25">
      <c r="O10544" s="158"/>
    </row>
    <row r="10545" spans="15:15" x14ac:dyDescent="0.25">
      <c r="O10545" s="158"/>
    </row>
    <row r="10546" spans="15:15" x14ac:dyDescent="0.25">
      <c r="O10546" s="158"/>
    </row>
    <row r="10547" spans="15:15" x14ac:dyDescent="0.25">
      <c r="O10547" s="158"/>
    </row>
    <row r="10548" spans="15:15" x14ac:dyDescent="0.25">
      <c r="O10548" s="158"/>
    </row>
    <row r="10549" spans="15:15" x14ac:dyDescent="0.25">
      <c r="O10549" s="158"/>
    </row>
    <row r="10550" spans="15:15" x14ac:dyDescent="0.25">
      <c r="O10550" s="158"/>
    </row>
    <row r="10551" spans="15:15" x14ac:dyDescent="0.25">
      <c r="O10551" s="158"/>
    </row>
    <row r="10552" spans="15:15" x14ac:dyDescent="0.25">
      <c r="O10552" s="158"/>
    </row>
    <row r="10553" spans="15:15" x14ac:dyDescent="0.25">
      <c r="O10553" s="158"/>
    </row>
    <row r="10554" spans="15:15" x14ac:dyDescent="0.25">
      <c r="O10554" s="158"/>
    </row>
    <row r="10555" spans="15:15" x14ac:dyDescent="0.25">
      <c r="O10555" s="158"/>
    </row>
    <row r="10556" spans="15:15" x14ac:dyDescent="0.25">
      <c r="O10556" s="158"/>
    </row>
    <row r="10557" spans="15:15" x14ac:dyDescent="0.25">
      <c r="O10557" s="158"/>
    </row>
    <row r="10558" spans="15:15" x14ac:dyDescent="0.25">
      <c r="O10558" s="158"/>
    </row>
    <row r="10559" spans="15:15" x14ac:dyDescent="0.25">
      <c r="O10559" s="158"/>
    </row>
    <row r="10560" spans="15:15" x14ac:dyDescent="0.25">
      <c r="O10560" s="158"/>
    </row>
    <row r="10561" spans="15:15" x14ac:dyDescent="0.25">
      <c r="O10561" s="158"/>
    </row>
    <row r="10562" spans="15:15" x14ac:dyDescent="0.25">
      <c r="O10562" s="158"/>
    </row>
    <row r="10563" spans="15:15" x14ac:dyDescent="0.25">
      <c r="O10563" s="158"/>
    </row>
    <row r="10564" spans="15:15" x14ac:dyDescent="0.25">
      <c r="O10564" s="158"/>
    </row>
    <row r="10565" spans="15:15" x14ac:dyDescent="0.25">
      <c r="O10565" s="158"/>
    </row>
    <row r="10566" spans="15:15" x14ac:dyDescent="0.25">
      <c r="O10566" s="158"/>
    </row>
    <row r="10567" spans="15:15" x14ac:dyDescent="0.25">
      <c r="O10567" s="158"/>
    </row>
    <row r="10568" spans="15:15" x14ac:dyDescent="0.25">
      <c r="O10568" s="158"/>
    </row>
    <row r="10569" spans="15:15" x14ac:dyDescent="0.25">
      <c r="O10569" s="158"/>
    </row>
    <row r="10570" spans="15:15" x14ac:dyDescent="0.25">
      <c r="O10570" s="158"/>
    </row>
    <row r="10571" spans="15:15" x14ac:dyDescent="0.25">
      <c r="O10571" s="158"/>
    </row>
    <row r="10572" spans="15:15" x14ac:dyDescent="0.25">
      <c r="O10572" s="158"/>
    </row>
    <row r="10573" spans="15:15" x14ac:dyDescent="0.25">
      <c r="O10573" s="158"/>
    </row>
    <row r="10574" spans="15:15" x14ac:dyDescent="0.25">
      <c r="O10574" s="158"/>
    </row>
    <row r="10575" spans="15:15" x14ac:dyDescent="0.25">
      <c r="O10575" s="158"/>
    </row>
    <row r="10576" spans="15:15" x14ac:dyDescent="0.25">
      <c r="O10576" s="158"/>
    </row>
    <row r="10577" spans="15:15" x14ac:dyDescent="0.25">
      <c r="O10577" s="158"/>
    </row>
    <row r="10578" spans="15:15" x14ac:dyDescent="0.25">
      <c r="O10578" s="158"/>
    </row>
    <row r="10579" spans="15:15" x14ac:dyDescent="0.25">
      <c r="O10579" s="158"/>
    </row>
    <row r="10580" spans="15:15" x14ac:dyDescent="0.25">
      <c r="O10580" s="158"/>
    </row>
    <row r="10581" spans="15:15" x14ac:dyDescent="0.25">
      <c r="O10581" s="158"/>
    </row>
    <row r="10582" spans="15:15" x14ac:dyDescent="0.25">
      <c r="O10582" s="158"/>
    </row>
    <row r="10583" spans="15:15" x14ac:dyDescent="0.25">
      <c r="O10583" s="158"/>
    </row>
    <row r="10584" spans="15:15" x14ac:dyDescent="0.25">
      <c r="O10584" s="158"/>
    </row>
    <row r="10585" spans="15:15" x14ac:dyDescent="0.25">
      <c r="O10585" s="158"/>
    </row>
    <row r="10586" spans="15:15" x14ac:dyDescent="0.25">
      <c r="O10586" s="158"/>
    </row>
    <row r="10587" spans="15:15" x14ac:dyDescent="0.25">
      <c r="O10587" s="158"/>
    </row>
    <row r="10588" spans="15:15" x14ac:dyDescent="0.25">
      <c r="O10588" s="158"/>
    </row>
    <row r="10589" spans="15:15" x14ac:dyDescent="0.25">
      <c r="O10589" s="158"/>
    </row>
    <row r="10590" spans="15:15" x14ac:dyDescent="0.25">
      <c r="O10590" s="158"/>
    </row>
    <row r="10591" spans="15:15" x14ac:dyDescent="0.25">
      <c r="O10591" s="158"/>
    </row>
    <row r="10592" spans="15:15" x14ac:dyDescent="0.25">
      <c r="O10592" s="158"/>
    </row>
    <row r="10593" spans="15:15" x14ac:dyDescent="0.25">
      <c r="O10593" s="158"/>
    </row>
    <row r="10594" spans="15:15" x14ac:dyDescent="0.25">
      <c r="O10594" s="158"/>
    </row>
    <row r="10595" spans="15:15" x14ac:dyDescent="0.25">
      <c r="O10595" s="158"/>
    </row>
    <row r="10596" spans="15:15" x14ac:dyDescent="0.25">
      <c r="O10596" s="158"/>
    </row>
    <row r="10597" spans="15:15" x14ac:dyDescent="0.25">
      <c r="O10597" s="158"/>
    </row>
    <row r="10598" spans="15:15" x14ac:dyDescent="0.25">
      <c r="O10598" s="158"/>
    </row>
    <row r="10599" spans="15:15" x14ac:dyDescent="0.25">
      <c r="O10599" s="158"/>
    </row>
    <row r="10600" spans="15:15" x14ac:dyDescent="0.25">
      <c r="O10600" s="158"/>
    </row>
    <row r="10601" spans="15:15" x14ac:dyDescent="0.25">
      <c r="O10601" s="158"/>
    </row>
    <row r="10602" spans="15:15" x14ac:dyDescent="0.25">
      <c r="O10602" s="158"/>
    </row>
    <row r="10603" spans="15:15" x14ac:dyDescent="0.25">
      <c r="O10603" s="158"/>
    </row>
    <row r="10604" spans="15:15" x14ac:dyDescent="0.25">
      <c r="O10604" s="158"/>
    </row>
    <row r="10605" spans="15:15" x14ac:dyDescent="0.25">
      <c r="O10605" s="158"/>
    </row>
    <row r="10606" spans="15:15" x14ac:dyDescent="0.25">
      <c r="O10606" s="158"/>
    </row>
    <row r="10607" spans="15:15" x14ac:dyDescent="0.25">
      <c r="O10607" s="158"/>
    </row>
    <row r="10608" spans="15:15" x14ac:dyDescent="0.25">
      <c r="O10608" s="158"/>
    </row>
    <row r="10609" spans="15:15" x14ac:dyDescent="0.25">
      <c r="O10609" s="158"/>
    </row>
    <row r="10610" spans="15:15" x14ac:dyDescent="0.25">
      <c r="O10610" s="158"/>
    </row>
    <row r="10611" spans="15:15" x14ac:dyDescent="0.25">
      <c r="O10611" s="158"/>
    </row>
    <row r="10612" spans="15:15" x14ac:dyDescent="0.25">
      <c r="O10612" s="158"/>
    </row>
    <row r="10613" spans="15:15" x14ac:dyDescent="0.25">
      <c r="O10613" s="158"/>
    </row>
    <row r="10614" spans="15:15" x14ac:dyDescent="0.25">
      <c r="O10614" s="158"/>
    </row>
    <row r="10615" spans="15:15" x14ac:dyDescent="0.25">
      <c r="O10615" s="158"/>
    </row>
    <row r="10616" spans="15:15" x14ac:dyDescent="0.25">
      <c r="O10616" s="158"/>
    </row>
    <row r="10617" spans="15:15" x14ac:dyDescent="0.25">
      <c r="O10617" s="158"/>
    </row>
    <row r="10618" spans="15:15" x14ac:dyDescent="0.25">
      <c r="O10618" s="158"/>
    </row>
    <row r="10619" spans="15:15" x14ac:dyDescent="0.25">
      <c r="O10619" s="158"/>
    </row>
    <row r="10620" spans="15:15" x14ac:dyDescent="0.25">
      <c r="O10620" s="158"/>
    </row>
    <row r="10621" spans="15:15" x14ac:dyDescent="0.25">
      <c r="O10621" s="158"/>
    </row>
    <row r="10622" spans="15:15" x14ac:dyDescent="0.25">
      <c r="O10622" s="158"/>
    </row>
    <row r="10623" spans="15:15" x14ac:dyDescent="0.25">
      <c r="O10623" s="158"/>
    </row>
    <row r="10624" spans="15:15" x14ac:dyDescent="0.25">
      <c r="O10624" s="158"/>
    </row>
    <row r="10625" spans="15:15" x14ac:dyDescent="0.25">
      <c r="O10625" s="158"/>
    </row>
    <row r="10626" spans="15:15" x14ac:dyDescent="0.25">
      <c r="O10626" s="158"/>
    </row>
    <row r="10627" spans="15:15" x14ac:dyDescent="0.25">
      <c r="O10627" s="158"/>
    </row>
    <row r="10628" spans="15:15" x14ac:dyDescent="0.25">
      <c r="O10628" s="158"/>
    </row>
    <row r="10629" spans="15:15" x14ac:dyDescent="0.25">
      <c r="O10629" s="158"/>
    </row>
    <row r="10630" spans="15:15" x14ac:dyDescent="0.25">
      <c r="O10630" s="158"/>
    </row>
    <row r="10631" spans="15:15" x14ac:dyDescent="0.25">
      <c r="O10631" s="158"/>
    </row>
    <row r="10632" spans="15:15" x14ac:dyDescent="0.25">
      <c r="O10632" s="158"/>
    </row>
    <row r="10633" spans="15:15" x14ac:dyDescent="0.25">
      <c r="O10633" s="158"/>
    </row>
    <row r="10634" spans="15:15" x14ac:dyDescent="0.25">
      <c r="O10634" s="158"/>
    </row>
    <row r="10635" spans="15:15" x14ac:dyDescent="0.25">
      <c r="O10635" s="158"/>
    </row>
    <row r="10636" spans="15:15" x14ac:dyDescent="0.25">
      <c r="O10636" s="158"/>
    </row>
    <row r="10637" spans="15:15" x14ac:dyDescent="0.25">
      <c r="O10637" s="158"/>
    </row>
    <row r="10638" spans="15:15" x14ac:dyDescent="0.25">
      <c r="O10638" s="158"/>
    </row>
    <row r="10639" spans="15:15" x14ac:dyDescent="0.25">
      <c r="O10639" s="158"/>
    </row>
    <row r="10640" spans="15:15" x14ac:dyDescent="0.25">
      <c r="O10640" s="158"/>
    </row>
    <row r="10641" spans="15:15" x14ac:dyDescent="0.25">
      <c r="O10641" s="158"/>
    </row>
    <row r="10642" spans="15:15" x14ac:dyDescent="0.25">
      <c r="O10642" s="158"/>
    </row>
    <row r="10643" spans="15:15" x14ac:dyDescent="0.25">
      <c r="O10643" s="158"/>
    </row>
    <row r="10644" spans="15:15" x14ac:dyDescent="0.25">
      <c r="O10644" s="158"/>
    </row>
    <row r="10645" spans="15:15" x14ac:dyDescent="0.25">
      <c r="O10645" s="158"/>
    </row>
    <row r="10646" spans="15:15" x14ac:dyDescent="0.25">
      <c r="O10646" s="158"/>
    </row>
    <row r="10647" spans="15:15" x14ac:dyDescent="0.25">
      <c r="O10647" s="158"/>
    </row>
    <row r="10648" spans="15:15" x14ac:dyDescent="0.25">
      <c r="O10648" s="158"/>
    </row>
    <row r="10649" spans="15:15" x14ac:dyDescent="0.25">
      <c r="O10649" s="158"/>
    </row>
    <row r="10650" spans="15:15" x14ac:dyDescent="0.25">
      <c r="O10650" s="158"/>
    </row>
    <row r="10651" spans="15:15" x14ac:dyDescent="0.25">
      <c r="O10651" s="158"/>
    </row>
    <row r="10652" spans="15:15" x14ac:dyDescent="0.25">
      <c r="O10652" s="158"/>
    </row>
    <row r="10653" spans="15:15" x14ac:dyDescent="0.25">
      <c r="O10653" s="158"/>
    </row>
    <row r="10654" spans="15:15" x14ac:dyDescent="0.25">
      <c r="O10654" s="158"/>
    </row>
    <row r="10655" spans="15:15" x14ac:dyDescent="0.25">
      <c r="O10655" s="158"/>
    </row>
    <row r="10656" spans="15:15" x14ac:dyDescent="0.25">
      <c r="O10656" s="158"/>
    </row>
    <row r="10657" spans="15:15" x14ac:dyDescent="0.25">
      <c r="O10657" s="158"/>
    </row>
    <row r="10658" spans="15:15" x14ac:dyDescent="0.25">
      <c r="O10658" s="158"/>
    </row>
    <row r="10659" spans="15:15" x14ac:dyDescent="0.25">
      <c r="O10659" s="158"/>
    </row>
    <row r="10660" spans="15:15" x14ac:dyDescent="0.25">
      <c r="O10660" s="158"/>
    </row>
    <row r="10661" spans="15:15" x14ac:dyDescent="0.25">
      <c r="O10661" s="158"/>
    </row>
    <row r="10662" spans="15:15" x14ac:dyDescent="0.25">
      <c r="O10662" s="158"/>
    </row>
    <row r="10663" spans="15:15" x14ac:dyDescent="0.25">
      <c r="O10663" s="158"/>
    </row>
    <row r="10664" spans="15:15" x14ac:dyDescent="0.25">
      <c r="O10664" s="158"/>
    </row>
    <row r="10665" spans="15:15" x14ac:dyDescent="0.25">
      <c r="O10665" s="158"/>
    </row>
    <row r="10666" spans="15:15" x14ac:dyDescent="0.25">
      <c r="O10666" s="158"/>
    </row>
    <row r="10667" spans="15:15" x14ac:dyDescent="0.25">
      <c r="O10667" s="158"/>
    </row>
    <row r="10668" spans="15:15" x14ac:dyDescent="0.25">
      <c r="O10668" s="158"/>
    </row>
    <row r="10669" spans="15:15" x14ac:dyDescent="0.25">
      <c r="O10669" s="158"/>
    </row>
    <row r="10670" spans="15:15" x14ac:dyDescent="0.25">
      <c r="O10670" s="158"/>
    </row>
    <row r="10671" spans="15:15" x14ac:dyDescent="0.25">
      <c r="O10671" s="158"/>
    </row>
    <row r="10672" spans="15:15" x14ac:dyDescent="0.25">
      <c r="O10672" s="158"/>
    </row>
    <row r="10673" spans="15:15" x14ac:dyDescent="0.25">
      <c r="O10673" s="158"/>
    </row>
    <row r="10674" spans="15:15" x14ac:dyDescent="0.25">
      <c r="O10674" s="158"/>
    </row>
    <row r="10675" spans="15:15" x14ac:dyDescent="0.25">
      <c r="O10675" s="158"/>
    </row>
    <row r="10676" spans="15:15" x14ac:dyDescent="0.25">
      <c r="O10676" s="158"/>
    </row>
    <row r="10677" spans="15:15" x14ac:dyDescent="0.25">
      <c r="O10677" s="158"/>
    </row>
    <row r="10678" spans="15:15" x14ac:dyDescent="0.25">
      <c r="O10678" s="158"/>
    </row>
    <row r="10679" spans="15:15" x14ac:dyDescent="0.25">
      <c r="O10679" s="158"/>
    </row>
    <row r="10680" spans="15:15" x14ac:dyDescent="0.25">
      <c r="O10680" s="158"/>
    </row>
    <row r="10681" spans="15:15" x14ac:dyDescent="0.25">
      <c r="O10681" s="158"/>
    </row>
    <row r="10682" spans="15:15" x14ac:dyDescent="0.25">
      <c r="O10682" s="158"/>
    </row>
    <row r="10683" spans="15:15" x14ac:dyDescent="0.25">
      <c r="O10683" s="158"/>
    </row>
    <row r="10684" spans="15:15" x14ac:dyDescent="0.25">
      <c r="O10684" s="158"/>
    </row>
    <row r="10685" spans="15:15" x14ac:dyDescent="0.25">
      <c r="O10685" s="158"/>
    </row>
    <row r="10686" spans="15:15" x14ac:dyDescent="0.25">
      <c r="O10686" s="158"/>
    </row>
    <row r="10687" spans="15:15" x14ac:dyDescent="0.25">
      <c r="O10687" s="158"/>
    </row>
    <row r="10688" spans="15:15" x14ac:dyDescent="0.25">
      <c r="O10688" s="158"/>
    </row>
    <row r="10689" spans="15:15" x14ac:dyDescent="0.25">
      <c r="O10689" s="158"/>
    </row>
    <row r="10690" spans="15:15" x14ac:dyDescent="0.25">
      <c r="O10690" s="158"/>
    </row>
    <row r="10691" spans="15:15" x14ac:dyDescent="0.25">
      <c r="O10691" s="158"/>
    </row>
    <row r="10692" spans="15:15" x14ac:dyDescent="0.25">
      <c r="O10692" s="158"/>
    </row>
    <row r="10693" spans="15:15" x14ac:dyDescent="0.25">
      <c r="O10693" s="158"/>
    </row>
    <row r="10694" spans="15:15" x14ac:dyDescent="0.25">
      <c r="O10694" s="158"/>
    </row>
    <row r="10695" spans="15:15" x14ac:dyDescent="0.25">
      <c r="O10695" s="158"/>
    </row>
    <row r="10696" spans="15:15" x14ac:dyDescent="0.25">
      <c r="O10696" s="158"/>
    </row>
    <row r="10697" spans="15:15" x14ac:dyDescent="0.25">
      <c r="O10697" s="158"/>
    </row>
    <row r="10698" spans="15:15" x14ac:dyDescent="0.25">
      <c r="O10698" s="158"/>
    </row>
    <row r="10699" spans="15:15" x14ac:dyDescent="0.25">
      <c r="O10699" s="158"/>
    </row>
    <row r="10700" spans="15:15" x14ac:dyDescent="0.25">
      <c r="O10700" s="158"/>
    </row>
    <row r="10701" spans="15:15" x14ac:dyDescent="0.25">
      <c r="O10701" s="158"/>
    </row>
    <row r="10702" spans="15:15" x14ac:dyDescent="0.25">
      <c r="O10702" s="158"/>
    </row>
    <row r="10703" spans="15:15" x14ac:dyDescent="0.25">
      <c r="O10703" s="158"/>
    </row>
    <row r="10704" spans="15:15" x14ac:dyDescent="0.25">
      <c r="O10704" s="158"/>
    </row>
    <row r="10705" spans="15:15" x14ac:dyDescent="0.25">
      <c r="O10705" s="158"/>
    </row>
    <row r="10706" spans="15:15" x14ac:dyDescent="0.25">
      <c r="O10706" s="158"/>
    </row>
    <row r="10707" spans="15:15" x14ac:dyDescent="0.25">
      <c r="O10707" s="158"/>
    </row>
    <row r="10708" spans="15:15" x14ac:dyDescent="0.25">
      <c r="O10708" s="158"/>
    </row>
    <row r="10709" spans="15:15" x14ac:dyDescent="0.25">
      <c r="O10709" s="158"/>
    </row>
    <row r="10710" spans="15:15" x14ac:dyDescent="0.25">
      <c r="O10710" s="158"/>
    </row>
    <row r="10711" spans="15:15" x14ac:dyDescent="0.25">
      <c r="O10711" s="158"/>
    </row>
    <row r="10712" spans="15:15" x14ac:dyDescent="0.25">
      <c r="O10712" s="158"/>
    </row>
    <row r="10713" spans="15:15" x14ac:dyDescent="0.25">
      <c r="O10713" s="158"/>
    </row>
    <row r="10714" spans="15:15" x14ac:dyDescent="0.25">
      <c r="O10714" s="158"/>
    </row>
    <row r="10715" spans="15:15" x14ac:dyDescent="0.25">
      <c r="O10715" s="158"/>
    </row>
    <row r="10716" spans="15:15" x14ac:dyDescent="0.25">
      <c r="O10716" s="158"/>
    </row>
    <row r="10717" spans="15:15" x14ac:dyDescent="0.25">
      <c r="O10717" s="158"/>
    </row>
    <row r="10718" spans="15:15" x14ac:dyDescent="0.25">
      <c r="O10718" s="158"/>
    </row>
    <row r="10719" spans="15:15" x14ac:dyDescent="0.25">
      <c r="O10719" s="158"/>
    </row>
    <row r="10720" spans="15:15" x14ac:dyDescent="0.25">
      <c r="O10720" s="158"/>
    </row>
    <row r="10721" spans="15:15" x14ac:dyDescent="0.25">
      <c r="O10721" s="158"/>
    </row>
    <row r="10722" spans="15:15" x14ac:dyDescent="0.25">
      <c r="O10722" s="158"/>
    </row>
    <row r="10723" spans="15:15" x14ac:dyDescent="0.25">
      <c r="O10723" s="158"/>
    </row>
    <row r="10724" spans="15:15" x14ac:dyDescent="0.25">
      <c r="O10724" s="158"/>
    </row>
    <row r="10725" spans="15:15" x14ac:dyDescent="0.25">
      <c r="O10725" s="158"/>
    </row>
    <row r="10726" spans="15:15" x14ac:dyDescent="0.25">
      <c r="O10726" s="158"/>
    </row>
    <row r="10727" spans="15:15" x14ac:dyDescent="0.25">
      <c r="O10727" s="158"/>
    </row>
    <row r="10728" spans="15:15" x14ac:dyDescent="0.25">
      <c r="O10728" s="158"/>
    </row>
    <row r="10729" spans="15:15" x14ac:dyDescent="0.25">
      <c r="O10729" s="158"/>
    </row>
    <row r="10730" spans="15:15" x14ac:dyDescent="0.25">
      <c r="O10730" s="158"/>
    </row>
    <row r="10731" spans="15:15" x14ac:dyDescent="0.25">
      <c r="O10731" s="158"/>
    </row>
    <row r="10732" spans="15:15" x14ac:dyDescent="0.25">
      <c r="O10732" s="158"/>
    </row>
    <row r="10733" spans="15:15" x14ac:dyDescent="0.25">
      <c r="O10733" s="158"/>
    </row>
    <row r="10734" spans="15:15" x14ac:dyDescent="0.25">
      <c r="O10734" s="158"/>
    </row>
    <row r="10735" spans="15:15" x14ac:dyDescent="0.25">
      <c r="O10735" s="158"/>
    </row>
    <row r="10736" spans="15:15" x14ac:dyDescent="0.25">
      <c r="O10736" s="158"/>
    </row>
    <row r="10737" spans="15:15" x14ac:dyDescent="0.25">
      <c r="O10737" s="158"/>
    </row>
    <row r="10738" spans="15:15" x14ac:dyDescent="0.25">
      <c r="O10738" s="158"/>
    </row>
    <row r="10739" spans="15:15" x14ac:dyDescent="0.25">
      <c r="O10739" s="158"/>
    </row>
    <row r="10740" spans="15:15" x14ac:dyDescent="0.25">
      <c r="O10740" s="158"/>
    </row>
    <row r="10741" spans="15:15" x14ac:dyDescent="0.25">
      <c r="O10741" s="158"/>
    </row>
    <row r="10742" spans="15:15" x14ac:dyDescent="0.25">
      <c r="O10742" s="158"/>
    </row>
    <row r="10743" spans="15:15" x14ac:dyDescent="0.25">
      <c r="O10743" s="158"/>
    </row>
    <row r="10744" spans="15:15" x14ac:dyDescent="0.25">
      <c r="O10744" s="158"/>
    </row>
    <row r="10745" spans="15:15" x14ac:dyDescent="0.25">
      <c r="O10745" s="158"/>
    </row>
    <row r="10746" spans="15:15" x14ac:dyDescent="0.25">
      <c r="O10746" s="158"/>
    </row>
    <row r="10747" spans="15:15" x14ac:dyDescent="0.25">
      <c r="O10747" s="158"/>
    </row>
    <row r="10748" spans="15:15" x14ac:dyDescent="0.25">
      <c r="O10748" s="158"/>
    </row>
    <row r="10749" spans="15:15" x14ac:dyDescent="0.25">
      <c r="O10749" s="158"/>
    </row>
    <row r="10750" spans="15:15" x14ac:dyDescent="0.25">
      <c r="O10750" s="158"/>
    </row>
    <row r="10751" spans="15:15" x14ac:dyDescent="0.25">
      <c r="O10751" s="158"/>
    </row>
    <row r="10752" spans="15:15" x14ac:dyDescent="0.25">
      <c r="O10752" s="158"/>
    </row>
    <row r="10753" spans="15:15" x14ac:dyDescent="0.25">
      <c r="O10753" s="158"/>
    </row>
    <row r="10754" spans="15:15" x14ac:dyDescent="0.25">
      <c r="O10754" s="158"/>
    </row>
    <row r="10755" spans="15:15" x14ac:dyDescent="0.25">
      <c r="O10755" s="158"/>
    </row>
    <row r="10756" spans="15:15" x14ac:dyDescent="0.25">
      <c r="O10756" s="158"/>
    </row>
    <row r="10757" spans="15:15" x14ac:dyDescent="0.25">
      <c r="O10757" s="158"/>
    </row>
    <row r="10758" spans="15:15" x14ac:dyDescent="0.25">
      <c r="O10758" s="158"/>
    </row>
    <row r="10759" spans="15:15" x14ac:dyDescent="0.25">
      <c r="O10759" s="158"/>
    </row>
    <row r="10760" spans="15:15" x14ac:dyDescent="0.25">
      <c r="O10760" s="158"/>
    </row>
    <row r="10761" spans="15:15" x14ac:dyDescent="0.25">
      <c r="O10761" s="158"/>
    </row>
    <row r="10762" spans="15:15" x14ac:dyDescent="0.25">
      <c r="O10762" s="158"/>
    </row>
    <row r="10763" spans="15:15" x14ac:dyDescent="0.25">
      <c r="O10763" s="158"/>
    </row>
    <row r="10764" spans="15:15" x14ac:dyDescent="0.25">
      <c r="O10764" s="158"/>
    </row>
    <row r="10765" spans="15:15" x14ac:dyDescent="0.25">
      <c r="O10765" s="158"/>
    </row>
    <row r="10766" spans="15:15" x14ac:dyDescent="0.25">
      <c r="O10766" s="158"/>
    </row>
    <row r="10767" spans="15:15" x14ac:dyDescent="0.25">
      <c r="O10767" s="158"/>
    </row>
    <row r="10768" spans="15:15" x14ac:dyDescent="0.25">
      <c r="O10768" s="158"/>
    </row>
    <row r="10769" spans="15:15" x14ac:dyDescent="0.25">
      <c r="O10769" s="158"/>
    </row>
    <row r="10770" spans="15:15" x14ac:dyDescent="0.25">
      <c r="O10770" s="158"/>
    </row>
    <row r="10771" spans="15:15" x14ac:dyDescent="0.25">
      <c r="O10771" s="158"/>
    </row>
    <row r="10772" spans="15:15" x14ac:dyDescent="0.25">
      <c r="O10772" s="158"/>
    </row>
    <row r="10773" spans="15:15" x14ac:dyDescent="0.25">
      <c r="O10773" s="158"/>
    </row>
    <row r="10774" spans="15:15" x14ac:dyDescent="0.25">
      <c r="O10774" s="158"/>
    </row>
    <row r="10775" spans="15:15" x14ac:dyDescent="0.25">
      <c r="O10775" s="158"/>
    </row>
    <row r="10776" spans="15:15" x14ac:dyDescent="0.25">
      <c r="O10776" s="158"/>
    </row>
    <row r="10777" spans="15:15" x14ac:dyDescent="0.25">
      <c r="O10777" s="158"/>
    </row>
    <row r="10778" spans="15:15" x14ac:dyDescent="0.25">
      <c r="O10778" s="158"/>
    </row>
    <row r="10779" spans="15:15" x14ac:dyDescent="0.25">
      <c r="O10779" s="158"/>
    </row>
    <row r="10780" spans="15:15" x14ac:dyDescent="0.25">
      <c r="O10780" s="158"/>
    </row>
    <row r="10781" spans="15:15" x14ac:dyDescent="0.25">
      <c r="O10781" s="158"/>
    </row>
    <row r="10782" spans="15:15" x14ac:dyDescent="0.25">
      <c r="O10782" s="158"/>
    </row>
    <row r="10783" spans="15:15" x14ac:dyDescent="0.25">
      <c r="O10783" s="158"/>
    </row>
    <row r="10784" spans="15:15" x14ac:dyDescent="0.25">
      <c r="O10784" s="158"/>
    </row>
    <row r="10785" spans="15:15" x14ac:dyDescent="0.25">
      <c r="O10785" s="158"/>
    </row>
    <row r="10786" spans="15:15" x14ac:dyDescent="0.25">
      <c r="O10786" s="158"/>
    </row>
    <row r="10787" spans="15:15" x14ac:dyDescent="0.25">
      <c r="O10787" s="158"/>
    </row>
    <row r="10788" spans="15:15" x14ac:dyDescent="0.25">
      <c r="O10788" s="158"/>
    </row>
    <row r="10789" spans="15:15" x14ac:dyDescent="0.25">
      <c r="O10789" s="158"/>
    </row>
    <row r="10790" spans="15:15" x14ac:dyDescent="0.25">
      <c r="O10790" s="158"/>
    </row>
    <row r="10791" spans="15:15" x14ac:dyDescent="0.25">
      <c r="O10791" s="158"/>
    </row>
    <row r="10792" spans="15:15" x14ac:dyDescent="0.25">
      <c r="O10792" s="158"/>
    </row>
    <row r="10793" spans="15:15" x14ac:dyDescent="0.25">
      <c r="O10793" s="158"/>
    </row>
    <row r="10794" spans="15:15" x14ac:dyDescent="0.25">
      <c r="O10794" s="158"/>
    </row>
    <row r="10795" spans="15:15" x14ac:dyDescent="0.25">
      <c r="O10795" s="158"/>
    </row>
    <row r="10796" spans="15:15" x14ac:dyDescent="0.25">
      <c r="O10796" s="158"/>
    </row>
    <row r="10797" spans="15:15" x14ac:dyDescent="0.25">
      <c r="O10797" s="158"/>
    </row>
    <row r="10798" spans="15:15" x14ac:dyDescent="0.25">
      <c r="O10798" s="158"/>
    </row>
    <row r="10799" spans="15:15" x14ac:dyDescent="0.25">
      <c r="O10799" s="158"/>
    </row>
    <row r="10800" spans="15:15" x14ac:dyDescent="0.25">
      <c r="O10800" s="158"/>
    </row>
    <row r="10801" spans="15:15" x14ac:dyDescent="0.25">
      <c r="O10801" s="158"/>
    </row>
    <row r="10802" spans="15:15" x14ac:dyDescent="0.25">
      <c r="O10802" s="158"/>
    </row>
    <row r="10803" spans="15:15" x14ac:dyDescent="0.25">
      <c r="O10803" s="158"/>
    </row>
    <row r="10804" spans="15:15" x14ac:dyDescent="0.25">
      <c r="O10804" s="158"/>
    </row>
    <row r="10805" spans="15:15" x14ac:dyDescent="0.25">
      <c r="O10805" s="158"/>
    </row>
    <row r="10806" spans="15:15" x14ac:dyDescent="0.25">
      <c r="O10806" s="158"/>
    </row>
    <row r="10807" spans="15:15" x14ac:dyDescent="0.25">
      <c r="O10807" s="158"/>
    </row>
    <row r="10808" spans="15:15" x14ac:dyDescent="0.25">
      <c r="O10808" s="158"/>
    </row>
    <row r="10809" spans="15:15" x14ac:dyDescent="0.25">
      <c r="O10809" s="158"/>
    </row>
    <row r="10810" spans="15:15" x14ac:dyDescent="0.25">
      <c r="O10810" s="158"/>
    </row>
    <row r="10811" spans="15:15" x14ac:dyDescent="0.25">
      <c r="O10811" s="158"/>
    </row>
    <row r="10812" spans="15:15" x14ac:dyDescent="0.25">
      <c r="O10812" s="158"/>
    </row>
    <row r="10813" spans="15:15" x14ac:dyDescent="0.25">
      <c r="O10813" s="158"/>
    </row>
    <row r="10814" spans="15:15" x14ac:dyDescent="0.25">
      <c r="O10814" s="158"/>
    </row>
    <row r="10815" spans="15:15" x14ac:dyDescent="0.25">
      <c r="O10815" s="158"/>
    </row>
    <row r="10816" spans="15:15" x14ac:dyDescent="0.25">
      <c r="O10816" s="158"/>
    </row>
    <row r="10817" spans="15:15" x14ac:dyDescent="0.25">
      <c r="O10817" s="158"/>
    </row>
    <row r="10818" spans="15:15" x14ac:dyDescent="0.25">
      <c r="O10818" s="158"/>
    </row>
    <row r="10819" spans="15:15" x14ac:dyDescent="0.25">
      <c r="O10819" s="158"/>
    </row>
    <row r="10820" spans="15:15" x14ac:dyDescent="0.25">
      <c r="O10820" s="158"/>
    </row>
    <row r="10821" spans="15:15" x14ac:dyDescent="0.25">
      <c r="O10821" s="158"/>
    </row>
    <row r="10822" spans="15:15" x14ac:dyDescent="0.25">
      <c r="O10822" s="158"/>
    </row>
    <row r="10823" spans="15:15" x14ac:dyDescent="0.25">
      <c r="O10823" s="158"/>
    </row>
    <row r="10824" spans="15:15" x14ac:dyDescent="0.25">
      <c r="O10824" s="158"/>
    </row>
    <row r="10825" spans="15:15" x14ac:dyDescent="0.25">
      <c r="O10825" s="158"/>
    </row>
    <row r="10826" spans="15:15" x14ac:dyDescent="0.25">
      <c r="O10826" s="158"/>
    </row>
    <row r="10827" spans="15:15" x14ac:dyDescent="0.25">
      <c r="O10827" s="158"/>
    </row>
    <row r="10828" spans="15:15" x14ac:dyDescent="0.25">
      <c r="O10828" s="158"/>
    </row>
    <row r="10829" spans="15:15" x14ac:dyDescent="0.25">
      <c r="O10829" s="158"/>
    </row>
    <row r="10830" spans="15:15" x14ac:dyDescent="0.25">
      <c r="O10830" s="158"/>
    </row>
    <row r="10831" spans="15:15" x14ac:dyDescent="0.25">
      <c r="O10831" s="158"/>
    </row>
    <row r="10832" spans="15:15" x14ac:dyDescent="0.25">
      <c r="O10832" s="158"/>
    </row>
    <row r="10833" spans="15:15" x14ac:dyDescent="0.25">
      <c r="O10833" s="158"/>
    </row>
    <row r="10834" spans="15:15" x14ac:dyDescent="0.25">
      <c r="O10834" s="158"/>
    </row>
    <row r="10835" spans="15:15" x14ac:dyDescent="0.25">
      <c r="O10835" s="158"/>
    </row>
    <row r="10836" spans="15:15" x14ac:dyDescent="0.25">
      <c r="O10836" s="158"/>
    </row>
    <row r="10837" spans="15:15" x14ac:dyDescent="0.25">
      <c r="O10837" s="158"/>
    </row>
    <row r="10838" spans="15:15" x14ac:dyDescent="0.25">
      <c r="O10838" s="158"/>
    </row>
    <row r="10839" spans="15:15" x14ac:dyDescent="0.25">
      <c r="O10839" s="158"/>
    </row>
    <row r="10840" spans="15:15" x14ac:dyDescent="0.25">
      <c r="O10840" s="158"/>
    </row>
    <row r="10841" spans="15:15" x14ac:dyDescent="0.25">
      <c r="O10841" s="158"/>
    </row>
    <row r="10842" spans="15:15" x14ac:dyDescent="0.25">
      <c r="O10842" s="158"/>
    </row>
    <row r="10843" spans="15:15" x14ac:dyDescent="0.25">
      <c r="O10843" s="158"/>
    </row>
    <row r="10844" spans="15:15" x14ac:dyDescent="0.25">
      <c r="O10844" s="158"/>
    </row>
    <row r="10845" spans="15:15" x14ac:dyDescent="0.25">
      <c r="O10845" s="158"/>
    </row>
    <row r="10846" spans="15:15" x14ac:dyDescent="0.25">
      <c r="O10846" s="158"/>
    </row>
    <row r="10847" spans="15:15" x14ac:dyDescent="0.25">
      <c r="O10847" s="158"/>
    </row>
    <row r="10848" spans="15:15" x14ac:dyDescent="0.25">
      <c r="O10848" s="158"/>
    </row>
    <row r="10849" spans="15:15" x14ac:dyDescent="0.25">
      <c r="O10849" s="158"/>
    </row>
    <row r="10850" spans="15:15" x14ac:dyDescent="0.25">
      <c r="O10850" s="158"/>
    </row>
    <row r="10851" spans="15:15" x14ac:dyDescent="0.25">
      <c r="O10851" s="158"/>
    </row>
    <row r="10852" spans="15:15" x14ac:dyDescent="0.25">
      <c r="O10852" s="158"/>
    </row>
    <row r="10853" spans="15:15" x14ac:dyDescent="0.25">
      <c r="O10853" s="158"/>
    </row>
    <row r="10854" spans="15:15" x14ac:dyDescent="0.25">
      <c r="O10854" s="158"/>
    </row>
    <row r="10855" spans="15:15" x14ac:dyDescent="0.25">
      <c r="O10855" s="158"/>
    </row>
    <row r="10856" spans="15:15" x14ac:dyDescent="0.25">
      <c r="O10856" s="158"/>
    </row>
    <row r="10857" spans="15:15" x14ac:dyDescent="0.25">
      <c r="O10857" s="158"/>
    </row>
    <row r="10858" spans="15:15" x14ac:dyDescent="0.25">
      <c r="O10858" s="158"/>
    </row>
    <row r="10859" spans="15:15" x14ac:dyDescent="0.25">
      <c r="O10859" s="158"/>
    </row>
    <row r="10860" spans="15:15" x14ac:dyDescent="0.25">
      <c r="O10860" s="158"/>
    </row>
    <row r="10861" spans="15:15" x14ac:dyDescent="0.25">
      <c r="O10861" s="158"/>
    </row>
    <row r="10862" spans="15:15" x14ac:dyDescent="0.25">
      <c r="O10862" s="158"/>
    </row>
    <row r="10863" spans="15:15" x14ac:dyDescent="0.25">
      <c r="O10863" s="158"/>
    </row>
    <row r="10864" spans="15:15" x14ac:dyDescent="0.25">
      <c r="O10864" s="158"/>
    </row>
    <row r="10865" spans="15:15" x14ac:dyDescent="0.25">
      <c r="O10865" s="158"/>
    </row>
    <row r="10866" spans="15:15" x14ac:dyDescent="0.25">
      <c r="O10866" s="158"/>
    </row>
    <row r="10867" spans="15:15" x14ac:dyDescent="0.25">
      <c r="O10867" s="158"/>
    </row>
    <row r="10868" spans="15:15" x14ac:dyDescent="0.25">
      <c r="O10868" s="158"/>
    </row>
    <row r="10869" spans="15:15" x14ac:dyDescent="0.25">
      <c r="O10869" s="158"/>
    </row>
    <row r="10870" spans="15:15" x14ac:dyDescent="0.25">
      <c r="O10870" s="158"/>
    </row>
    <row r="10871" spans="15:15" x14ac:dyDescent="0.25">
      <c r="O10871" s="158"/>
    </row>
    <row r="10872" spans="15:15" x14ac:dyDescent="0.25">
      <c r="O10872" s="158"/>
    </row>
    <row r="10873" spans="15:15" x14ac:dyDescent="0.25">
      <c r="O10873" s="158"/>
    </row>
    <row r="10874" spans="15:15" x14ac:dyDescent="0.25">
      <c r="O10874" s="158"/>
    </row>
    <row r="10875" spans="15:15" x14ac:dyDescent="0.25">
      <c r="O10875" s="158"/>
    </row>
    <row r="10876" spans="15:15" x14ac:dyDescent="0.25">
      <c r="O10876" s="158"/>
    </row>
    <row r="10877" spans="15:15" x14ac:dyDescent="0.25">
      <c r="O10877" s="158"/>
    </row>
    <row r="10878" spans="15:15" x14ac:dyDescent="0.25">
      <c r="O10878" s="158"/>
    </row>
    <row r="10879" spans="15:15" x14ac:dyDescent="0.25">
      <c r="O10879" s="158"/>
    </row>
    <row r="10880" spans="15:15" x14ac:dyDescent="0.25">
      <c r="O10880" s="158"/>
    </row>
    <row r="10881" spans="15:15" x14ac:dyDescent="0.25">
      <c r="O10881" s="158"/>
    </row>
    <row r="10882" spans="15:15" x14ac:dyDescent="0.25">
      <c r="O10882" s="158"/>
    </row>
    <row r="10883" spans="15:15" x14ac:dyDescent="0.25">
      <c r="O10883" s="158"/>
    </row>
    <row r="10884" spans="15:15" x14ac:dyDescent="0.25">
      <c r="O10884" s="158"/>
    </row>
    <row r="10885" spans="15:15" x14ac:dyDescent="0.25">
      <c r="O10885" s="158"/>
    </row>
    <row r="10886" spans="15:15" x14ac:dyDescent="0.25">
      <c r="O10886" s="158"/>
    </row>
    <row r="10887" spans="15:15" x14ac:dyDescent="0.25">
      <c r="O10887" s="158"/>
    </row>
    <row r="10888" spans="15:15" x14ac:dyDescent="0.25">
      <c r="O10888" s="158"/>
    </row>
    <row r="10889" spans="15:15" x14ac:dyDescent="0.25">
      <c r="O10889" s="158"/>
    </row>
    <row r="10890" spans="15:15" x14ac:dyDescent="0.25">
      <c r="O10890" s="158"/>
    </row>
    <row r="10891" spans="15:15" x14ac:dyDescent="0.25">
      <c r="O10891" s="158"/>
    </row>
    <row r="10892" spans="15:15" x14ac:dyDescent="0.25">
      <c r="O10892" s="158"/>
    </row>
    <row r="10893" spans="15:15" x14ac:dyDescent="0.25">
      <c r="O10893" s="158"/>
    </row>
    <row r="10894" spans="15:15" x14ac:dyDescent="0.25">
      <c r="O10894" s="158"/>
    </row>
    <row r="10895" spans="15:15" x14ac:dyDescent="0.25">
      <c r="O10895" s="158"/>
    </row>
    <row r="10896" spans="15:15" x14ac:dyDescent="0.25">
      <c r="O10896" s="158"/>
    </row>
    <row r="10897" spans="15:15" x14ac:dyDescent="0.25">
      <c r="O10897" s="158"/>
    </row>
    <row r="10898" spans="15:15" x14ac:dyDescent="0.25">
      <c r="O10898" s="158"/>
    </row>
    <row r="10899" spans="15:15" x14ac:dyDescent="0.25">
      <c r="O10899" s="158"/>
    </row>
    <row r="10900" spans="15:15" x14ac:dyDescent="0.25">
      <c r="O10900" s="158"/>
    </row>
    <row r="10901" spans="15:15" x14ac:dyDescent="0.25">
      <c r="O10901" s="158"/>
    </row>
    <row r="10902" spans="15:15" x14ac:dyDescent="0.25">
      <c r="O10902" s="158"/>
    </row>
    <row r="10903" spans="15:15" x14ac:dyDescent="0.25">
      <c r="O10903" s="158"/>
    </row>
    <row r="10904" spans="15:15" x14ac:dyDescent="0.25">
      <c r="O10904" s="158"/>
    </row>
    <row r="10905" spans="15:15" x14ac:dyDescent="0.25">
      <c r="O10905" s="158"/>
    </row>
    <row r="10906" spans="15:15" x14ac:dyDescent="0.25">
      <c r="O10906" s="158"/>
    </row>
    <row r="10907" spans="15:15" x14ac:dyDescent="0.25">
      <c r="O10907" s="158"/>
    </row>
    <row r="10908" spans="15:15" x14ac:dyDescent="0.25">
      <c r="O10908" s="158"/>
    </row>
    <row r="10909" spans="15:15" x14ac:dyDescent="0.25">
      <c r="O10909" s="158"/>
    </row>
    <row r="10910" spans="15:15" x14ac:dyDescent="0.25">
      <c r="O10910" s="158"/>
    </row>
    <row r="10911" spans="15:15" x14ac:dyDescent="0.25">
      <c r="O10911" s="158"/>
    </row>
    <row r="10912" spans="15:15" x14ac:dyDescent="0.25">
      <c r="O10912" s="158"/>
    </row>
    <row r="10913" spans="15:15" x14ac:dyDescent="0.25">
      <c r="O10913" s="158"/>
    </row>
    <row r="10914" spans="15:15" x14ac:dyDescent="0.25">
      <c r="O10914" s="158"/>
    </row>
    <row r="10915" spans="15:15" x14ac:dyDescent="0.25">
      <c r="O10915" s="158"/>
    </row>
    <row r="10916" spans="15:15" x14ac:dyDescent="0.25">
      <c r="O10916" s="158"/>
    </row>
    <row r="10917" spans="15:15" x14ac:dyDescent="0.25">
      <c r="O10917" s="158"/>
    </row>
    <row r="10918" spans="15:15" x14ac:dyDescent="0.25">
      <c r="O10918" s="158"/>
    </row>
    <row r="10919" spans="15:15" x14ac:dyDescent="0.25">
      <c r="O10919" s="158"/>
    </row>
    <row r="10920" spans="15:15" x14ac:dyDescent="0.25">
      <c r="O10920" s="158"/>
    </row>
    <row r="10921" spans="15:15" x14ac:dyDescent="0.25">
      <c r="O10921" s="158"/>
    </row>
    <row r="10922" spans="15:15" x14ac:dyDescent="0.25">
      <c r="O10922" s="158"/>
    </row>
    <row r="10923" spans="15:15" x14ac:dyDescent="0.25">
      <c r="O10923" s="158"/>
    </row>
    <row r="10924" spans="15:15" x14ac:dyDescent="0.25">
      <c r="O10924" s="158"/>
    </row>
    <row r="10925" spans="15:15" x14ac:dyDescent="0.25">
      <c r="O10925" s="158"/>
    </row>
    <row r="10926" spans="15:15" x14ac:dyDescent="0.25">
      <c r="O10926" s="158"/>
    </row>
    <row r="10927" spans="15:15" x14ac:dyDescent="0.25">
      <c r="O10927" s="158"/>
    </row>
    <row r="10928" spans="15:15" x14ac:dyDescent="0.25">
      <c r="O10928" s="158"/>
    </row>
    <row r="10929" spans="15:15" x14ac:dyDescent="0.25">
      <c r="O10929" s="158"/>
    </row>
    <row r="10930" spans="15:15" x14ac:dyDescent="0.25">
      <c r="O10930" s="158"/>
    </row>
    <row r="10931" spans="15:15" x14ac:dyDescent="0.25">
      <c r="O10931" s="158"/>
    </row>
    <row r="10932" spans="15:15" x14ac:dyDescent="0.25">
      <c r="O10932" s="158"/>
    </row>
    <row r="10933" spans="15:15" x14ac:dyDescent="0.25">
      <c r="O10933" s="158"/>
    </row>
    <row r="10934" spans="15:15" x14ac:dyDescent="0.25">
      <c r="O10934" s="158"/>
    </row>
    <row r="10935" spans="15:15" x14ac:dyDescent="0.25">
      <c r="O10935" s="158"/>
    </row>
    <row r="10936" spans="15:15" x14ac:dyDescent="0.25">
      <c r="O10936" s="158"/>
    </row>
    <row r="10937" spans="15:15" x14ac:dyDescent="0.25">
      <c r="O10937" s="158"/>
    </row>
    <row r="10938" spans="15:15" x14ac:dyDescent="0.25">
      <c r="O10938" s="158"/>
    </row>
    <row r="10939" spans="15:15" x14ac:dyDescent="0.25">
      <c r="O10939" s="158"/>
    </row>
    <row r="10940" spans="15:15" x14ac:dyDescent="0.25">
      <c r="O10940" s="158"/>
    </row>
    <row r="10941" spans="15:15" x14ac:dyDescent="0.25">
      <c r="O10941" s="158"/>
    </row>
    <row r="10942" spans="15:15" x14ac:dyDescent="0.25">
      <c r="O10942" s="158"/>
    </row>
    <row r="10943" spans="15:15" x14ac:dyDescent="0.25">
      <c r="O10943" s="158"/>
    </row>
    <row r="10944" spans="15:15" x14ac:dyDescent="0.25">
      <c r="O10944" s="158"/>
    </row>
    <row r="10945" spans="15:15" x14ac:dyDescent="0.25">
      <c r="O10945" s="158"/>
    </row>
    <row r="10946" spans="15:15" x14ac:dyDescent="0.25">
      <c r="O10946" s="158"/>
    </row>
    <row r="10947" spans="15:15" x14ac:dyDescent="0.25">
      <c r="O10947" s="158"/>
    </row>
    <row r="10948" spans="15:15" x14ac:dyDescent="0.25">
      <c r="O10948" s="158"/>
    </row>
    <row r="10949" spans="15:15" x14ac:dyDescent="0.25">
      <c r="O10949" s="158"/>
    </row>
    <row r="10950" spans="15:15" x14ac:dyDescent="0.25">
      <c r="O10950" s="158"/>
    </row>
    <row r="10951" spans="15:15" x14ac:dyDescent="0.25">
      <c r="O10951" s="158"/>
    </row>
    <row r="10952" spans="15:15" x14ac:dyDescent="0.25">
      <c r="O10952" s="158"/>
    </row>
    <row r="10953" spans="15:15" x14ac:dyDescent="0.25">
      <c r="O10953" s="158"/>
    </row>
    <row r="10954" spans="15:15" x14ac:dyDescent="0.25">
      <c r="O10954" s="158"/>
    </row>
    <row r="10955" spans="15:15" x14ac:dyDescent="0.25">
      <c r="O10955" s="158"/>
    </row>
    <row r="10956" spans="15:15" x14ac:dyDescent="0.25">
      <c r="O10956" s="158"/>
    </row>
    <row r="10957" spans="15:15" x14ac:dyDescent="0.25">
      <c r="O10957" s="158"/>
    </row>
    <row r="10958" spans="15:15" x14ac:dyDescent="0.25">
      <c r="O10958" s="158"/>
    </row>
    <row r="10959" spans="15:15" x14ac:dyDescent="0.25">
      <c r="O10959" s="158"/>
    </row>
    <row r="10960" spans="15:15" x14ac:dyDescent="0.25">
      <c r="O10960" s="158"/>
    </row>
    <row r="10961" spans="15:15" x14ac:dyDescent="0.25">
      <c r="O10961" s="158"/>
    </row>
    <row r="10962" spans="15:15" x14ac:dyDescent="0.25">
      <c r="O10962" s="158"/>
    </row>
    <row r="10963" spans="15:15" x14ac:dyDescent="0.25">
      <c r="O10963" s="158"/>
    </row>
    <row r="10964" spans="15:15" x14ac:dyDescent="0.25">
      <c r="O10964" s="158"/>
    </row>
    <row r="10965" spans="15:15" x14ac:dyDescent="0.25">
      <c r="O10965" s="158"/>
    </row>
    <row r="10966" spans="15:15" x14ac:dyDescent="0.25">
      <c r="O10966" s="158"/>
    </row>
    <row r="10967" spans="15:15" x14ac:dyDescent="0.25">
      <c r="O10967" s="158"/>
    </row>
    <row r="10968" spans="15:15" x14ac:dyDescent="0.25">
      <c r="O10968" s="158"/>
    </row>
    <row r="10969" spans="15:15" x14ac:dyDescent="0.25">
      <c r="O10969" s="158"/>
    </row>
    <row r="10970" spans="15:15" x14ac:dyDescent="0.25">
      <c r="O10970" s="158"/>
    </row>
    <row r="10971" spans="15:15" x14ac:dyDescent="0.25">
      <c r="O10971" s="158"/>
    </row>
    <row r="10972" spans="15:15" x14ac:dyDescent="0.25">
      <c r="O10972" s="158"/>
    </row>
    <row r="10973" spans="15:15" x14ac:dyDescent="0.25">
      <c r="O10973" s="158"/>
    </row>
    <row r="10974" spans="15:15" x14ac:dyDescent="0.25">
      <c r="O10974" s="158"/>
    </row>
    <row r="10975" spans="15:15" x14ac:dyDescent="0.25">
      <c r="O10975" s="158"/>
    </row>
    <row r="10976" spans="15:15" x14ac:dyDescent="0.25">
      <c r="O10976" s="158"/>
    </row>
    <row r="10977" spans="15:15" x14ac:dyDescent="0.25">
      <c r="O10977" s="158"/>
    </row>
    <row r="10978" spans="15:15" x14ac:dyDescent="0.25">
      <c r="O10978" s="158"/>
    </row>
    <row r="10979" spans="15:15" x14ac:dyDescent="0.25">
      <c r="O10979" s="158"/>
    </row>
    <row r="10980" spans="15:15" x14ac:dyDescent="0.25">
      <c r="O10980" s="158"/>
    </row>
    <row r="10981" spans="15:15" x14ac:dyDescent="0.25">
      <c r="O10981" s="158"/>
    </row>
    <row r="10982" spans="15:15" x14ac:dyDescent="0.25">
      <c r="O10982" s="158"/>
    </row>
    <row r="10983" spans="15:15" x14ac:dyDescent="0.25">
      <c r="O10983" s="158"/>
    </row>
    <row r="10984" spans="15:15" x14ac:dyDescent="0.25">
      <c r="O10984" s="158"/>
    </row>
    <row r="10985" spans="15:15" x14ac:dyDescent="0.25">
      <c r="O10985" s="158"/>
    </row>
    <row r="10986" spans="15:15" x14ac:dyDescent="0.25">
      <c r="O10986" s="158"/>
    </row>
    <row r="10987" spans="15:15" x14ac:dyDescent="0.25">
      <c r="O10987" s="158"/>
    </row>
    <row r="10988" spans="15:15" x14ac:dyDescent="0.25">
      <c r="O10988" s="158"/>
    </row>
    <row r="10989" spans="15:15" x14ac:dyDescent="0.25">
      <c r="O10989" s="158"/>
    </row>
    <row r="10990" spans="15:15" x14ac:dyDescent="0.25">
      <c r="O10990" s="158"/>
    </row>
    <row r="10991" spans="15:15" x14ac:dyDescent="0.25">
      <c r="O10991" s="158"/>
    </row>
    <row r="10992" spans="15:15" x14ac:dyDescent="0.25">
      <c r="O10992" s="158"/>
    </row>
    <row r="10993" spans="15:15" x14ac:dyDescent="0.25">
      <c r="O10993" s="158"/>
    </row>
    <row r="10994" spans="15:15" x14ac:dyDescent="0.25">
      <c r="O10994" s="158"/>
    </row>
    <row r="10995" spans="15:15" x14ac:dyDescent="0.25">
      <c r="O10995" s="158"/>
    </row>
    <row r="10996" spans="15:15" x14ac:dyDescent="0.25">
      <c r="O10996" s="158"/>
    </row>
    <row r="10997" spans="15:15" x14ac:dyDescent="0.25">
      <c r="O10997" s="158"/>
    </row>
    <row r="10998" spans="15:15" x14ac:dyDescent="0.25">
      <c r="O10998" s="158"/>
    </row>
    <row r="10999" spans="15:15" x14ac:dyDescent="0.25">
      <c r="O10999" s="158"/>
    </row>
    <row r="11000" spans="15:15" x14ac:dyDescent="0.25">
      <c r="O11000" s="158"/>
    </row>
    <row r="11001" spans="15:15" x14ac:dyDescent="0.25">
      <c r="O11001" s="158"/>
    </row>
    <row r="11002" spans="15:15" x14ac:dyDescent="0.25">
      <c r="O11002" s="158"/>
    </row>
    <row r="11003" spans="15:15" x14ac:dyDescent="0.25">
      <c r="O11003" s="158"/>
    </row>
    <row r="11004" spans="15:15" x14ac:dyDescent="0.25">
      <c r="O11004" s="158"/>
    </row>
    <row r="11005" spans="15:15" x14ac:dyDescent="0.25">
      <c r="O11005" s="158"/>
    </row>
    <row r="11006" spans="15:15" x14ac:dyDescent="0.25">
      <c r="O11006" s="158"/>
    </row>
    <row r="11007" spans="15:15" x14ac:dyDescent="0.25">
      <c r="O11007" s="158"/>
    </row>
    <row r="11008" spans="15:15" x14ac:dyDescent="0.25">
      <c r="O11008" s="158"/>
    </row>
    <row r="11009" spans="15:15" x14ac:dyDescent="0.25">
      <c r="O11009" s="158"/>
    </row>
    <row r="11010" spans="15:15" x14ac:dyDescent="0.25">
      <c r="O11010" s="158"/>
    </row>
    <row r="11011" spans="15:15" x14ac:dyDescent="0.25">
      <c r="O11011" s="158"/>
    </row>
    <row r="11012" spans="15:15" x14ac:dyDescent="0.25">
      <c r="O11012" s="158"/>
    </row>
    <row r="11013" spans="15:15" x14ac:dyDescent="0.25">
      <c r="O11013" s="158"/>
    </row>
    <row r="11014" spans="15:15" x14ac:dyDescent="0.25">
      <c r="O11014" s="158"/>
    </row>
    <row r="11015" spans="15:15" x14ac:dyDescent="0.25">
      <c r="O11015" s="158"/>
    </row>
    <row r="11016" spans="15:15" x14ac:dyDescent="0.25">
      <c r="O11016" s="158"/>
    </row>
    <row r="11017" spans="15:15" x14ac:dyDescent="0.25">
      <c r="O11017" s="158"/>
    </row>
    <row r="11018" spans="15:15" x14ac:dyDescent="0.25">
      <c r="O11018" s="158"/>
    </row>
    <row r="11019" spans="15:15" x14ac:dyDescent="0.25">
      <c r="O11019" s="158"/>
    </row>
    <row r="11020" spans="15:15" x14ac:dyDescent="0.25">
      <c r="O11020" s="158"/>
    </row>
    <row r="11021" spans="15:15" x14ac:dyDescent="0.25">
      <c r="O11021" s="158"/>
    </row>
    <row r="11022" spans="15:15" x14ac:dyDescent="0.25">
      <c r="O11022" s="158"/>
    </row>
    <row r="11023" spans="15:15" x14ac:dyDescent="0.25">
      <c r="O11023" s="158"/>
    </row>
    <row r="11024" spans="15:15" x14ac:dyDescent="0.25">
      <c r="O11024" s="158"/>
    </row>
    <row r="11025" spans="15:15" x14ac:dyDescent="0.25">
      <c r="O11025" s="158"/>
    </row>
    <row r="11026" spans="15:15" x14ac:dyDescent="0.25">
      <c r="O11026" s="158"/>
    </row>
    <row r="11027" spans="15:15" x14ac:dyDescent="0.25">
      <c r="O11027" s="158"/>
    </row>
    <row r="11028" spans="15:15" x14ac:dyDescent="0.25">
      <c r="O11028" s="158"/>
    </row>
    <row r="11029" spans="15:15" x14ac:dyDescent="0.25">
      <c r="O11029" s="158"/>
    </row>
    <row r="11030" spans="15:15" x14ac:dyDescent="0.25">
      <c r="O11030" s="158"/>
    </row>
    <row r="11031" spans="15:15" x14ac:dyDescent="0.25">
      <c r="O11031" s="158"/>
    </row>
    <row r="11032" spans="15:15" x14ac:dyDescent="0.25">
      <c r="O11032" s="158"/>
    </row>
    <row r="11033" spans="15:15" x14ac:dyDescent="0.25">
      <c r="O11033" s="158"/>
    </row>
    <row r="11034" spans="15:15" x14ac:dyDescent="0.25">
      <c r="O11034" s="158"/>
    </row>
    <row r="11035" spans="15:15" x14ac:dyDescent="0.25">
      <c r="O11035" s="158"/>
    </row>
    <row r="11036" spans="15:15" x14ac:dyDescent="0.25">
      <c r="O11036" s="158"/>
    </row>
    <row r="11037" spans="15:15" x14ac:dyDescent="0.25">
      <c r="O11037" s="158"/>
    </row>
    <row r="11038" spans="15:15" x14ac:dyDescent="0.25">
      <c r="O11038" s="158"/>
    </row>
    <row r="11039" spans="15:15" x14ac:dyDescent="0.25">
      <c r="O11039" s="158"/>
    </row>
    <row r="11040" spans="15:15" x14ac:dyDescent="0.25">
      <c r="O11040" s="158"/>
    </row>
    <row r="11041" spans="15:15" x14ac:dyDescent="0.25">
      <c r="O11041" s="158"/>
    </row>
    <row r="11042" spans="15:15" x14ac:dyDescent="0.25">
      <c r="O11042" s="158"/>
    </row>
    <row r="11043" spans="15:15" x14ac:dyDescent="0.25">
      <c r="O11043" s="158"/>
    </row>
    <row r="11044" spans="15:15" x14ac:dyDescent="0.25">
      <c r="O11044" s="158"/>
    </row>
    <row r="11045" spans="15:15" x14ac:dyDescent="0.25">
      <c r="O11045" s="158"/>
    </row>
    <row r="11046" spans="15:15" x14ac:dyDescent="0.25">
      <c r="O11046" s="158"/>
    </row>
    <row r="11047" spans="15:15" x14ac:dyDescent="0.25">
      <c r="O11047" s="158"/>
    </row>
    <row r="11048" spans="15:15" x14ac:dyDescent="0.25">
      <c r="O11048" s="158"/>
    </row>
    <row r="11049" spans="15:15" x14ac:dyDescent="0.25">
      <c r="O11049" s="158"/>
    </row>
    <row r="11050" spans="15:15" x14ac:dyDescent="0.25">
      <c r="O11050" s="158"/>
    </row>
    <row r="11051" spans="15:15" x14ac:dyDescent="0.25">
      <c r="O11051" s="158"/>
    </row>
    <row r="11052" spans="15:15" x14ac:dyDescent="0.25">
      <c r="O11052" s="158"/>
    </row>
    <row r="11053" spans="15:15" x14ac:dyDescent="0.25">
      <c r="O11053" s="158"/>
    </row>
    <row r="11054" spans="15:15" x14ac:dyDescent="0.25">
      <c r="O11054" s="158"/>
    </row>
    <row r="11055" spans="15:15" x14ac:dyDescent="0.25">
      <c r="O11055" s="158"/>
    </row>
    <row r="11056" spans="15:15" x14ac:dyDescent="0.25">
      <c r="O11056" s="158"/>
    </row>
    <row r="11057" spans="15:15" x14ac:dyDescent="0.25">
      <c r="O11057" s="158"/>
    </row>
    <row r="11058" spans="15:15" x14ac:dyDescent="0.25">
      <c r="O11058" s="158"/>
    </row>
    <row r="11059" spans="15:15" x14ac:dyDescent="0.25">
      <c r="O11059" s="158"/>
    </row>
    <row r="11060" spans="15:15" x14ac:dyDescent="0.25">
      <c r="O11060" s="158"/>
    </row>
    <row r="11061" spans="15:15" x14ac:dyDescent="0.25">
      <c r="O11061" s="158"/>
    </row>
    <row r="11062" spans="15:15" x14ac:dyDescent="0.25">
      <c r="O11062" s="158"/>
    </row>
    <row r="11063" spans="15:15" x14ac:dyDescent="0.25">
      <c r="O11063" s="158"/>
    </row>
    <row r="11064" spans="15:15" x14ac:dyDescent="0.25">
      <c r="O11064" s="158"/>
    </row>
    <row r="11065" spans="15:15" x14ac:dyDescent="0.25">
      <c r="O11065" s="158"/>
    </row>
    <row r="11066" spans="15:15" x14ac:dyDescent="0.25">
      <c r="O11066" s="158"/>
    </row>
    <row r="11067" spans="15:15" x14ac:dyDescent="0.25">
      <c r="O11067" s="158"/>
    </row>
    <row r="11068" spans="15:15" x14ac:dyDescent="0.25">
      <c r="O11068" s="158"/>
    </row>
    <row r="11069" spans="15:15" x14ac:dyDescent="0.25">
      <c r="O11069" s="158"/>
    </row>
    <row r="11070" spans="15:15" x14ac:dyDescent="0.25">
      <c r="O11070" s="158"/>
    </row>
    <row r="11071" spans="15:15" x14ac:dyDescent="0.25">
      <c r="O11071" s="158"/>
    </row>
    <row r="11072" spans="15:15" x14ac:dyDescent="0.25">
      <c r="O11072" s="158"/>
    </row>
    <row r="11073" spans="15:15" x14ac:dyDescent="0.25">
      <c r="O11073" s="158"/>
    </row>
    <row r="11074" spans="15:15" x14ac:dyDescent="0.25">
      <c r="O11074" s="158"/>
    </row>
    <row r="11075" spans="15:15" x14ac:dyDescent="0.25">
      <c r="O11075" s="158"/>
    </row>
    <row r="11076" spans="15:15" x14ac:dyDescent="0.25">
      <c r="O11076" s="158"/>
    </row>
    <row r="11077" spans="15:15" x14ac:dyDescent="0.25">
      <c r="O11077" s="158"/>
    </row>
    <row r="11078" spans="15:15" x14ac:dyDescent="0.25">
      <c r="O11078" s="158"/>
    </row>
    <row r="11079" spans="15:15" x14ac:dyDescent="0.25">
      <c r="O11079" s="158"/>
    </row>
    <row r="11080" spans="15:15" x14ac:dyDescent="0.25">
      <c r="O11080" s="158"/>
    </row>
    <row r="11081" spans="15:15" x14ac:dyDescent="0.25">
      <c r="O11081" s="158"/>
    </row>
    <row r="11082" spans="15:15" x14ac:dyDescent="0.25">
      <c r="O11082" s="158"/>
    </row>
    <row r="11083" spans="15:15" x14ac:dyDescent="0.25">
      <c r="O11083" s="158"/>
    </row>
    <row r="11084" spans="15:15" x14ac:dyDescent="0.25">
      <c r="O11084" s="158"/>
    </row>
    <row r="11085" spans="15:15" x14ac:dyDescent="0.25">
      <c r="O11085" s="158"/>
    </row>
    <row r="11086" spans="15:15" x14ac:dyDescent="0.25">
      <c r="O11086" s="158"/>
    </row>
    <row r="11087" spans="15:15" x14ac:dyDescent="0.25">
      <c r="O11087" s="158"/>
    </row>
    <row r="11088" spans="15:15" x14ac:dyDescent="0.25">
      <c r="O11088" s="158"/>
    </row>
    <row r="11089" spans="15:15" x14ac:dyDescent="0.25">
      <c r="O11089" s="158"/>
    </row>
    <row r="11090" spans="15:15" x14ac:dyDescent="0.25">
      <c r="O11090" s="158"/>
    </row>
    <row r="11091" spans="15:15" x14ac:dyDescent="0.25">
      <c r="O11091" s="158"/>
    </row>
    <row r="11092" spans="15:15" x14ac:dyDescent="0.25">
      <c r="O11092" s="158"/>
    </row>
    <row r="11093" spans="15:15" x14ac:dyDescent="0.25">
      <c r="O11093" s="158"/>
    </row>
    <row r="11094" spans="15:15" x14ac:dyDescent="0.25">
      <c r="O11094" s="158"/>
    </row>
    <row r="11095" spans="15:15" x14ac:dyDescent="0.25">
      <c r="O11095" s="158"/>
    </row>
    <row r="11096" spans="15:15" x14ac:dyDescent="0.25">
      <c r="O11096" s="158"/>
    </row>
    <row r="11097" spans="15:15" x14ac:dyDescent="0.25">
      <c r="O11097" s="158"/>
    </row>
    <row r="11098" spans="15:15" x14ac:dyDescent="0.25">
      <c r="O11098" s="158"/>
    </row>
    <row r="11099" spans="15:15" x14ac:dyDescent="0.25">
      <c r="O11099" s="158"/>
    </row>
    <row r="11100" spans="15:15" x14ac:dyDescent="0.25">
      <c r="O11100" s="158"/>
    </row>
    <row r="11101" spans="15:15" x14ac:dyDescent="0.25">
      <c r="O11101" s="158"/>
    </row>
    <row r="11102" spans="15:15" x14ac:dyDescent="0.25">
      <c r="O11102" s="158"/>
    </row>
    <row r="11103" spans="15:15" x14ac:dyDescent="0.25">
      <c r="O11103" s="158"/>
    </row>
    <row r="11104" spans="15:15" x14ac:dyDescent="0.25">
      <c r="O11104" s="158"/>
    </row>
    <row r="11105" spans="15:15" x14ac:dyDescent="0.25">
      <c r="O11105" s="158"/>
    </row>
    <row r="11106" spans="15:15" x14ac:dyDescent="0.25">
      <c r="O11106" s="158"/>
    </row>
    <row r="11107" spans="15:15" x14ac:dyDescent="0.25">
      <c r="O11107" s="158"/>
    </row>
    <row r="11108" spans="15:15" x14ac:dyDescent="0.25">
      <c r="O11108" s="158"/>
    </row>
    <row r="11109" spans="15:15" x14ac:dyDescent="0.25">
      <c r="O11109" s="158"/>
    </row>
    <row r="11110" spans="15:15" x14ac:dyDescent="0.25">
      <c r="O11110" s="158"/>
    </row>
    <row r="11111" spans="15:15" x14ac:dyDescent="0.25">
      <c r="O11111" s="158"/>
    </row>
    <row r="11112" spans="15:15" x14ac:dyDescent="0.25">
      <c r="O11112" s="158"/>
    </row>
    <row r="11113" spans="15:15" x14ac:dyDescent="0.25">
      <c r="O11113" s="158"/>
    </row>
    <row r="11114" spans="15:15" x14ac:dyDescent="0.25">
      <c r="O11114" s="158"/>
    </row>
    <row r="11115" spans="15:15" x14ac:dyDescent="0.25">
      <c r="O11115" s="158"/>
    </row>
    <row r="11116" spans="15:15" x14ac:dyDescent="0.25">
      <c r="O11116" s="158"/>
    </row>
    <row r="11117" spans="15:15" x14ac:dyDescent="0.25">
      <c r="O11117" s="158"/>
    </row>
    <row r="11118" spans="15:15" x14ac:dyDescent="0.25">
      <c r="O11118" s="158"/>
    </row>
    <row r="11119" spans="15:15" x14ac:dyDescent="0.25">
      <c r="O11119" s="158"/>
    </row>
    <row r="11120" spans="15:15" x14ac:dyDescent="0.25">
      <c r="O11120" s="158"/>
    </row>
    <row r="11121" spans="15:15" x14ac:dyDescent="0.25">
      <c r="O11121" s="158"/>
    </row>
    <row r="11122" spans="15:15" x14ac:dyDescent="0.25">
      <c r="O11122" s="158"/>
    </row>
    <row r="11123" spans="15:15" x14ac:dyDescent="0.25">
      <c r="O11123" s="158"/>
    </row>
    <row r="11124" spans="15:15" x14ac:dyDescent="0.25">
      <c r="O11124" s="158"/>
    </row>
    <row r="11125" spans="15:15" x14ac:dyDescent="0.25">
      <c r="O11125" s="158"/>
    </row>
    <row r="11126" spans="15:15" x14ac:dyDescent="0.25">
      <c r="O11126" s="158"/>
    </row>
    <row r="11127" spans="15:15" x14ac:dyDescent="0.25">
      <c r="O11127" s="158"/>
    </row>
    <row r="11128" spans="15:15" x14ac:dyDescent="0.25">
      <c r="O11128" s="158"/>
    </row>
    <row r="11129" spans="15:15" x14ac:dyDescent="0.25">
      <c r="O11129" s="158"/>
    </row>
    <row r="11130" spans="15:15" x14ac:dyDescent="0.25">
      <c r="O11130" s="158"/>
    </row>
    <row r="11131" spans="15:15" x14ac:dyDescent="0.25">
      <c r="O11131" s="158"/>
    </row>
    <row r="11132" spans="15:15" x14ac:dyDescent="0.25">
      <c r="O11132" s="158"/>
    </row>
    <row r="11133" spans="15:15" x14ac:dyDescent="0.25">
      <c r="O11133" s="158"/>
    </row>
    <row r="11134" spans="15:15" x14ac:dyDescent="0.25">
      <c r="O11134" s="158"/>
    </row>
    <row r="11135" spans="15:15" x14ac:dyDescent="0.25">
      <c r="O11135" s="158"/>
    </row>
    <row r="11136" spans="15:15" x14ac:dyDescent="0.25">
      <c r="O11136" s="158"/>
    </row>
    <row r="11137" spans="15:15" x14ac:dyDescent="0.25">
      <c r="O11137" s="158"/>
    </row>
    <row r="11138" spans="15:15" x14ac:dyDescent="0.25">
      <c r="O11138" s="158"/>
    </row>
    <row r="11139" spans="15:15" x14ac:dyDescent="0.25">
      <c r="O11139" s="158"/>
    </row>
    <row r="11140" spans="15:15" x14ac:dyDescent="0.25">
      <c r="O11140" s="158"/>
    </row>
    <row r="11141" spans="15:15" x14ac:dyDescent="0.25">
      <c r="O11141" s="158"/>
    </row>
    <row r="11142" spans="15:15" x14ac:dyDescent="0.25">
      <c r="O11142" s="158"/>
    </row>
    <row r="11143" spans="15:15" x14ac:dyDescent="0.25">
      <c r="O11143" s="158"/>
    </row>
    <row r="11144" spans="15:15" x14ac:dyDescent="0.25">
      <c r="O11144" s="158"/>
    </row>
    <row r="11145" spans="15:15" x14ac:dyDescent="0.25">
      <c r="O11145" s="158"/>
    </row>
    <row r="11146" spans="15:15" x14ac:dyDescent="0.25">
      <c r="O11146" s="158"/>
    </row>
    <row r="11147" spans="15:15" x14ac:dyDescent="0.25">
      <c r="O11147" s="158"/>
    </row>
    <row r="11148" spans="15:15" x14ac:dyDescent="0.25">
      <c r="O11148" s="158"/>
    </row>
    <row r="11149" spans="15:15" x14ac:dyDescent="0.25">
      <c r="O11149" s="158"/>
    </row>
    <row r="11150" spans="15:15" x14ac:dyDescent="0.25">
      <c r="O11150" s="158"/>
    </row>
    <row r="11151" spans="15:15" x14ac:dyDescent="0.25">
      <c r="O11151" s="158"/>
    </row>
    <row r="11152" spans="15:15" x14ac:dyDescent="0.25">
      <c r="O11152" s="158"/>
    </row>
    <row r="11153" spans="15:15" x14ac:dyDescent="0.25">
      <c r="O11153" s="158"/>
    </row>
    <row r="11154" spans="15:15" x14ac:dyDescent="0.25">
      <c r="O11154" s="158"/>
    </row>
    <row r="11155" spans="15:15" x14ac:dyDescent="0.25">
      <c r="O11155" s="158"/>
    </row>
    <row r="11156" spans="15:15" x14ac:dyDescent="0.25">
      <c r="O11156" s="158"/>
    </row>
    <row r="11157" spans="15:15" x14ac:dyDescent="0.25">
      <c r="O11157" s="158"/>
    </row>
    <row r="11158" spans="15:15" x14ac:dyDescent="0.25">
      <c r="O11158" s="158"/>
    </row>
    <row r="11159" spans="15:15" x14ac:dyDescent="0.25">
      <c r="O11159" s="158"/>
    </row>
    <row r="11160" spans="15:15" x14ac:dyDescent="0.25">
      <c r="O11160" s="158"/>
    </row>
    <row r="11161" spans="15:15" x14ac:dyDescent="0.25">
      <c r="O11161" s="158"/>
    </row>
    <row r="11162" spans="15:15" x14ac:dyDescent="0.25">
      <c r="O11162" s="158"/>
    </row>
    <row r="11163" spans="15:15" x14ac:dyDescent="0.25">
      <c r="O11163" s="158"/>
    </row>
    <row r="11164" spans="15:15" x14ac:dyDescent="0.25">
      <c r="O11164" s="158"/>
    </row>
    <row r="11165" spans="15:15" x14ac:dyDescent="0.25">
      <c r="O11165" s="158"/>
    </row>
    <row r="11166" spans="15:15" x14ac:dyDescent="0.25">
      <c r="O11166" s="158"/>
    </row>
    <row r="11167" spans="15:15" x14ac:dyDescent="0.25">
      <c r="O11167" s="158"/>
    </row>
    <row r="11168" spans="15:15" x14ac:dyDescent="0.25">
      <c r="O11168" s="158"/>
    </row>
    <row r="11169" spans="15:15" x14ac:dyDescent="0.25">
      <c r="O11169" s="158"/>
    </row>
    <row r="11170" spans="15:15" x14ac:dyDescent="0.25">
      <c r="O11170" s="158"/>
    </row>
    <row r="11171" spans="15:15" x14ac:dyDescent="0.25">
      <c r="O11171" s="158"/>
    </row>
    <row r="11172" spans="15:15" x14ac:dyDescent="0.25">
      <c r="O11172" s="158"/>
    </row>
    <row r="11173" spans="15:15" x14ac:dyDescent="0.25">
      <c r="O11173" s="158"/>
    </row>
    <row r="11174" spans="15:15" x14ac:dyDescent="0.25">
      <c r="O11174" s="158"/>
    </row>
    <row r="11175" spans="15:15" x14ac:dyDescent="0.25">
      <c r="O11175" s="158"/>
    </row>
    <row r="11176" spans="15:15" x14ac:dyDescent="0.25">
      <c r="O11176" s="158"/>
    </row>
    <row r="11177" spans="15:15" x14ac:dyDescent="0.25">
      <c r="O11177" s="158"/>
    </row>
    <row r="11178" spans="15:15" x14ac:dyDescent="0.25">
      <c r="O11178" s="158"/>
    </row>
    <row r="11179" spans="15:15" x14ac:dyDescent="0.25">
      <c r="O11179" s="158"/>
    </row>
    <row r="11180" spans="15:15" x14ac:dyDescent="0.25">
      <c r="O11180" s="158"/>
    </row>
    <row r="11181" spans="15:15" x14ac:dyDescent="0.25">
      <c r="O11181" s="158"/>
    </row>
    <row r="11182" spans="15:15" x14ac:dyDescent="0.25">
      <c r="O11182" s="158"/>
    </row>
    <row r="11183" spans="15:15" x14ac:dyDescent="0.25">
      <c r="O11183" s="158"/>
    </row>
    <row r="11184" spans="15:15" x14ac:dyDescent="0.25">
      <c r="O11184" s="158"/>
    </row>
    <row r="11185" spans="15:15" x14ac:dyDescent="0.25">
      <c r="O11185" s="158"/>
    </row>
    <row r="11186" spans="15:15" x14ac:dyDescent="0.25">
      <c r="O11186" s="158"/>
    </row>
    <row r="11187" spans="15:15" x14ac:dyDescent="0.25">
      <c r="O11187" s="158"/>
    </row>
    <row r="11188" spans="15:15" x14ac:dyDescent="0.25">
      <c r="O11188" s="158"/>
    </row>
    <row r="11189" spans="15:15" x14ac:dyDescent="0.25">
      <c r="O11189" s="158"/>
    </row>
    <row r="11190" spans="15:15" x14ac:dyDescent="0.25">
      <c r="O11190" s="158"/>
    </row>
    <row r="11191" spans="15:15" x14ac:dyDescent="0.25">
      <c r="O11191" s="158"/>
    </row>
    <row r="11192" spans="15:15" x14ac:dyDescent="0.25">
      <c r="O11192" s="158"/>
    </row>
    <row r="11193" spans="15:15" x14ac:dyDescent="0.25">
      <c r="O11193" s="158"/>
    </row>
    <row r="11194" spans="15:15" x14ac:dyDescent="0.25">
      <c r="O11194" s="158"/>
    </row>
    <row r="11195" spans="15:15" x14ac:dyDescent="0.25">
      <c r="O11195" s="158"/>
    </row>
    <row r="11196" spans="15:15" x14ac:dyDescent="0.25">
      <c r="O11196" s="158"/>
    </row>
    <row r="11197" spans="15:15" x14ac:dyDescent="0.25">
      <c r="O11197" s="158"/>
    </row>
    <row r="11198" spans="15:15" x14ac:dyDescent="0.25">
      <c r="O11198" s="158"/>
    </row>
    <row r="11199" spans="15:15" x14ac:dyDescent="0.25">
      <c r="O11199" s="158"/>
    </row>
    <row r="11200" spans="15:15" x14ac:dyDescent="0.25">
      <c r="O11200" s="158"/>
    </row>
    <row r="11201" spans="15:15" x14ac:dyDescent="0.25">
      <c r="O11201" s="158"/>
    </row>
    <row r="11202" spans="15:15" x14ac:dyDescent="0.25">
      <c r="O11202" s="158"/>
    </row>
    <row r="11203" spans="15:15" x14ac:dyDescent="0.25">
      <c r="O11203" s="158"/>
    </row>
    <row r="11204" spans="15:15" x14ac:dyDescent="0.25">
      <c r="O11204" s="158"/>
    </row>
    <row r="11205" spans="15:15" x14ac:dyDescent="0.25">
      <c r="O11205" s="158"/>
    </row>
    <row r="11206" spans="15:15" x14ac:dyDescent="0.25">
      <c r="O11206" s="158"/>
    </row>
    <row r="11207" spans="15:15" x14ac:dyDescent="0.25">
      <c r="O11207" s="158"/>
    </row>
    <row r="11208" spans="15:15" x14ac:dyDescent="0.25">
      <c r="O11208" s="158"/>
    </row>
    <row r="11209" spans="15:15" x14ac:dyDescent="0.25">
      <c r="O11209" s="158"/>
    </row>
    <row r="11210" spans="15:15" x14ac:dyDescent="0.25">
      <c r="O11210" s="158"/>
    </row>
    <row r="11211" spans="15:15" x14ac:dyDescent="0.25">
      <c r="O11211" s="158"/>
    </row>
    <row r="11212" spans="15:15" x14ac:dyDescent="0.25">
      <c r="O11212" s="158"/>
    </row>
    <row r="11213" spans="15:15" x14ac:dyDescent="0.25">
      <c r="O11213" s="158"/>
    </row>
    <row r="11214" spans="15:15" x14ac:dyDescent="0.25">
      <c r="O11214" s="158"/>
    </row>
    <row r="11215" spans="15:15" x14ac:dyDescent="0.25">
      <c r="O11215" s="158"/>
    </row>
    <row r="11216" spans="15:15" x14ac:dyDescent="0.25">
      <c r="O11216" s="158"/>
    </row>
    <row r="11217" spans="15:15" x14ac:dyDescent="0.25">
      <c r="O11217" s="158"/>
    </row>
    <row r="11218" spans="15:15" x14ac:dyDescent="0.25">
      <c r="O11218" s="158"/>
    </row>
    <row r="11219" spans="15:15" x14ac:dyDescent="0.25">
      <c r="O11219" s="158"/>
    </row>
    <row r="11220" spans="15:15" x14ac:dyDescent="0.25">
      <c r="O11220" s="158"/>
    </row>
    <row r="11221" spans="15:15" x14ac:dyDescent="0.25">
      <c r="O11221" s="158"/>
    </row>
    <row r="11222" spans="15:15" x14ac:dyDescent="0.25">
      <c r="O11222" s="158"/>
    </row>
    <row r="11223" spans="15:15" x14ac:dyDescent="0.25">
      <c r="O11223" s="158"/>
    </row>
    <row r="11224" spans="15:15" x14ac:dyDescent="0.25">
      <c r="O11224" s="158"/>
    </row>
    <row r="11225" spans="15:15" x14ac:dyDescent="0.25">
      <c r="O11225" s="158"/>
    </row>
    <row r="11226" spans="15:15" x14ac:dyDescent="0.25">
      <c r="O11226" s="158"/>
    </row>
    <row r="11227" spans="15:15" x14ac:dyDescent="0.25">
      <c r="O11227" s="158"/>
    </row>
    <row r="11228" spans="15:15" x14ac:dyDescent="0.25">
      <c r="O11228" s="158"/>
    </row>
    <row r="11229" spans="15:15" x14ac:dyDescent="0.25">
      <c r="O11229" s="158"/>
    </row>
    <row r="11230" spans="15:15" x14ac:dyDescent="0.25">
      <c r="O11230" s="158"/>
    </row>
    <row r="11231" spans="15:15" x14ac:dyDescent="0.25">
      <c r="O11231" s="158"/>
    </row>
    <row r="11232" spans="15:15" x14ac:dyDescent="0.25">
      <c r="O11232" s="158"/>
    </row>
    <row r="11233" spans="15:15" x14ac:dyDescent="0.25">
      <c r="O11233" s="158"/>
    </row>
    <row r="11234" spans="15:15" x14ac:dyDescent="0.25">
      <c r="O11234" s="158"/>
    </row>
    <row r="11235" spans="15:15" x14ac:dyDescent="0.25">
      <c r="O11235" s="158"/>
    </row>
    <row r="11236" spans="15:15" x14ac:dyDescent="0.25">
      <c r="O11236" s="158"/>
    </row>
    <row r="11237" spans="15:15" x14ac:dyDescent="0.25">
      <c r="O11237" s="158"/>
    </row>
    <row r="11238" spans="15:15" x14ac:dyDescent="0.25">
      <c r="O11238" s="158"/>
    </row>
    <row r="11239" spans="15:15" x14ac:dyDescent="0.25">
      <c r="O11239" s="158"/>
    </row>
    <row r="11240" spans="15:15" x14ac:dyDescent="0.25">
      <c r="O11240" s="158"/>
    </row>
    <row r="11241" spans="15:15" x14ac:dyDescent="0.25">
      <c r="O11241" s="158"/>
    </row>
    <row r="11242" spans="15:15" x14ac:dyDescent="0.25">
      <c r="O11242" s="158"/>
    </row>
    <row r="11243" spans="15:15" x14ac:dyDescent="0.25">
      <c r="O11243" s="158"/>
    </row>
    <row r="11244" spans="15:15" x14ac:dyDescent="0.25">
      <c r="O11244" s="158"/>
    </row>
    <row r="11245" spans="15:15" x14ac:dyDescent="0.25">
      <c r="O11245" s="158"/>
    </row>
    <row r="11246" spans="15:15" x14ac:dyDescent="0.25">
      <c r="O11246" s="158"/>
    </row>
    <row r="11247" spans="15:15" x14ac:dyDescent="0.25">
      <c r="O11247" s="158"/>
    </row>
    <row r="11248" spans="15:15" x14ac:dyDescent="0.25">
      <c r="O11248" s="158"/>
    </row>
    <row r="11249" spans="15:15" x14ac:dyDescent="0.25">
      <c r="O11249" s="158"/>
    </row>
    <row r="11250" spans="15:15" x14ac:dyDescent="0.25">
      <c r="O11250" s="158"/>
    </row>
    <row r="11251" spans="15:15" x14ac:dyDescent="0.25">
      <c r="O11251" s="158"/>
    </row>
    <row r="11252" spans="15:15" x14ac:dyDescent="0.25">
      <c r="O11252" s="158"/>
    </row>
    <row r="11253" spans="15:15" x14ac:dyDescent="0.25">
      <c r="O11253" s="158"/>
    </row>
    <row r="11254" spans="15:15" x14ac:dyDescent="0.25">
      <c r="O11254" s="158"/>
    </row>
    <row r="11255" spans="15:15" x14ac:dyDescent="0.25">
      <c r="O11255" s="158"/>
    </row>
    <row r="11256" spans="15:15" x14ac:dyDescent="0.25">
      <c r="O11256" s="158"/>
    </row>
    <row r="11257" spans="15:15" x14ac:dyDescent="0.25">
      <c r="O11257" s="158"/>
    </row>
    <row r="11258" spans="15:15" x14ac:dyDescent="0.25">
      <c r="O11258" s="158"/>
    </row>
    <row r="11259" spans="15:15" x14ac:dyDescent="0.25">
      <c r="O11259" s="158"/>
    </row>
    <row r="11260" spans="15:15" x14ac:dyDescent="0.25">
      <c r="O11260" s="158"/>
    </row>
    <row r="11261" spans="15:15" x14ac:dyDescent="0.25">
      <c r="O11261" s="158"/>
    </row>
    <row r="11262" spans="15:15" x14ac:dyDescent="0.25">
      <c r="O11262" s="158"/>
    </row>
    <row r="11263" spans="15:15" x14ac:dyDescent="0.25">
      <c r="O11263" s="158"/>
    </row>
    <row r="11264" spans="15:15" x14ac:dyDescent="0.25">
      <c r="O11264" s="158"/>
    </row>
    <row r="11265" spans="15:15" x14ac:dyDescent="0.25">
      <c r="O11265" s="158"/>
    </row>
    <row r="11266" spans="15:15" x14ac:dyDescent="0.25">
      <c r="O11266" s="158"/>
    </row>
    <row r="11267" spans="15:15" x14ac:dyDescent="0.25">
      <c r="O11267" s="158"/>
    </row>
    <row r="11268" spans="15:15" x14ac:dyDescent="0.25">
      <c r="O11268" s="158"/>
    </row>
    <row r="11269" spans="15:15" x14ac:dyDescent="0.25">
      <c r="O11269" s="158"/>
    </row>
    <row r="11270" spans="15:15" x14ac:dyDescent="0.25">
      <c r="O11270" s="158"/>
    </row>
    <row r="11271" spans="15:15" x14ac:dyDescent="0.25">
      <c r="O11271" s="158"/>
    </row>
    <row r="11272" spans="15:15" x14ac:dyDescent="0.25">
      <c r="O11272" s="158"/>
    </row>
    <row r="11273" spans="15:15" x14ac:dyDescent="0.25">
      <c r="O11273" s="158"/>
    </row>
    <row r="11274" spans="15:15" x14ac:dyDescent="0.25">
      <c r="O11274" s="158"/>
    </row>
    <row r="11275" spans="15:15" x14ac:dyDescent="0.25">
      <c r="O11275" s="158"/>
    </row>
    <row r="11276" spans="15:15" x14ac:dyDescent="0.25">
      <c r="O11276" s="158"/>
    </row>
    <row r="11277" spans="15:15" x14ac:dyDescent="0.25">
      <c r="O11277" s="158"/>
    </row>
    <row r="11278" spans="15:15" x14ac:dyDescent="0.25">
      <c r="O11278" s="158"/>
    </row>
    <row r="11279" spans="15:15" x14ac:dyDescent="0.25">
      <c r="O11279" s="158"/>
    </row>
    <row r="11280" spans="15:15" x14ac:dyDescent="0.25">
      <c r="O11280" s="158"/>
    </row>
    <row r="11281" spans="15:15" x14ac:dyDescent="0.25">
      <c r="O11281" s="158"/>
    </row>
    <row r="11282" spans="15:15" x14ac:dyDescent="0.25">
      <c r="O11282" s="158"/>
    </row>
    <row r="11283" spans="15:15" x14ac:dyDescent="0.25">
      <c r="O11283" s="158"/>
    </row>
    <row r="11284" spans="15:15" x14ac:dyDescent="0.25">
      <c r="O11284" s="158"/>
    </row>
    <row r="11285" spans="15:15" x14ac:dyDescent="0.25">
      <c r="O11285" s="158"/>
    </row>
    <row r="11286" spans="15:15" x14ac:dyDescent="0.25">
      <c r="O11286" s="158"/>
    </row>
    <row r="11287" spans="15:15" x14ac:dyDescent="0.25">
      <c r="O11287" s="158"/>
    </row>
    <row r="11288" spans="15:15" x14ac:dyDescent="0.25">
      <c r="O11288" s="158"/>
    </row>
    <row r="11289" spans="15:15" x14ac:dyDescent="0.25">
      <c r="O11289" s="158"/>
    </row>
    <row r="11290" spans="15:15" x14ac:dyDescent="0.25">
      <c r="O11290" s="158"/>
    </row>
    <row r="11291" spans="15:15" x14ac:dyDescent="0.25">
      <c r="O11291" s="158"/>
    </row>
    <row r="11292" spans="15:15" x14ac:dyDescent="0.25">
      <c r="O11292" s="158"/>
    </row>
    <row r="11293" spans="15:15" x14ac:dyDescent="0.25">
      <c r="O11293" s="158"/>
    </row>
    <row r="11294" spans="15:15" x14ac:dyDescent="0.25">
      <c r="O11294" s="158"/>
    </row>
    <row r="11295" spans="15:15" x14ac:dyDescent="0.25">
      <c r="O11295" s="158"/>
    </row>
    <row r="11296" spans="15:15" x14ac:dyDescent="0.25">
      <c r="O11296" s="158"/>
    </row>
    <row r="11297" spans="15:15" x14ac:dyDescent="0.25">
      <c r="O11297" s="158"/>
    </row>
    <row r="11298" spans="15:15" x14ac:dyDescent="0.25">
      <c r="O11298" s="158"/>
    </row>
    <row r="11299" spans="15:15" x14ac:dyDescent="0.25">
      <c r="O11299" s="158"/>
    </row>
    <row r="11300" spans="15:15" x14ac:dyDescent="0.25">
      <c r="O11300" s="158"/>
    </row>
    <row r="11301" spans="15:15" x14ac:dyDescent="0.25">
      <c r="O11301" s="158"/>
    </row>
    <row r="11302" spans="15:15" x14ac:dyDescent="0.25">
      <c r="O11302" s="158"/>
    </row>
    <row r="11303" spans="15:15" x14ac:dyDescent="0.25">
      <c r="O11303" s="158"/>
    </row>
    <row r="11304" spans="15:15" x14ac:dyDescent="0.25">
      <c r="O11304" s="158"/>
    </row>
    <row r="11305" spans="15:15" x14ac:dyDescent="0.25">
      <c r="O11305" s="158"/>
    </row>
    <row r="11306" spans="15:15" x14ac:dyDescent="0.25">
      <c r="O11306" s="158"/>
    </row>
    <row r="11307" spans="15:15" x14ac:dyDescent="0.25">
      <c r="O11307" s="158"/>
    </row>
    <row r="11308" spans="15:15" x14ac:dyDescent="0.25">
      <c r="O11308" s="158"/>
    </row>
    <row r="11309" spans="15:15" x14ac:dyDescent="0.25">
      <c r="O11309" s="158"/>
    </row>
    <row r="11310" spans="15:15" x14ac:dyDescent="0.25">
      <c r="O11310" s="158"/>
    </row>
    <row r="11311" spans="15:15" x14ac:dyDescent="0.25">
      <c r="O11311" s="158"/>
    </row>
    <row r="11312" spans="15:15" x14ac:dyDescent="0.25">
      <c r="O11312" s="158"/>
    </row>
    <row r="11313" spans="15:15" x14ac:dyDescent="0.25">
      <c r="O11313" s="158"/>
    </row>
    <row r="11314" spans="15:15" x14ac:dyDescent="0.25">
      <c r="O11314" s="158"/>
    </row>
    <row r="11315" spans="15:15" x14ac:dyDescent="0.25">
      <c r="O11315" s="158"/>
    </row>
    <row r="11316" spans="15:15" x14ac:dyDescent="0.25">
      <c r="O11316" s="158"/>
    </row>
    <row r="11317" spans="15:15" x14ac:dyDescent="0.25">
      <c r="O11317" s="158"/>
    </row>
    <row r="11318" spans="15:15" x14ac:dyDescent="0.25">
      <c r="O11318" s="158"/>
    </row>
    <row r="11319" spans="15:15" x14ac:dyDescent="0.25">
      <c r="O11319" s="158"/>
    </row>
    <row r="11320" spans="15:15" x14ac:dyDescent="0.25">
      <c r="O11320" s="158"/>
    </row>
    <row r="11321" spans="15:15" x14ac:dyDescent="0.25">
      <c r="O11321" s="158"/>
    </row>
    <row r="11322" spans="15:15" x14ac:dyDescent="0.25">
      <c r="O11322" s="158"/>
    </row>
    <row r="11323" spans="15:15" x14ac:dyDescent="0.25">
      <c r="O11323" s="158"/>
    </row>
    <row r="11324" spans="15:15" x14ac:dyDescent="0.25">
      <c r="O11324" s="158"/>
    </row>
    <row r="11325" spans="15:15" x14ac:dyDescent="0.25">
      <c r="O11325" s="158"/>
    </row>
    <row r="11326" spans="15:15" x14ac:dyDescent="0.25">
      <c r="O11326" s="158"/>
    </row>
    <row r="11327" spans="15:15" x14ac:dyDescent="0.25">
      <c r="O11327" s="158"/>
    </row>
    <row r="11328" spans="15:15" x14ac:dyDescent="0.25">
      <c r="O11328" s="158"/>
    </row>
    <row r="11329" spans="15:15" x14ac:dyDescent="0.25">
      <c r="O11329" s="158"/>
    </row>
    <row r="11330" spans="15:15" x14ac:dyDescent="0.25">
      <c r="O11330" s="158"/>
    </row>
    <row r="11331" spans="15:15" x14ac:dyDescent="0.25">
      <c r="O11331" s="158"/>
    </row>
    <row r="11332" spans="15:15" x14ac:dyDescent="0.25">
      <c r="O11332" s="158"/>
    </row>
    <row r="11333" spans="15:15" x14ac:dyDescent="0.25">
      <c r="O11333" s="158"/>
    </row>
    <row r="11334" spans="15:15" x14ac:dyDescent="0.25">
      <c r="O11334" s="158"/>
    </row>
    <row r="11335" spans="15:15" x14ac:dyDescent="0.25">
      <c r="O11335" s="158"/>
    </row>
    <row r="11336" spans="15:15" x14ac:dyDescent="0.25">
      <c r="O11336" s="158"/>
    </row>
    <row r="11337" spans="15:15" x14ac:dyDescent="0.25">
      <c r="O11337" s="158"/>
    </row>
    <row r="11338" spans="15:15" x14ac:dyDescent="0.25">
      <c r="O11338" s="158"/>
    </row>
    <row r="11339" spans="15:15" x14ac:dyDescent="0.25">
      <c r="O11339" s="158"/>
    </row>
    <row r="11340" spans="15:15" x14ac:dyDescent="0.25">
      <c r="O11340" s="158"/>
    </row>
    <row r="11341" spans="15:15" x14ac:dyDescent="0.25">
      <c r="O11341" s="158"/>
    </row>
    <row r="11342" spans="15:15" x14ac:dyDescent="0.25">
      <c r="O11342" s="158"/>
    </row>
    <row r="11343" spans="15:15" x14ac:dyDescent="0.25">
      <c r="O11343" s="158"/>
    </row>
    <row r="11344" spans="15:15" x14ac:dyDescent="0.25">
      <c r="O11344" s="158"/>
    </row>
    <row r="11345" spans="15:15" x14ac:dyDescent="0.25">
      <c r="O11345" s="158"/>
    </row>
    <row r="11346" spans="15:15" x14ac:dyDescent="0.25">
      <c r="O11346" s="158"/>
    </row>
    <row r="11347" spans="15:15" x14ac:dyDescent="0.25">
      <c r="O11347" s="158"/>
    </row>
    <row r="11348" spans="15:15" x14ac:dyDescent="0.25">
      <c r="O11348" s="158"/>
    </row>
    <row r="11349" spans="15:15" x14ac:dyDescent="0.25">
      <c r="O11349" s="158"/>
    </row>
    <row r="11350" spans="15:15" x14ac:dyDescent="0.25">
      <c r="O11350" s="158"/>
    </row>
    <row r="11351" spans="15:15" x14ac:dyDescent="0.25">
      <c r="O11351" s="158"/>
    </row>
    <row r="11352" spans="15:15" x14ac:dyDescent="0.25">
      <c r="O11352" s="158"/>
    </row>
    <row r="11353" spans="15:15" x14ac:dyDescent="0.25">
      <c r="O11353" s="158"/>
    </row>
    <row r="11354" spans="15:15" x14ac:dyDescent="0.25">
      <c r="O11354" s="158"/>
    </row>
    <row r="11355" spans="15:15" x14ac:dyDescent="0.25">
      <c r="O11355" s="158"/>
    </row>
    <row r="11356" spans="15:15" x14ac:dyDescent="0.25">
      <c r="O11356" s="158"/>
    </row>
    <row r="11357" spans="15:15" x14ac:dyDescent="0.25">
      <c r="O11357" s="158"/>
    </row>
    <row r="11358" spans="15:15" x14ac:dyDescent="0.25">
      <c r="O11358" s="158"/>
    </row>
    <row r="11359" spans="15:15" x14ac:dyDescent="0.25">
      <c r="O11359" s="158"/>
    </row>
    <row r="11360" spans="15:15" x14ac:dyDescent="0.25">
      <c r="O11360" s="158"/>
    </row>
    <row r="11361" spans="15:15" x14ac:dyDescent="0.25">
      <c r="O11361" s="158"/>
    </row>
    <row r="11362" spans="15:15" x14ac:dyDescent="0.25">
      <c r="O11362" s="158"/>
    </row>
    <row r="11363" spans="15:15" x14ac:dyDescent="0.25">
      <c r="O11363" s="158"/>
    </row>
    <row r="11364" spans="15:15" x14ac:dyDescent="0.25">
      <c r="O11364" s="158"/>
    </row>
    <row r="11365" spans="15:15" x14ac:dyDescent="0.25">
      <c r="O11365" s="158"/>
    </row>
    <row r="11366" spans="15:15" x14ac:dyDescent="0.25">
      <c r="O11366" s="158"/>
    </row>
    <row r="11367" spans="15:15" x14ac:dyDescent="0.25">
      <c r="O11367" s="158"/>
    </row>
    <row r="11368" spans="15:15" x14ac:dyDescent="0.25">
      <c r="O11368" s="158"/>
    </row>
    <row r="11369" spans="15:15" x14ac:dyDescent="0.25">
      <c r="O11369" s="158"/>
    </row>
    <row r="11370" spans="15:15" x14ac:dyDescent="0.25">
      <c r="O11370" s="158"/>
    </row>
    <row r="11371" spans="15:15" x14ac:dyDescent="0.25">
      <c r="O11371" s="158"/>
    </row>
    <row r="11372" spans="15:15" x14ac:dyDescent="0.25">
      <c r="O11372" s="158"/>
    </row>
    <row r="11373" spans="15:15" x14ac:dyDescent="0.25">
      <c r="O11373" s="158"/>
    </row>
    <row r="11374" spans="15:15" x14ac:dyDescent="0.25">
      <c r="O11374" s="158"/>
    </row>
    <row r="11375" spans="15:15" x14ac:dyDescent="0.25">
      <c r="O11375" s="158"/>
    </row>
    <row r="11376" spans="15:15" x14ac:dyDescent="0.25">
      <c r="O11376" s="158"/>
    </row>
    <row r="11377" spans="15:15" x14ac:dyDescent="0.25">
      <c r="O11377" s="158"/>
    </row>
    <row r="11378" spans="15:15" x14ac:dyDescent="0.25">
      <c r="O11378" s="158"/>
    </row>
    <row r="11379" spans="15:15" x14ac:dyDescent="0.25">
      <c r="O11379" s="158"/>
    </row>
    <row r="11380" spans="15:15" x14ac:dyDescent="0.25">
      <c r="O11380" s="158"/>
    </row>
    <row r="11381" spans="15:15" x14ac:dyDescent="0.25">
      <c r="O11381" s="158"/>
    </row>
    <row r="11382" spans="15:15" x14ac:dyDescent="0.25">
      <c r="O11382" s="158"/>
    </row>
    <row r="11383" spans="15:15" x14ac:dyDescent="0.25">
      <c r="O11383" s="158"/>
    </row>
    <row r="11384" spans="15:15" x14ac:dyDescent="0.25">
      <c r="O11384" s="158"/>
    </row>
    <row r="11385" spans="15:15" x14ac:dyDescent="0.25">
      <c r="O11385" s="158"/>
    </row>
    <row r="11386" spans="15:15" x14ac:dyDescent="0.25">
      <c r="O11386" s="158"/>
    </row>
    <row r="11387" spans="15:15" x14ac:dyDescent="0.25">
      <c r="O11387" s="158"/>
    </row>
    <row r="11388" spans="15:15" x14ac:dyDescent="0.25">
      <c r="O11388" s="158"/>
    </row>
    <row r="11389" spans="15:15" x14ac:dyDescent="0.25">
      <c r="O11389" s="158"/>
    </row>
    <row r="11390" spans="15:15" x14ac:dyDescent="0.25">
      <c r="O11390" s="158"/>
    </row>
    <row r="11391" spans="15:15" x14ac:dyDescent="0.25">
      <c r="O11391" s="158"/>
    </row>
    <row r="11392" spans="15:15" x14ac:dyDescent="0.25">
      <c r="O11392" s="158"/>
    </row>
    <row r="11393" spans="15:15" x14ac:dyDescent="0.25">
      <c r="O11393" s="158"/>
    </row>
    <row r="11394" spans="15:15" x14ac:dyDescent="0.25">
      <c r="O11394" s="158"/>
    </row>
    <row r="11395" spans="15:15" x14ac:dyDescent="0.25">
      <c r="O11395" s="158"/>
    </row>
    <row r="11396" spans="15:15" x14ac:dyDescent="0.25">
      <c r="O11396" s="158"/>
    </row>
    <row r="11397" spans="15:15" x14ac:dyDescent="0.25">
      <c r="O11397" s="158"/>
    </row>
    <row r="11398" spans="15:15" x14ac:dyDescent="0.25">
      <c r="O11398" s="158"/>
    </row>
    <row r="11399" spans="15:15" x14ac:dyDescent="0.25">
      <c r="O11399" s="158"/>
    </row>
    <row r="11400" spans="15:15" x14ac:dyDescent="0.25">
      <c r="O11400" s="158"/>
    </row>
    <row r="11401" spans="15:15" x14ac:dyDescent="0.25">
      <c r="O11401" s="158"/>
    </row>
    <row r="11402" spans="15:15" x14ac:dyDescent="0.25">
      <c r="O11402" s="158"/>
    </row>
    <row r="11403" spans="15:15" x14ac:dyDescent="0.25">
      <c r="O11403" s="158"/>
    </row>
    <row r="11404" spans="15:15" x14ac:dyDescent="0.25">
      <c r="O11404" s="158"/>
    </row>
    <row r="11405" spans="15:15" x14ac:dyDescent="0.25">
      <c r="O11405" s="158"/>
    </row>
    <row r="11406" spans="15:15" x14ac:dyDescent="0.25">
      <c r="O11406" s="158"/>
    </row>
    <row r="11407" spans="15:15" x14ac:dyDescent="0.25">
      <c r="O11407" s="158"/>
    </row>
    <row r="11408" spans="15:15" x14ac:dyDescent="0.25">
      <c r="O11408" s="158"/>
    </row>
    <row r="11409" spans="15:15" x14ac:dyDescent="0.25">
      <c r="O11409" s="158"/>
    </row>
    <row r="11410" spans="15:15" x14ac:dyDescent="0.25">
      <c r="O11410" s="158"/>
    </row>
    <row r="11411" spans="15:15" x14ac:dyDescent="0.25">
      <c r="O11411" s="158"/>
    </row>
    <row r="11412" spans="15:15" x14ac:dyDescent="0.25">
      <c r="O11412" s="158"/>
    </row>
    <row r="11413" spans="15:15" x14ac:dyDescent="0.25">
      <c r="O11413" s="158"/>
    </row>
    <row r="11414" spans="15:15" x14ac:dyDescent="0.25">
      <c r="O11414" s="158"/>
    </row>
    <row r="11415" spans="15:15" x14ac:dyDescent="0.25">
      <c r="O11415" s="158"/>
    </row>
    <row r="11416" spans="15:15" x14ac:dyDescent="0.25">
      <c r="O11416" s="158"/>
    </row>
    <row r="11417" spans="15:15" x14ac:dyDescent="0.25">
      <c r="O11417" s="158"/>
    </row>
    <row r="11418" spans="15:15" x14ac:dyDescent="0.25">
      <c r="O11418" s="158"/>
    </row>
    <row r="11419" spans="15:15" x14ac:dyDescent="0.25">
      <c r="O11419" s="158"/>
    </row>
    <row r="11420" spans="15:15" x14ac:dyDescent="0.25">
      <c r="O11420" s="158"/>
    </row>
    <row r="11421" spans="15:15" x14ac:dyDescent="0.25">
      <c r="O11421" s="158"/>
    </row>
    <row r="11422" spans="15:15" x14ac:dyDescent="0.25">
      <c r="O11422" s="158"/>
    </row>
    <row r="11423" spans="15:15" x14ac:dyDescent="0.25">
      <c r="O11423" s="158"/>
    </row>
    <row r="11424" spans="15:15" x14ac:dyDescent="0.25">
      <c r="O11424" s="158"/>
    </row>
    <row r="11425" spans="15:15" x14ac:dyDescent="0.25">
      <c r="O11425" s="158"/>
    </row>
    <row r="11426" spans="15:15" x14ac:dyDescent="0.25">
      <c r="O11426" s="158"/>
    </row>
    <row r="11427" spans="15:15" x14ac:dyDescent="0.25">
      <c r="O11427" s="158"/>
    </row>
    <row r="11428" spans="15:15" x14ac:dyDescent="0.25">
      <c r="O11428" s="158"/>
    </row>
    <row r="11429" spans="15:15" x14ac:dyDescent="0.25">
      <c r="O11429" s="158"/>
    </row>
    <row r="11430" spans="15:15" x14ac:dyDescent="0.25">
      <c r="O11430" s="158"/>
    </row>
    <row r="11431" spans="15:15" x14ac:dyDescent="0.25">
      <c r="O11431" s="158"/>
    </row>
    <row r="11432" spans="15:15" x14ac:dyDescent="0.25">
      <c r="O11432" s="158"/>
    </row>
    <row r="11433" spans="15:15" x14ac:dyDescent="0.25">
      <c r="O11433" s="158"/>
    </row>
    <row r="11434" spans="15:15" x14ac:dyDescent="0.25">
      <c r="O11434" s="158"/>
    </row>
    <row r="11435" spans="15:15" x14ac:dyDescent="0.25">
      <c r="O11435" s="158"/>
    </row>
    <row r="11436" spans="15:15" x14ac:dyDescent="0.25">
      <c r="O11436" s="158"/>
    </row>
    <row r="11437" spans="15:15" x14ac:dyDescent="0.25">
      <c r="O11437" s="158"/>
    </row>
    <row r="11438" spans="15:15" x14ac:dyDescent="0.25">
      <c r="O11438" s="158"/>
    </row>
    <row r="11439" spans="15:15" x14ac:dyDescent="0.25">
      <c r="O11439" s="158"/>
    </row>
    <row r="11440" spans="15:15" x14ac:dyDescent="0.25">
      <c r="O11440" s="158"/>
    </row>
    <row r="11441" spans="15:15" x14ac:dyDescent="0.25">
      <c r="O11441" s="158"/>
    </row>
    <row r="11442" spans="15:15" x14ac:dyDescent="0.25">
      <c r="O11442" s="158"/>
    </row>
    <row r="11443" spans="15:15" x14ac:dyDescent="0.25">
      <c r="O11443" s="158"/>
    </row>
    <row r="11444" spans="15:15" x14ac:dyDescent="0.25">
      <c r="O11444" s="158"/>
    </row>
    <row r="11445" spans="15:15" x14ac:dyDescent="0.25">
      <c r="O11445" s="158"/>
    </row>
    <row r="11446" spans="15:15" x14ac:dyDescent="0.25">
      <c r="O11446" s="158"/>
    </row>
    <row r="11447" spans="15:15" x14ac:dyDescent="0.25">
      <c r="O11447" s="158"/>
    </row>
    <row r="11448" spans="15:15" x14ac:dyDescent="0.25">
      <c r="O11448" s="158"/>
    </row>
    <row r="11449" spans="15:15" x14ac:dyDescent="0.25">
      <c r="O11449" s="158"/>
    </row>
    <row r="11450" spans="15:15" x14ac:dyDescent="0.25">
      <c r="O11450" s="158"/>
    </row>
    <row r="11451" spans="15:15" x14ac:dyDescent="0.25">
      <c r="O11451" s="158"/>
    </row>
    <row r="11452" spans="15:15" x14ac:dyDescent="0.25">
      <c r="O11452" s="158"/>
    </row>
    <row r="11453" spans="15:15" x14ac:dyDescent="0.25">
      <c r="O11453" s="158"/>
    </row>
    <row r="11454" spans="15:15" x14ac:dyDescent="0.25">
      <c r="O11454" s="158"/>
    </row>
    <row r="11455" spans="15:15" x14ac:dyDescent="0.25">
      <c r="O11455" s="158"/>
    </row>
    <row r="11456" spans="15:15" x14ac:dyDescent="0.25">
      <c r="O11456" s="158"/>
    </row>
    <row r="11457" spans="15:15" x14ac:dyDescent="0.25">
      <c r="O11457" s="158"/>
    </row>
    <row r="11458" spans="15:15" x14ac:dyDescent="0.25">
      <c r="O11458" s="158"/>
    </row>
    <row r="11459" spans="15:15" x14ac:dyDescent="0.25">
      <c r="O11459" s="158"/>
    </row>
    <row r="11460" spans="15:15" x14ac:dyDescent="0.25">
      <c r="O11460" s="158"/>
    </row>
    <row r="11461" spans="15:15" x14ac:dyDescent="0.25">
      <c r="O11461" s="158"/>
    </row>
    <row r="11462" spans="15:15" x14ac:dyDescent="0.25">
      <c r="O11462" s="158"/>
    </row>
    <row r="11463" spans="15:15" x14ac:dyDescent="0.25">
      <c r="O11463" s="158"/>
    </row>
    <row r="11464" spans="15:15" x14ac:dyDescent="0.25">
      <c r="O11464" s="158"/>
    </row>
    <row r="11465" spans="15:15" x14ac:dyDescent="0.25">
      <c r="O11465" s="158"/>
    </row>
    <row r="11466" spans="15:15" x14ac:dyDescent="0.25">
      <c r="O11466" s="158"/>
    </row>
    <row r="11467" spans="15:15" x14ac:dyDescent="0.25">
      <c r="O11467" s="158"/>
    </row>
    <row r="11468" spans="15:15" x14ac:dyDescent="0.25">
      <c r="O11468" s="158"/>
    </row>
    <row r="11469" spans="15:15" x14ac:dyDescent="0.25">
      <c r="O11469" s="158"/>
    </row>
    <row r="11470" spans="15:15" x14ac:dyDescent="0.25">
      <c r="O11470" s="158"/>
    </row>
    <row r="11471" spans="15:15" x14ac:dyDescent="0.25">
      <c r="O11471" s="158"/>
    </row>
    <row r="11472" spans="15:15" x14ac:dyDescent="0.25">
      <c r="O11472" s="158"/>
    </row>
    <row r="11473" spans="15:15" x14ac:dyDescent="0.25">
      <c r="O11473" s="158"/>
    </row>
    <row r="11474" spans="15:15" x14ac:dyDescent="0.25">
      <c r="O11474" s="158"/>
    </row>
    <row r="11475" spans="15:15" x14ac:dyDescent="0.25">
      <c r="O11475" s="158"/>
    </row>
    <row r="11476" spans="15:15" x14ac:dyDescent="0.25">
      <c r="O11476" s="158"/>
    </row>
    <row r="11477" spans="15:15" x14ac:dyDescent="0.25">
      <c r="O11477" s="158"/>
    </row>
    <row r="11478" spans="15:15" x14ac:dyDescent="0.25">
      <c r="O11478" s="158"/>
    </row>
    <row r="11479" spans="15:15" x14ac:dyDescent="0.25">
      <c r="O11479" s="158"/>
    </row>
    <row r="11480" spans="15:15" x14ac:dyDescent="0.25">
      <c r="O11480" s="158"/>
    </row>
    <row r="11481" spans="15:15" x14ac:dyDescent="0.25">
      <c r="O11481" s="158"/>
    </row>
    <row r="11482" spans="15:15" x14ac:dyDescent="0.25">
      <c r="O11482" s="158"/>
    </row>
    <row r="11483" spans="15:15" x14ac:dyDescent="0.25">
      <c r="O11483" s="158"/>
    </row>
    <row r="11484" spans="15:15" x14ac:dyDescent="0.25">
      <c r="O11484" s="158"/>
    </row>
    <row r="11485" spans="15:15" x14ac:dyDescent="0.25">
      <c r="O11485" s="158"/>
    </row>
    <row r="11486" spans="15:15" x14ac:dyDescent="0.25">
      <c r="O11486" s="158"/>
    </row>
    <row r="11487" spans="15:15" x14ac:dyDescent="0.25">
      <c r="O11487" s="158"/>
    </row>
    <row r="11488" spans="15:15" x14ac:dyDescent="0.25">
      <c r="O11488" s="158"/>
    </row>
    <row r="11489" spans="15:15" x14ac:dyDescent="0.25">
      <c r="O11489" s="158"/>
    </row>
    <row r="11490" spans="15:15" x14ac:dyDescent="0.25">
      <c r="O11490" s="158"/>
    </row>
    <row r="11491" spans="15:15" x14ac:dyDescent="0.25">
      <c r="O11491" s="158"/>
    </row>
    <row r="11492" spans="15:15" x14ac:dyDescent="0.25">
      <c r="O11492" s="158"/>
    </row>
    <row r="11493" spans="15:15" x14ac:dyDescent="0.25">
      <c r="O11493" s="158"/>
    </row>
    <row r="11494" spans="15:15" x14ac:dyDescent="0.25">
      <c r="O11494" s="158"/>
    </row>
    <row r="11495" spans="15:15" x14ac:dyDescent="0.25">
      <c r="O11495" s="158"/>
    </row>
    <row r="11496" spans="15:15" x14ac:dyDescent="0.25">
      <c r="O11496" s="158"/>
    </row>
    <row r="11497" spans="15:15" x14ac:dyDescent="0.25">
      <c r="O11497" s="158"/>
    </row>
    <row r="11498" spans="15:15" x14ac:dyDescent="0.25">
      <c r="O11498" s="158"/>
    </row>
    <row r="11499" spans="15:15" x14ac:dyDescent="0.25">
      <c r="O11499" s="158"/>
    </row>
    <row r="11500" spans="15:15" x14ac:dyDescent="0.25">
      <c r="O11500" s="158"/>
    </row>
    <row r="11501" spans="15:15" x14ac:dyDescent="0.25">
      <c r="O11501" s="158"/>
    </row>
    <row r="11502" spans="15:15" x14ac:dyDescent="0.25">
      <c r="O11502" s="158"/>
    </row>
    <row r="11503" spans="15:15" x14ac:dyDescent="0.25">
      <c r="O11503" s="158"/>
    </row>
    <row r="11504" spans="15:15" x14ac:dyDescent="0.25">
      <c r="O11504" s="158"/>
    </row>
    <row r="11505" spans="15:15" x14ac:dyDescent="0.25">
      <c r="O11505" s="158"/>
    </row>
    <row r="11506" spans="15:15" x14ac:dyDescent="0.25">
      <c r="O11506" s="158"/>
    </row>
    <row r="11507" spans="15:15" x14ac:dyDescent="0.25">
      <c r="O11507" s="158"/>
    </row>
    <row r="11508" spans="15:15" x14ac:dyDescent="0.25">
      <c r="O11508" s="158"/>
    </row>
    <row r="11509" spans="15:15" x14ac:dyDescent="0.25">
      <c r="O11509" s="158"/>
    </row>
    <row r="11510" spans="15:15" x14ac:dyDescent="0.25">
      <c r="O11510" s="158"/>
    </row>
    <row r="11511" spans="15:15" x14ac:dyDescent="0.25">
      <c r="O11511" s="158"/>
    </row>
    <row r="11512" spans="15:15" x14ac:dyDescent="0.25">
      <c r="O11512" s="158"/>
    </row>
    <row r="11513" spans="15:15" x14ac:dyDescent="0.25">
      <c r="O11513" s="158"/>
    </row>
    <row r="11514" spans="15:15" x14ac:dyDescent="0.25">
      <c r="O11514" s="158"/>
    </row>
    <row r="11515" spans="15:15" x14ac:dyDescent="0.25">
      <c r="O11515" s="158"/>
    </row>
    <row r="11516" spans="15:15" x14ac:dyDescent="0.25">
      <c r="O11516" s="158"/>
    </row>
    <row r="11517" spans="15:15" x14ac:dyDescent="0.25">
      <c r="O11517" s="158"/>
    </row>
    <row r="11518" spans="15:15" x14ac:dyDescent="0.25">
      <c r="O11518" s="158"/>
    </row>
    <row r="11519" spans="15:15" x14ac:dyDescent="0.25">
      <c r="O11519" s="158"/>
    </row>
    <row r="11520" spans="15:15" x14ac:dyDescent="0.25">
      <c r="O11520" s="158"/>
    </row>
    <row r="11521" spans="15:15" x14ac:dyDescent="0.25">
      <c r="O11521" s="158"/>
    </row>
    <row r="11522" spans="15:15" x14ac:dyDescent="0.25">
      <c r="O11522" s="158"/>
    </row>
    <row r="11523" spans="15:15" x14ac:dyDescent="0.25">
      <c r="O11523" s="158"/>
    </row>
    <row r="11524" spans="15:15" x14ac:dyDescent="0.25">
      <c r="O11524" s="158"/>
    </row>
    <row r="11525" spans="15:15" x14ac:dyDescent="0.25">
      <c r="O11525" s="158"/>
    </row>
    <row r="11526" spans="15:15" x14ac:dyDescent="0.25">
      <c r="O11526" s="158"/>
    </row>
    <row r="11527" spans="15:15" x14ac:dyDescent="0.25">
      <c r="O11527" s="158"/>
    </row>
    <row r="11528" spans="15:15" x14ac:dyDescent="0.25">
      <c r="O11528" s="158"/>
    </row>
    <row r="11529" spans="15:15" x14ac:dyDescent="0.25">
      <c r="O11529" s="158"/>
    </row>
    <row r="11530" spans="15:15" x14ac:dyDescent="0.25">
      <c r="O11530" s="158"/>
    </row>
    <row r="11531" spans="15:15" x14ac:dyDescent="0.25">
      <c r="O11531" s="158"/>
    </row>
    <row r="11532" spans="15:15" x14ac:dyDescent="0.25">
      <c r="O11532" s="158"/>
    </row>
    <row r="11533" spans="15:15" x14ac:dyDescent="0.25">
      <c r="O11533" s="158"/>
    </row>
    <row r="11534" spans="15:15" x14ac:dyDescent="0.25">
      <c r="O11534" s="158"/>
    </row>
    <row r="11535" spans="15:15" x14ac:dyDescent="0.25">
      <c r="O11535" s="158"/>
    </row>
    <row r="11536" spans="15:15" x14ac:dyDescent="0.25">
      <c r="O11536" s="158"/>
    </row>
    <row r="11537" spans="15:15" x14ac:dyDescent="0.25">
      <c r="O11537" s="158"/>
    </row>
    <row r="11538" spans="15:15" x14ac:dyDescent="0.25">
      <c r="O11538" s="158"/>
    </row>
    <row r="11539" spans="15:15" x14ac:dyDescent="0.25">
      <c r="O11539" s="158"/>
    </row>
    <row r="11540" spans="15:15" x14ac:dyDescent="0.25">
      <c r="O11540" s="158"/>
    </row>
    <row r="11541" spans="15:15" x14ac:dyDescent="0.25">
      <c r="O11541" s="158"/>
    </row>
    <row r="11542" spans="15:15" x14ac:dyDescent="0.25">
      <c r="O11542" s="158"/>
    </row>
    <row r="11543" spans="15:15" x14ac:dyDescent="0.25">
      <c r="O11543" s="158"/>
    </row>
    <row r="11544" spans="15:15" x14ac:dyDescent="0.25">
      <c r="O11544" s="158"/>
    </row>
    <row r="11545" spans="15:15" x14ac:dyDescent="0.25">
      <c r="O11545" s="158"/>
    </row>
    <row r="11546" spans="15:15" x14ac:dyDescent="0.25">
      <c r="O11546" s="158"/>
    </row>
    <row r="11547" spans="15:15" x14ac:dyDescent="0.25">
      <c r="O11547" s="158"/>
    </row>
    <row r="11548" spans="15:15" x14ac:dyDescent="0.25">
      <c r="O11548" s="158"/>
    </row>
    <row r="11549" spans="15:15" x14ac:dyDescent="0.25">
      <c r="O11549" s="158"/>
    </row>
    <row r="11550" spans="15:15" x14ac:dyDescent="0.25">
      <c r="O11550" s="158"/>
    </row>
    <row r="11551" spans="15:15" x14ac:dyDescent="0.25">
      <c r="O11551" s="158"/>
    </row>
    <row r="11552" spans="15:15" x14ac:dyDescent="0.25">
      <c r="O11552" s="158"/>
    </row>
    <row r="11553" spans="15:15" x14ac:dyDescent="0.25">
      <c r="O11553" s="158"/>
    </row>
    <row r="11554" spans="15:15" x14ac:dyDescent="0.25">
      <c r="O11554" s="158"/>
    </row>
    <row r="11555" spans="15:15" x14ac:dyDescent="0.25">
      <c r="O11555" s="158"/>
    </row>
    <row r="11556" spans="15:15" x14ac:dyDescent="0.25">
      <c r="O11556" s="158"/>
    </row>
    <row r="11557" spans="15:15" x14ac:dyDescent="0.25">
      <c r="O11557" s="158"/>
    </row>
    <row r="11558" spans="15:15" x14ac:dyDescent="0.25">
      <c r="O11558" s="158"/>
    </row>
    <row r="11559" spans="15:15" x14ac:dyDescent="0.25">
      <c r="O11559" s="158"/>
    </row>
    <row r="11560" spans="15:15" x14ac:dyDescent="0.25">
      <c r="O11560" s="158"/>
    </row>
    <row r="11561" spans="15:15" x14ac:dyDescent="0.25">
      <c r="O11561" s="158"/>
    </row>
    <row r="11562" spans="15:15" x14ac:dyDescent="0.25">
      <c r="O11562" s="158"/>
    </row>
    <row r="11563" spans="15:15" x14ac:dyDescent="0.25">
      <c r="O11563" s="158"/>
    </row>
    <row r="11564" spans="15:15" x14ac:dyDescent="0.25">
      <c r="O11564" s="158"/>
    </row>
    <row r="11565" spans="15:15" x14ac:dyDescent="0.25">
      <c r="O11565" s="158"/>
    </row>
    <row r="11566" spans="15:15" x14ac:dyDescent="0.25">
      <c r="O11566" s="158"/>
    </row>
    <row r="11567" spans="15:15" x14ac:dyDescent="0.25">
      <c r="O11567" s="158"/>
    </row>
    <row r="11568" spans="15:15" x14ac:dyDescent="0.25">
      <c r="O11568" s="158"/>
    </row>
    <row r="11569" spans="15:15" x14ac:dyDescent="0.25">
      <c r="O11569" s="158"/>
    </row>
    <row r="11570" spans="15:15" x14ac:dyDescent="0.25">
      <c r="O11570" s="158"/>
    </row>
    <row r="11571" spans="15:15" x14ac:dyDescent="0.25">
      <c r="O11571" s="158"/>
    </row>
    <row r="11572" spans="15:15" x14ac:dyDescent="0.25">
      <c r="O11572" s="158"/>
    </row>
    <row r="11573" spans="15:15" x14ac:dyDescent="0.25">
      <c r="O11573" s="158"/>
    </row>
    <row r="11574" spans="15:15" x14ac:dyDescent="0.25">
      <c r="O11574" s="158"/>
    </row>
    <row r="11575" spans="15:15" x14ac:dyDescent="0.25">
      <c r="O11575" s="158"/>
    </row>
    <row r="11576" spans="15:15" x14ac:dyDescent="0.25">
      <c r="O11576" s="158"/>
    </row>
    <row r="11577" spans="15:15" x14ac:dyDescent="0.25">
      <c r="O11577" s="158"/>
    </row>
    <row r="11578" spans="15:15" x14ac:dyDescent="0.25">
      <c r="O11578" s="158"/>
    </row>
    <row r="11579" spans="15:15" x14ac:dyDescent="0.25">
      <c r="O11579" s="158"/>
    </row>
    <row r="11580" spans="15:15" x14ac:dyDescent="0.25">
      <c r="O11580" s="158"/>
    </row>
    <row r="11581" spans="15:15" x14ac:dyDescent="0.25">
      <c r="O11581" s="158"/>
    </row>
    <row r="11582" spans="15:15" x14ac:dyDescent="0.25">
      <c r="O11582" s="158"/>
    </row>
    <row r="11583" spans="15:15" x14ac:dyDescent="0.25">
      <c r="O11583" s="158"/>
    </row>
    <row r="11584" spans="15:15" x14ac:dyDescent="0.25">
      <c r="O11584" s="158"/>
    </row>
    <row r="11585" spans="15:15" x14ac:dyDescent="0.25">
      <c r="O11585" s="158"/>
    </row>
    <row r="11586" spans="15:15" x14ac:dyDescent="0.25">
      <c r="O11586" s="158"/>
    </row>
    <row r="11587" spans="15:15" x14ac:dyDescent="0.25">
      <c r="O11587" s="158"/>
    </row>
    <row r="11588" spans="15:15" x14ac:dyDescent="0.25">
      <c r="O11588" s="158"/>
    </row>
    <row r="11589" spans="15:15" x14ac:dyDescent="0.25">
      <c r="O11589" s="158"/>
    </row>
    <row r="11590" spans="15:15" x14ac:dyDescent="0.25">
      <c r="O11590" s="158"/>
    </row>
    <row r="11591" spans="15:15" x14ac:dyDescent="0.25">
      <c r="O11591" s="158"/>
    </row>
    <row r="11592" spans="15:15" x14ac:dyDescent="0.25">
      <c r="O11592" s="158"/>
    </row>
    <row r="11593" spans="15:15" x14ac:dyDescent="0.25">
      <c r="O11593" s="158"/>
    </row>
    <row r="11594" spans="15:15" x14ac:dyDescent="0.25">
      <c r="O11594" s="158"/>
    </row>
    <row r="11595" spans="15:15" x14ac:dyDescent="0.25">
      <c r="O11595" s="158"/>
    </row>
    <row r="11596" spans="15:15" x14ac:dyDescent="0.25">
      <c r="O11596" s="158"/>
    </row>
    <row r="11597" spans="15:15" x14ac:dyDescent="0.25">
      <c r="O11597" s="158"/>
    </row>
    <row r="11598" spans="15:15" x14ac:dyDescent="0.25">
      <c r="O11598" s="158"/>
    </row>
    <row r="11599" spans="15:15" x14ac:dyDescent="0.25">
      <c r="O11599" s="158"/>
    </row>
    <row r="11600" spans="15:15" x14ac:dyDescent="0.25">
      <c r="O11600" s="158"/>
    </row>
    <row r="11601" spans="15:15" x14ac:dyDescent="0.25">
      <c r="O11601" s="158"/>
    </row>
    <row r="11602" spans="15:15" x14ac:dyDescent="0.25">
      <c r="O11602" s="158"/>
    </row>
    <row r="11603" spans="15:15" x14ac:dyDescent="0.25">
      <c r="O11603" s="158"/>
    </row>
    <row r="11604" spans="15:15" x14ac:dyDescent="0.25">
      <c r="O11604" s="158"/>
    </row>
    <row r="11605" spans="15:15" x14ac:dyDescent="0.25">
      <c r="O11605" s="158"/>
    </row>
    <row r="11606" spans="15:15" x14ac:dyDescent="0.25">
      <c r="O11606" s="158"/>
    </row>
    <row r="11607" spans="15:15" x14ac:dyDescent="0.25">
      <c r="O11607" s="158"/>
    </row>
    <row r="11608" spans="15:15" x14ac:dyDescent="0.25">
      <c r="O11608" s="158"/>
    </row>
    <row r="11609" spans="15:15" x14ac:dyDescent="0.25">
      <c r="O11609" s="158"/>
    </row>
    <row r="11610" spans="15:15" x14ac:dyDescent="0.25">
      <c r="O11610" s="158"/>
    </row>
    <row r="11611" spans="15:15" x14ac:dyDescent="0.25">
      <c r="O11611" s="158"/>
    </row>
    <row r="11612" spans="15:15" x14ac:dyDescent="0.25">
      <c r="O11612" s="158"/>
    </row>
    <row r="11613" spans="15:15" x14ac:dyDescent="0.25">
      <c r="O11613" s="158"/>
    </row>
    <row r="11614" spans="15:15" x14ac:dyDescent="0.25">
      <c r="O11614" s="158"/>
    </row>
    <row r="11615" spans="15:15" x14ac:dyDescent="0.25">
      <c r="O11615" s="158"/>
    </row>
    <row r="11616" spans="15:15" x14ac:dyDescent="0.25">
      <c r="O11616" s="158"/>
    </row>
    <row r="11617" spans="15:15" x14ac:dyDescent="0.25">
      <c r="O11617" s="158"/>
    </row>
    <row r="11618" spans="15:15" x14ac:dyDescent="0.25">
      <c r="O11618" s="158"/>
    </row>
    <row r="11619" spans="15:15" x14ac:dyDescent="0.25">
      <c r="O11619" s="158"/>
    </row>
    <row r="11620" spans="15:15" x14ac:dyDescent="0.25">
      <c r="O11620" s="158"/>
    </row>
    <row r="11621" spans="15:15" x14ac:dyDescent="0.25">
      <c r="O11621" s="158"/>
    </row>
    <row r="11622" spans="15:15" x14ac:dyDescent="0.25">
      <c r="O11622" s="158"/>
    </row>
    <row r="11623" spans="15:15" x14ac:dyDescent="0.25">
      <c r="O11623" s="158"/>
    </row>
    <row r="11624" spans="15:15" x14ac:dyDescent="0.25">
      <c r="O11624" s="158"/>
    </row>
    <row r="11625" spans="15:15" x14ac:dyDescent="0.25">
      <c r="O11625" s="158"/>
    </row>
    <row r="11626" spans="15:15" x14ac:dyDescent="0.25">
      <c r="O11626" s="158"/>
    </row>
    <row r="11627" spans="15:15" x14ac:dyDescent="0.25">
      <c r="O11627" s="158"/>
    </row>
    <row r="11628" spans="15:15" x14ac:dyDescent="0.25">
      <c r="O11628" s="158"/>
    </row>
    <row r="11629" spans="15:15" x14ac:dyDescent="0.25">
      <c r="O11629" s="158"/>
    </row>
    <row r="11630" spans="15:15" x14ac:dyDescent="0.25">
      <c r="O11630" s="158"/>
    </row>
    <row r="11631" spans="15:15" x14ac:dyDescent="0.25">
      <c r="O11631" s="158"/>
    </row>
    <row r="11632" spans="15:15" x14ac:dyDescent="0.25">
      <c r="O11632" s="158"/>
    </row>
    <row r="11633" spans="15:15" x14ac:dyDescent="0.25">
      <c r="O11633" s="158"/>
    </row>
    <row r="11634" spans="15:15" x14ac:dyDescent="0.25">
      <c r="O11634" s="158"/>
    </row>
    <row r="11635" spans="15:15" x14ac:dyDescent="0.25">
      <c r="O11635" s="158"/>
    </row>
    <row r="11636" spans="15:15" x14ac:dyDescent="0.25">
      <c r="O11636" s="158"/>
    </row>
    <row r="11637" spans="15:15" x14ac:dyDescent="0.25">
      <c r="O11637" s="158"/>
    </row>
    <row r="11638" spans="15:15" x14ac:dyDescent="0.25">
      <c r="O11638" s="158"/>
    </row>
    <row r="11639" spans="15:15" x14ac:dyDescent="0.25">
      <c r="O11639" s="158"/>
    </row>
    <row r="11640" spans="15:15" x14ac:dyDescent="0.25">
      <c r="O11640" s="158"/>
    </row>
    <row r="11641" spans="15:15" x14ac:dyDescent="0.25">
      <c r="O11641" s="158"/>
    </row>
    <row r="11642" spans="15:15" x14ac:dyDescent="0.25">
      <c r="O11642" s="158"/>
    </row>
    <row r="11643" spans="15:15" x14ac:dyDescent="0.25">
      <c r="O11643" s="158"/>
    </row>
    <row r="11644" spans="15:15" x14ac:dyDescent="0.25">
      <c r="O11644" s="158"/>
    </row>
    <row r="11645" spans="15:15" x14ac:dyDescent="0.25">
      <c r="O11645" s="158"/>
    </row>
    <row r="11646" spans="15:15" x14ac:dyDescent="0.25">
      <c r="O11646" s="158"/>
    </row>
    <row r="11647" spans="15:15" x14ac:dyDescent="0.25">
      <c r="O11647" s="158"/>
    </row>
    <row r="11648" spans="15:15" x14ac:dyDescent="0.25">
      <c r="O11648" s="158"/>
    </row>
    <row r="11649" spans="15:15" x14ac:dyDescent="0.25">
      <c r="O11649" s="158"/>
    </row>
    <row r="11650" spans="15:15" x14ac:dyDescent="0.25">
      <c r="O11650" s="158"/>
    </row>
    <row r="11651" spans="15:15" x14ac:dyDescent="0.25">
      <c r="O11651" s="158"/>
    </row>
    <row r="11652" spans="15:15" x14ac:dyDescent="0.25">
      <c r="O11652" s="158"/>
    </row>
    <row r="11653" spans="15:15" x14ac:dyDescent="0.25">
      <c r="O11653" s="158"/>
    </row>
    <row r="11654" spans="15:15" x14ac:dyDescent="0.25">
      <c r="O11654" s="158"/>
    </row>
    <row r="11655" spans="15:15" x14ac:dyDescent="0.25">
      <c r="O11655" s="158"/>
    </row>
    <row r="11656" spans="15:15" x14ac:dyDescent="0.25">
      <c r="O11656" s="158"/>
    </row>
    <row r="11657" spans="15:15" x14ac:dyDescent="0.25">
      <c r="O11657" s="158"/>
    </row>
    <row r="11658" spans="15:15" x14ac:dyDescent="0.25">
      <c r="O11658" s="158"/>
    </row>
    <row r="11659" spans="15:15" x14ac:dyDescent="0.25">
      <c r="O11659" s="158"/>
    </row>
    <row r="11660" spans="15:15" x14ac:dyDescent="0.25">
      <c r="O11660" s="158"/>
    </row>
    <row r="11661" spans="15:15" x14ac:dyDescent="0.25">
      <c r="O11661" s="158"/>
    </row>
    <row r="11662" spans="15:15" x14ac:dyDescent="0.25">
      <c r="O11662" s="158"/>
    </row>
    <row r="11663" spans="15:15" x14ac:dyDescent="0.25">
      <c r="O11663" s="158"/>
    </row>
    <row r="11664" spans="15:15" x14ac:dyDescent="0.25">
      <c r="O11664" s="158"/>
    </row>
    <row r="11665" spans="15:15" x14ac:dyDescent="0.25">
      <c r="O11665" s="158"/>
    </row>
    <row r="11666" spans="15:15" x14ac:dyDescent="0.25">
      <c r="O11666" s="158"/>
    </row>
    <row r="11667" spans="15:15" x14ac:dyDescent="0.25">
      <c r="O11667" s="158"/>
    </row>
    <row r="11668" spans="15:15" x14ac:dyDescent="0.25">
      <c r="O11668" s="158"/>
    </row>
    <row r="11669" spans="15:15" x14ac:dyDescent="0.25">
      <c r="O11669" s="158"/>
    </row>
    <row r="11670" spans="15:15" x14ac:dyDescent="0.25">
      <c r="O11670" s="158"/>
    </row>
    <row r="11671" spans="15:15" x14ac:dyDescent="0.25">
      <c r="O11671" s="158"/>
    </row>
    <row r="11672" spans="15:15" x14ac:dyDescent="0.25">
      <c r="O11672" s="158"/>
    </row>
    <row r="11673" spans="15:15" x14ac:dyDescent="0.25">
      <c r="O11673" s="158"/>
    </row>
    <row r="11674" spans="15:15" x14ac:dyDescent="0.25">
      <c r="O11674" s="158"/>
    </row>
    <row r="11675" spans="15:15" x14ac:dyDescent="0.25">
      <c r="O11675" s="158"/>
    </row>
    <row r="11676" spans="15:15" x14ac:dyDescent="0.25">
      <c r="O11676" s="158"/>
    </row>
    <row r="11677" spans="15:15" x14ac:dyDescent="0.25">
      <c r="O11677" s="158"/>
    </row>
    <row r="11678" spans="15:15" x14ac:dyDescent="0.25">
      <c r="O11678" s="158"/>
    </row>
    <row r="11679" spans="15:15" x14ac:dyDescent="0.25">
      <c r="O11679" s="158"/>
    </row>
    <row r="11680" spans="15:15" x14ac:dyDescent="0.25">
      <c r="O11680" s="158"/>
    </row>
    <row r="11681" spans="15:15" x14ac:dyDescent="0.25">
      <c r="O11681" s="158"/>
    </row>
    <row r="11682" spans="15:15" x14ac:dyDescent="0.25">
      <c r="O11682" s="158"/>
    </row>
    <row r="11683" spans="15:15" x14ac:dyDescent="0.25">
      <c r="O11683" s="158"/>
    </row>
    <row r="11684" spans="15:15" x14ac:dyDescent="0.25">
      <c r="O11684" s="158"/>
    </row>
    <row r="11685" spans="15:15" x14ac:dyDescent="0.25">
      <c r="O11685" s="158"/>
    </row>
    <row r="11686" spans="15:15" x14ac:dyDescent="0.25">
      <c r="O11686" s="158"/>
    </row>
    <row r="11687" spans="15:15" x14ac:dyDescent="0.25">
      <c r="O11687" s="158"/>
    </row>
    <row r="11688" spans="15:15" x14ac:dyDescent="0.25">
      <c r="O11688" s="158"/>
    </row>
    <row r="11689" spans="15:15" x14ac:dyDescent="0.25">
      <c r="O11689" s="158"/>
    </row>
    <row r="11690" spans="15:15" x14ac:dyDescent="0.25">
      <c r="O11690" s="158"/>
    </row>
    <row r="11691" spans="15:15" x14ac:dyDescent="0.25">
      <c r="O11691" s="158"/>
    </row>
    <row r="11692" spans="15:15" x14ac:dyDescent="0.25">
      <c r="O11692" s="158"/>
    </row>
    <row r="11693" spans="15:15" x14ac:dyDescent="0.25">
      <c r="O11693" s="158"/>
    </row>
    <row r="11694" spans="15:15" x14ac:dyDescent="0.25">
      <c r="O11694" s="158"/>
    </row>
    <row r="11695" spans="15:15" x14ac:dyDescent="0.25">
      <c r="O11695" s="158"/>
    </row>
    <row r="11696" spans="15:15" x14ac:dyDescent="0.25">
      <c r="O11696" s="158"/>
    </row>
    <row r="11697" spans="15:15" x14ac:dyDescent="0.25">
      <c r="O11697" s="158"/>
    </row>
    <row r="11698" spans="15:15" x14ac:dyDescent="0.25">
      <c r="O11698" s="158"/>
    </row>
    <row r="11699" spans="15:15" x14ac:dyDescent="0.25">
      <c r="O11699" s="158"/>
    </row>
    <row r="11700" spans="15:15" x14ac:dyDescent="0.25">
      <c r="O11700" s="158"/>
    </row>
    <row r="11701" spans="15:15" x14ac:dyDescent="0.25">
      <c r="O11701" s="158"/>
    </row>
    <row r="11702" spans="15:15" x14ac:dyDescent="0.25">
      <c r="O11702" s="158"/>
    </row>
    <row r="11703" spans="15:15" x14ac:dyDescent="0.25">
      <c r="O11703" s="158"/>
    </row>
    <row r="11704" spans="15:15" x14ac:dyDescent="0.25">
      <c r="O11704" s="158"/>
    </row>
    <row r="11705" spans="15:15" x14ac:dyDescent="0.25">
      <c r="O11705" s="158"/>
    </row>
    <row r="11706" spans="15:15" x14ac:dyDescent="0.25">
      <c r="O11706" s="158"/>
    </row>
    <row r="11707" spans="15:15" x14ac:dyDescent="0.25">
      <c r="O11707" s="158"/>
    </row>
    <row r="11708" spans="15:15" x14ac:dyDescent="0.25">
      <c r="O11708" s="158"/>
    </row>
    <row r="11709" spans="15:15" x14ac:dyDescent="0.25">
      <c r="O11709" s="158"/>
    </row>
    <row r="11710" spans="15:15" x14ac:dyDescent="0.25">
      <c r="O11710" s="158"/>
    </row>
    <row r="11711" spans="15:15" x14ac:dyDescent="0.25">
      <c r="O11711" s="158"/>
    </row>
    <row r="11712" spans="15:15" x14ac:dyDescent="0.25">
      <c r="O11712" s="158"/>
    </row>
    <row r="11713" spans="15:15" x14ac:dyDescent="0.25">
      <c r="O11713" s="158"/>
    </row>
    <row r="11714" spans="15:15" x14ac:dyDescent="0.25">
      <c r="O11714" s="158"/>
    </row>
    <row r="11715" spans="15:15" x14ac:dyDescent="0.25">
      <c r="O11715" s="158"/>
    </row>
    <row r="11716" spans="15:15" x14ac:dyDescent="0.25">
      <c r="O11716" s="158"/>
    </row>
    <row r="11717" spans="15:15" x14ac:dyDescent="0.25">
      <c r="O11717" s="158"/>
    </row>
    <row r="11718" spans="15:15" x14ac:dyDescent="0.25">
      <c r="O11718" s="158"/>
    </row>
    <row r="11719" spans="15:15" x14ac:dyDescent="0.25">
      <c r="O11719" s="158"/>
    </row>
    <row r="11720" spans="15:15" x14ac:dyDescent="0.25">
      <c r="O11720" s="158"/>
    </row>
    <row r="11721" spans="15:15" x14ac:dyDescent="0.25">
      <c r="O11721" s="158"/>
    </row>
    <row r="11722" spans="15:15" x14ac:dyDescent="0.25">
      <c r="O11722" s="158"/>
    </row>
    <row r="11723" spans="15:15" x14ac:dyDescent="0.25">
      <c r="O11723" s="158"/>
    </row>
    <row r="11724" spans="15:15" x14ac:dyDescent="0.25">
      <c r="O11724" s="158"/>
    </row>
    <row r="11725" spans="15:15" x14ac:dyDescent="0.25">
      <c r="O11725" s="158"/>
    </row>
    <row r="11726" spans="15:15" x14ac:dyDescent="0.25">
      <c r="O11726" s="158"/>
    </row>
    <row r="11727" spans="15:15" x14ac:dyDescent="0.25">
      <c r="O11727" s="158"/>
    </row>
    <row r="11728" spans="15:15" x14ac:dyDescent="0.25">
      <c r="O11728" s="158"/>
    </row>
    <row r="11729" spans="15:15" x14ac:dyDescent="0.25">
      <c r="O11729" s="158"/>
    </row>
    <row r="11730" spans="15:15" x14ac:dyDescent="0.25">
      <c r="O11730" s="158"/>
    </row>
    <row r="11731" spans="15:15" x14ac:dyDescent="0.25">
      <c r="O11731" s="158"/>
    </row>
    <row r="11732" spans="15:15" x14ac:dyDescent="0.25">
      <c r="O11732" s="158"/>
    </row>
    <row r="11733" spans="15:15" x14ac:dyDescent="0.25">
      <c r="O11733" s="158"/>
    </row>
    <row r="11734" spans="15:15" x14ac:dyDescent="0.25">
      <c r="O11734" s="158"/>
    </row>
    <row r="11735" spans="15:15" x14ac:dyDescent="0.25">
      <c r="O11735" s="158"/>
    </row>
    <row r="11736" spans="15:15" x14ac:dyDescent="0.25">
      <c r="O11736" s="158"/>
    </row>
    <row r="11737" spans="15:15" x14ac:dyDescent="0.25">
      <c r="O11737" s="158"/>
    </row>
    <row r="11738" spans="15:15" x14ac:dyDescent="0.25">
      <c r="O11738" s="158"/>
    </row>
    <row r="11739" spans="15:15" x14ac:dyDescent="0.25">
      <c r="O11739" s="158"/>
    </row>
    <row r="11740" spans="15:15" x14ac:dyDescent="0.25">
      <c r="O11740" s="158"/>
    </row>
    <row r="11741" spans="15:15" x14ac:dyDescent="0.25">
      <c r="O11741" s="158"/>
    </row>
    <row r="11742" spans="15:15" x14ac:dyDescent="0.25">
      <c r="O11742" s="158"/>
    </row>
    <row r="11743" spans="15:15" x14ac:dyDescent="0.25">
      <c r="O11743" s="158"/>
    </row>
    <row r="11744" spans="15:15" x14ac:dyDescent="0.25">
      <c r="O11744" s="158"/>
    </row>
    <row r="11745" spans="15:15" x14ac:dyDescent="0.25">
      <c r="O11745" s="158"/>
    </row>
    <row r="11746" spans="15:15" x14ac:dyDescent="0.25">
      <c r="O11746" s="158"/>
    </row>
    <row r="11747" spans="15:15" x14ac:dyDescent="0.25">
      <c r="O11747" s="158"/>
    </row>
    <row r="11748" spans="15:15" x14ac:dyDescent="0.25">
      <c r="O11748" s="158"/>
    </row>
    <row r="11749" spans="15:15" x14ac:dyDescent="0.25">
      <c r="O11749" s="158"/>
    </row>
    <row r="11750" spans="15:15" x14ac:dyDescent="0.25">
      <c r="O11750" s="158"/>
    </row>
    <row r="11751" spans="15:15" x14ac:dyDescent="0.25">
      <c r="O11751" s="158"/>
    </row>
    <row r="11752" spans="15:15" x14ac:dyDescent="0.25">
      <c r="O11752" s="158"/>
    </row>
    <row r="11753" spans="15:15" x14ac:dyDescent="0.25">
      <c r="O11753" s="158"/>
    </row>
    <row r="11754" spans="15:15" x14ac:dyDescent="0.25">
      <c r="O11754" s="158"/>
    </row>
    <row r="11755" spans="15:15" x14ac:dyDescent="0.25">
      <c r="O11755" s="158"/>
    </row>
    <row r="11756" spans="15:15" x14ac:dyDescent="0.25">
      <c r="O11756" s="158"/>
    </row>
    <row r="11757" spans="15:15" x14ac:dyDescent="0.25">
      <c r="O11757" s="158"/>
    </row>
    <row r="11758" spans="15:15" x14ac:dyDescent="0.25">
      <c r="O11758" s="158"/>
    </row>
    <row r="11759" spans="15:15" x14ac:dyDescent="0.25">
      <c r="O11759" s="158"/>
    </row>
    <row r="11760" spans="15:15" x14ac:dyDescent="0.25">
      <c r="O11760" s="158"/>
    </row>
    <row r="11761" spans="15:15" x14ac:dyDescent="0.25">
      <c r="O11761" s="158"/>
    </row>
    <row r="11762" spans="15:15" x14ac:dyDescent="0.25">
      <c r="O11762" s="158"/>
    </row>
    <row r="11763" spans="15:15" x14ac:dyDescent="0.25">
      <c r="O11763" s="158"/>
    </row>
    <row r="11764" spans="15:15" x14ac:dyDescent="0.25">
      <c r="O11764" s="158"/>
    </row>
    <row r="11765" spans="15:15" x14ac:dyDescent="0.25">
      <c r="O11765" s="158"/>
    </row>
    <row r="11766" spans="15:15" x14ac:dyDescent="0.25">
      <c r="O11766" s="158"/>
    </row>
    <row r="11767" spans="15:15" x14ac:dyDescent="0.25">
      <c r="O11767" s="158"/>
    </row>
    <row r="11768" spans="15:15" x14ac:dyDescent="0.25">
      <c r="O11768" s="158"/>
    </row>
    <row r="11769" spans="15:15" x14ac:dyDescent="0.25">
      <c r="O11769" s="158"/>
    </row>
    <row r="11770" spans="15:15" x14ac:dyDescent="0.25">
      <c r="O11770" s="158"/>
    </row>
    <row r="11771" spans="15:15" x14ac:dyDescent="0.25">
      <c r="O11771" s="158"/>
    </row>
    <row r="11772" spans="15:15" x14ac:dyDescent="0.25">
      <c r="O11772" s="158"/>
    </row>
    <row r="11773" spans="15:15" x14ac:dyDescent="0.25">
      <c r="O11773" s="158"/>
    </row>
    <row r="11774" spans="15:15" x14ac:dyDescent="0.25">
      <c r="O11774" s="158"/>
    </row>
    <row r="11775" spans="15:15" x14ac:dyDescent="0.25">
      <c r="O11775" s="158"/>
    </row>
    <row r="11776" spans="15:15" x14ac:dyDescent="0.25">
      <c r="O11776" s="158"/>
    </row>
    <row r="11777" spans="15:15" x14ac:dyDescent="0.25">
      <c r="O11777" s="158"/>
    </row>
    <row r="11778" spans="15:15" x14ac:dyDescent="0.25">
      <c r="O11778" s="158"/>
    </row>
    <row r="11779" spans="15:15" x14ac:dyDescent="0.25">
      <c r="O11779" s="158"/>
    </row>
    <row r="11780" spans="15:15" x14ac:dyDescent="0.25">
      <c r="O11780" s="158"/>
    </row>
    <row r="11781" spans="15:15" x14ac:dyDescent="0.25">
      <c r="O11781" s="158"/>
    </row>
    <row r="11782" spans="15:15" x14ac:dyDescent="0.25">
      <c r="O11782" s="158"/>
    </row>
    <row r="11783" spans="15:15" x14ac:dyDescent="0.25">
      <c r="O11783" s="158"/>
    </row>
    <row r="11784" spans="15:15" x14ac:dyDescent="0.25">
      <c r="O11784" s="158"/>
    </row>
    <row r="11785" spans="15:15" x14ac:dyDescent="0.25">
      <c r="O11785" s="158"/>
    </row>
    <row r="11786" spans="15:15" x14ac:dyDescent="0.25">
      <c r="O11786" s="158"/>
    </row>
    <row r="11787" spans="15:15" x14ac:dyDescent="0.25">
      <c r="O11787" s="158"/>
    </row>
    <row r="11788" spans="15:15" x14ac:dyDescent="0.25">
      <c r="O11788" s="158"/>
    </row>
    <row r="11789" spans="15:15" x14ac:dyDescent="0.25">
      <c r="O11789" s="158"/>
    </row>
    <row r="11790" spans="15:15" x14ac:dyDescent="0.25">
      <c r="O11790" s="158"/>
    </row>
    <row r="11791" spans="15:15" x14ac:dyDescent="0.25">
      <c r="O11791" s="158"/>
    </row>
    <row r="11792" spans="15:15" x14ac:dyDescent="0.25">
      <c r="O11792" s="158"/>
    </row>
    <row r="11793" spans="15:15" x14ac:dyDescent="0.25">
      <c r="O11793" s="158"/>
    </row>
    <row r="11794" spans="15:15" x14ac:dyDescent="0.25">
      <c r="O11794" s="158"/>
    </row>
    <row r="11795" spans="15:15" x14ac:dyDescent="0.25">
      <c r="O11795" s="158"/>
    </row>
    <row r="11796" spans="15:15" x14ac:dyDescent="0.25">
      <c r="O11796" s="158"/>
    </row>
    <row r="11797" spans="15:15" x14ac:dyDescent="0.25">
      <c r="O11797" s="158"/>
    </row>
    <row r="11798" spans="15:15" x14ac:dyDescent="0.25">
      <c r="O11798" s="158"/>
    </row>
    <row r="11799" spans="15:15" x14ac:dyDescent="0.25">
      <c r="O11799" s="158"/>
    </row>
    <row r="11800" spans="15:15" x14ac:dyDescent="0.25">
      <c r="O11800" s="158"/>
    </row>
    <row r="11801" spans="15:15" x14ac:dyDescent="0.25">
      <c r="O11801" s="158"/>
    </row>
    <row r="11802" spans="15:15" x14ac:dyDescent="0.25">
      <c r="O11802" s="158"/>
    </row>
    <row r="11803" spans="15:15" x14ac:dyDescent="0.25">
      <c r="O11803" s="158"/>
    </row>
    <row r="11804" spans="15:15" x14ac:dyDescent="0.25">
      <c r="O11804" s="158"/>
    </row>
    <row r="11805" spans="15:15" x14ac:dyDescent="0.25">
      <c r="O11805" s="158"/>
    </row>
    <row r="11806" spans="15:15" x14ac:dyDescent="0.25">
      <c r="O11806" s="158"/>
    </row>
    <row r="11807" spans="15:15" x14ac:dyDescent="0.25">
      <c r="O11807" s="158"/>
    </row>
    <row r="11808" spans="15:15" x14ac:dyDescent="0.25">
      <c r="O11808" s="158"/>
    </row>
    <row r="11809" spans="15:15" x14ac:dyDescent="0.25">
      <c r="O11809" s="158"/>
    </row>
    <row r="11810" spans="15:15" x14ac:dyDescent="0.25">
      <c r="O11810" s="158"/>
    </row>
    <row r="11811" spans="15:15" x14ac:dyDescent="0.25">
      <c r="O11811" s="158"/>
    </row>
    <row r="11812" spans="15:15" x14ac:dyDescent="0.25">
      <c r="O11812" s="158"/>
    </row>
    <row r="11813" spans="15:15" x14ac:dyDescent="0.25">
      <c r="O11813" s="158"/>
    </row>
    <row r="11814" spans="15:15" x14ac:dyDescent="0.25">
      <c r="O11814" s="158"/>
    </row>
    <row r="11815" spans="15:15" x14ac:dyDescent="0.25">
      <c r="O11815" s="158"/>
    </row>
    <row r="11816" spans="15:15" x14ac:dyDescent="0.25">
      <c r="O11816" s="158"/>
    </row>
    <row r="11817" spans="15:15" x14ac:dyDescent="0.25">
      <c r="O11817" s="158"/>
    </row>
    <row r="11818" spans="15:15" x14ac:dyDescent="0.25">
      <c r="O11818" s="158"/>
    </row>
    <row r="11819" spans="15:15" x14ac:dyDescent="0.25">
      <c r="O11819" s="158"/>
    </row>
    <row r="11820" spans="15:15" x14ac:dyDescent="0.25">
      <c r="O11820" s="158"/>
    </row>
    <row r="11821" spans="15:15" x14ac:dyDescent="0.25">
      <c r="O11821" s="158"/>
    </row>
    <row r="11822" spans="15:15" x14ac:dyDescent="0.25">
      <c r="O11822" s="158"/>
    </row>
    <row r="11823" spans="15:15" x14ac:dyDescent="0.25">
      <c r="O11823" s="158"/>
    </row>
    <row r="11824" spans="15:15" x14ac:dyDescent="0.25">
      <c r="O11824" s="158"/>
    </row>
    <row r="11825" spans="15:15" x14ac:dyDescent="0.25">
      <c r="O11825" s="158"/>
    </row>
    <row r="11826" spans="15:15" x14ac:dyDescent="0.25">
      <c r="O11826" s="158"/>
    </row>
    <row r="11827" spans="15:15" x14ac:dyDescent="0.25">
      <c r="O11827" s="158"/>
    </row>
    <row r="11828" spans="15:15" x14ac:dyDescent="0.25">
      <c r="O11828" s="158"/>
    </row>
    <row r="11829" spans="15:15" x14ac:dyDescent="0.25">
      <c r="O11829" s="158"/>
    </row>
    <row r="11830" spans="15:15" x14ac:dyDescent="0.25">
      <c r="O11830" s="158"/>
    </row>
    <row r="11831" spans="15:15" x14ac:dyDescent="0.25">
      <c r="O11831" s="158"/>
    </row>
    <row r="11832" spans="15:15" x14ac:dyDescent="0.25">
      <c r="O11832" s="158"/>
    </row>
    <row r="11833" spans="15:15" x14ac:dyDescent="0.25">
      <c r="O11833" s="158"/>
    </row>
    <row r="11834" spans="15:15" x14ac:dyDescent="0.25">
      <c r="O11834" s="158"/>
    </row>
    <row r="11835" spans="15:15" x14ac:dyDescent="0.25">
      <c r="O11835" s="158"/>
    </row>
    <row r="11836" spans="15:15" x14ac:dyDescent="0.25">
      <c r="O11836" s="158"/>
    </row>
    <row r="11837" spans="15:15" x14ac:dyDescent="0.25">
      <c r="O11837" s="158"/>
    </row>
    <row r="11838" spans="15:15" x14ac:dyDescent="0.25">
      <c r="O11838" s="158"/>
    </row>
    <row r="11839" spans="15:15" x14ac:dyDescent="0.25">
      <c r="O11839" s="158"/>
    </row>
    <row r="11840" spans="15:15" x14ac:dyDescent="0.25">
      <c r="O11840" s="158"/>
    </row>
    <row r="11841" spans="15:15" x14ac:dyDescent="0.25">
      <c r="O11841" s="158"/>
    </row>
    <row r="11842" spans="15:15" x14ac:dyDescent="0.25">
      <c r="O11842" s="158"/>
    </row>
    <row r="11843" spans="15:15" x14ac:dyDescent="0.25">
      <c r="O11843" s="158"/>
    </row>
    <row r="11844" spans="15:15" x14ac:dyDescent="0.25">
      <c r="O11844" s="158"/>
    </row>
    <row r="11845" spans="15:15" x14ac:dyDescent="0.25">
      <c r="O11845" s="158"/>
    </row>
    <row r="11846" spans="15:15" x14ac:dyDescent="0.25">
      <c r="O11846" s="158"/>
    </row>
    <row r="11847" spans="15:15" x14ac:dyDescent="0.25">
      <c r="O11847" s="158"/>
    </row>
    <row r="11848" spans="15:15" x14ac:dyDescent="0.25">
      <c r="O11848" s="158"/>
    </row>
    <row r="11849" spans="15:15" x14ac:dyDescent="0.25">
      <c r="O11849" s="158"/>
    </row>
    <row r="11850" spans="15:15" x14ac:dyDescent="0.25">
      <c r="O11850" s="158"/>
    </row>
    <row r="11851" spans="15:15" x14ac:dyDescent="0.25">
      <c r="O11851" s="158"/>
    </row>
    <row r="11852" spans="15:15" x14ac:dyDescent="0.25">
      <c r="O11852" s="158"/>
    </row>
    <row r="11853" spans="15:15" x14ac:dyDescent="0.25">
      <c r="O11853" s="158"/>
    </row>
    <row r="11854" spans="15:15" x14ac:dyDescent="0.25">
      <c r="O11854" s="158"/>
    </row>
    <row r="11855" spans="15:15" x14ac:dyDescent="0.25">
      <c r="O11855" s="158"/>
    </row>
    <row r="11856" spans="15:15" x14ac:dyDescent="0.25">
      <c r="O11856" s="158"/>
    </row>
    <row r="11857" spans="15:15" x14ac:dyDescent="0.25">
      <c r="O11857" s="158"/>
    </row>
    <row r="11858" spans="15:15" x14ac:dyDescent="0.25">
      <c r="O11858" s="158"/>
    </row>
    <row r="11859" spans="15:15" x14ac:dyDescent="0.25">
      <c r="O11859" s="158"/>
    </row>
    <row r="11860" spans="15:15" x14ac:dyDescent="0.25">
      <c r="O11860" s="158"/>
    </row>
    <row r="11861" spans="15:15" x14ac:dyDescent="0.25">
      <c r="O11861" s="158"/>
    </row>
    <row r="11862" spans="15:15" x14ac:dyDescent="0.25">
      <c r="O11862" s="158"/>
    </row>
    <row r="11863" spans="15:15" x14ac:dyDescent="0.25">
      <c r="O11863" s="158"/>
    </row>
    <row r="11864" spans="15:15" x14ac:dyDescent="0.25">
      <c r="O11864" s="158"/>
    </row>
    <row r="11865" spans="15:15" x14ac:dyDescent="0.25">
      <c r="O11865" s="158"/>
    </row>
    <row r="11866" spans="15:15" x14ac:dyDescent="0.25">
      <c r="O11866" s="158"/>
    </row>
    <row r="11867" spans="15:15" x14ac:dyDescent="0.25">
      <c r="O11867" s="158"/>
    </row>
    <row r="11868" spans="15:15" x14ac:dyDescent="0.25">
      <c r="O11868" s="158"/>
    </row>
    <row r="11869" spans="15:15" x14ac:dyDescent="0.25">
      <c r="O11869" s="158"/>
    </row>
    <row r="11870" spans="15:15" x14ac:dyDescent="0.25">
      <c r="O11870" s="158"/>
    </row>
    <row r="11871" spans="15:15" x14ac:dyDescent="0.25">
      <c r="O11871" s="158"/>
    </row>
    <row r="11872" spans="15:15" x14ac:dyDescent="0.25">
      <c r="O11872" s="158"/>
    </row>
    <row r="11873" spans="15:15" x14ac:dyDescent="0.25">
      <c r="O11873" s="158"/>
    </row>
    <row r="11874" spans="15:15" x14ac:dyDescent="0.25">
      <c r="O11874" s="158"/>
    </row>
    <row r="11875" spans="15:15" x14ac:dyDescent="0.25">
      <c r="O11875" s="158"/>
    </row>
    <row r="11876" spans="15:15" x14ac:dyDescent="0.25">
      <c r="O11876" s="158"/>
    </row>
    <row r="11877" spans="15:15" x14ac:dyDescent="0.25">
      <c r="O11877" s="158"/>
    </row>
    <row r="11878" spans="15:15" x14ac:dyDescent="0.25">
      <c r="O11878" s="158"/>
    </row>
    <row r="11879" spans="15:15" x14ac:dyDescent="0.25">
      <c r="O11879" s="158"/>
    </row>
    <row r="11880" spans="15:15" x14ac:dyDescent="0.25">
      <c r="O11880" s="158"/>
    </row>
    <row r="11881" spans="15:15" x14ac:dyDescent="0.25">
      <c r="O11881" s="158"/>
    </row>
    <row r="11882" spans="15:15" x14ac:dyDescent="0.25">
      <c r="O11882" s="158"/>
    </row>
    <row r="11883" spans="15:15" x14ac:dyDescent="0.25">
      <c r="O11883" s="158"/>
    </row>
    <row r="11884" spans="15:15" x14ac:dyDescent="0.25">
      <c r="O11884" s="158"/>
    </row>
    <row r="11885" spans="15:15" x14ac:dyDescent="0.25">
      <c r="O11885" s="158"/>
    </row>
    <row r="11886" spans="15:15" x14ac:dyDescent="0.25">
      <c r="O11886" s="158"/>
    </row>
    <row r="11887" spans="15:15" x14ac:dyDescent="0.25">
      <c r="O11887" s="158"/>
    </row>
    <row r="11888" spans="15:15" x14ac:dyDescent="0.25">
      <c r="O11888" s="158"/>
    </row>
    <row r="11889" spans="15:15" x14ac:dyDescent="0.25">
      <c r="O11889" s="158"/>
    </row>
    <row r="11890" spans="15:15" x14ac:dyDescent="0.25">
      <c r="O11890" s="158"/>
    </row>
    <row r="11891" spans="15:15" x14ac:dyDescent="0.25">
      <c r="O11891" s="158"/>
    </row>
    <row r="11892" spans="15:15" x14ac:dyDescent="0.25">
      <c r="O11892" s="158"/>
    </row>
    <row r="11893" spans="15:15" x14ac:dyDescent="0.25">
      <c r="O11893" s="158"/>
    </row>
    <row r="11894" spans="15:15" x14ac:dyDescent="0.25">
      <c r="O11894" s="158"/>
    </row>
    <row r="11895" spans="15:15" x14ac:dyDescent="0.25">
      <c r="O11895" s="158"/>
    </row>
    <row r="11896" spans="15:15" x14ac:dyDescent="0.25">
      <c r="O11896" s="158"/>
    </row>
    <row r="11897" spans="15:15" x14ac:dyDescent="0.25">
      <c r="O11897" s="158"/>
    </row>
    <row r="11898" spans="15:15" x14ac:dyDescent="0.25">
      <c r="O11898" s="158"/>
    </row>
    <row r="11899" spans="15:15" x14ac:dyDescent="0.25">
      <c r="O11899" s="158"/>
    </row>
    <row r="11900" spans="15:15" x14ac:dyDescent="0.25">
      <c r="O11900" s="158"/>
    </row>
    <row r="11901" spans="15:15" x14ac:dyDescent="0.25">
      <c r="O11901" s="158"/>
    </row>
    <row r="11902" spans="15:15" x14ac:dyDescent="0.25">
      <c r="O11902" s="158"/>
    </row>
    <row r="11903" spans="15:15" x14ac:dyDescent="0.25">
      <c r="O11903" s="158"/>
    </row>
    <row r="11904" spans="15:15" x14ac:dyDescent="0.25">
      <c r="O11904" s="158"/>
    </row>
    <row r="11905" spans="15:15" x14ac:dyDescent="0.25">
      <c r="O11905" s="158"/>
    </row>
    <row r="11906" spans="15:15" x14ac:dyDescent="0.25">
      <c r="O11906" s="158"/>
    </row>
    <row r="11907" spans="15:15" x14ac:dyDescent="0.25">
      <c r="O11907" s="158"/>
    </row>
    <row r="11908" spans="15:15" x14ac:dyDescent="0.25">
      <c r="O11908" s="158"/>
    </row>
    <row r="11909" spans="15:15" x14ac:dyDescent="0.25">
      <c r="O11909" s="158"/>
    </row>
    <row r="11910" spans="15:15" x14ac:dyDescent="0.25">
      <c r="O11910" s="158"/>
    </row>
    <row r="11911" spans="15:15" x14ac:dyDescent="0.25">
      <c r="O11911" s="158"/>
    </row>
    <row r="11912" spans="15:15" x14ac:dyDescent="0.25">
      <c r="O11912" s="158"/>
    </row>
    <row r="11913" spans="15:15" x14ac:dyDescent="0.25">
      <c r="O11913" s="158"/>
    </row>
    <row r="11914" spans="15:15" x14ac:dyDescent="0.25">
      <c r="O11914" s="158"/>
    </row>
    <row r="11915" spans="15:15" x14ac:dyDescent="0.25">
      <c r="O11915" s="158"/>
    </row>
    <row r="11916" spans="15:15" x14ac:dyDescent="0.25">
      <c r="O11916" s="158"/>
    </row>
    <row r="11917" spans="15:15" x14ac:dyDescent="0.25">
      <c r="O11917" s="158"/>
    </row>
    <row r="11918" spans="15:15" x14ac:dyDescent="0.25">
      <c r="O11918" s="158"/>
    </row>
    <row r="11919" spans="15:15" x14ac:dyDescent="0.25">
      <c r="O11919" s="158"/>
    </row>
    <row r="11920" spans="15:15" x14ac:dyDescent="0.25">
      <c r="O11920" s="158"/>
    </row>
    <row r="11921" spans="15:15" x14ac:dyDescent="0.25">
      <c r="O11921" s="158"/>
    </row>
    <row r="11922" spans="15:15" x14ac:dyDescent="0.25">
      <c r="O11922" s="158"/>
    </row>
    <row r="11923" spans="15:15" x14ac:dyDescent="0.25">
      <c r="O11923" s="158"/>
    </row>
    <row r="11924" spans="15:15" x14ac:dyDescent="0.25">
      <c r="O11924" s="158"/>
    </row>
    <row r="11925" spans="15:15" x14ac:dyDescent="0.25">
      <c r="O11925" s="158"/>
    </row>
    <row r="11926" spans="15:15" x14ac:dyDescent="0.25">
      <c r="O11926" s="158"/>
    </row>
    <row r="11927" spans="15:15" x14ac:dyDescent="0.25">
      <c r="O11927" s="158"/>
    </row>
    <row r="11928" spans="15:15" x14ac:dyDescent="0.25">
      <c r="O11928" s="158"/>
    </row>
    <row r="11929" spans="15:15" x14ac:dyDescent="0.25">
      <c r="O11929" s="158"/>
    </row>
    <row r="11930" spans="15:15" x14ac:dyDescent="0.25">
      <c r="O11930" s="158"/>
    </row>
    <row r="11931" spans="15:15" x14ac:dyDescent="0.25">
      <c r="O11931" s="158"/>
    </row>
    <row r="11932" spans="15:15" x14ac:dyDescent="0.25">
      <c r="O11932" s="158"/>
    </row>
    <row r="11933" spans="15:15" x14ac:dyDescent="0.25">
      <c r="O11933" s="158"/>
    </row>
    <row r="11934" spans="15:15" x14ac:dyDescent="0.25">
      <c r="O11934" s="158"/>
    </row>
    <row r="11935" spans="15:15" x14ac:dyDescent="0.25">
      <c r="O11935" s="158"/>
    </row>
    <row r="11936" spans="15:15" x14ac:dyDescent="0.25">
      <c r="O11936" s="158"/>
    </row>
    <row r="11937" spans="15:15" x14ac:dyDescent="0.25">
      <c r="O11937" s="158"/>
    </row>
    <row r="11938" spans="15:15" x14ac:dyDescent="0.25">
      <c r="O11938" s="158"/>
    </row>
    <row r="11939" spans="15:15" x14ac:dyDescent="0.25">
      <c r="O11939" s="158"/>
    </row>
    <row r="11940" spans="15:15" x14ac:dyDescent="0.25">
      <c r="O11940" s="158"/>
    </row>
    <row r="11941" spans="15:15" x14ac:dyDescent="0.25">
      <c r="O11941" s="158"/>
    </row>
    <row r="11942" spans="15:15" x14ac:dyDescent="0.25">
      <c r="O11942" s="158"/>
    </row>
    <row r="11943" spans="15:15" x14ac:dyDescent="0.25">
      <c r="O11943" s="158"/>
    </row>
    <row r="11944" spans="15:15" x14ac:dyDescent="0.25">
      <c r="O11944" s="158"/>
    </row>
    <row r="11945" spans="15:15" x14ac:dyDescent="0.25">
      <c r="O11945" s="158"/>
    </row>
    <row r="11946" spans="15:15" x14ac:dyDescent="0.25">
      <c r="O11946" s="158"/>
    </row>
    <row r="11947" spans="15:15" x14ac:dyDescent="0.25">
      <c r="O11947" s="158"/>
    </row>
    <row r="11948" spans="15:15" x14ac:dyDescent="0.25">
      <c r="O11948" s="158"/>
    </row>
    <row r="11949" spans="15:15" x14ac:dyDescent="0.25">
      <c r="O11949" s="158"/>
    </row>
    <row r="11950" spans="15:15" x14ac:dyDescent="0.25">
      <c r="O11950" s="158"/>
    </row>
    <row r="11951" spans="15:15" x14ac:dyDescent="0.25">
      <c r="O11951" s="158"/>
    </row>
    <row r="11952" spans="15:15" x14ac:dyDescent="0.25">
      <c r="O11952" s="158"/>
    </row>
    <row r="11953" spans="15:15" x14ac:dyDescent="0.25">
      <c r="O11953" s="158"/>
    </row>
    <row r="11954" spans="15:15" x14ac:dyDescent="0.25">
      <c r="O11954" s="158"/>
    </row>
    <row r="11955" spans="15:15" x14ac:dyDescent="0.25">
      <c r="O11955" s="158"/>
    </row>
    <row r="11956" spans="15:15" x14ac:dyDescent="0.25">
      <c r="O11956" s="158"/>
    </row>
    <row r="11957" spans="15:15" x14ac:dyDescent="0.25">
      <c r="O11957" s="158"/>
    </row>
    <row r="11958" spans="15:15" x14ac:dyDescent="0.25">
      <c r="O11958" s="158"/>
    </row>
    <row r="11959" spans="15:15" x14ac:dyDescent="0.25">
      <c r="O11959" s="158"/>
    </row>
    <row r="11960" spans="15:15" x14ac:dyDescent="0.25">
      <c r="O11960" s="158"/>
    </row>
    <row r="11961" spans="15:15" x14ac:dyDescent="0.25">
      <c r="O11961" s="158"/>
    </row>
    <row r="11962" spans="15:15" x14ac:dyDescent="0.25">
      <c r="O11962" s="158"/>
    </row>
    <row r="11963" spans="15:15" x14ac:dyDescent="0.25">
      <c r="O11963" s="158"/>
    </row>
    <row r="11964" spans="15:15" x14ac:dyDescent="0.25">
      <c r="O11964" s="158"/>
    </row>
    <row r="11965" spans="15:15" x14ac:dyDescent="0.25">
      <c r="O11965" s="158"/>
    </row>
    <row r="11966" spans="15:15" x14ac:dyDescent="0.25">
      <c r="O11966" s="158"/>
    </row>
    <row r="11967" spans="15:15" x14ac:dyDescent="0.25">
      <c r="O11967" s="158"/>
    </row>
    <row r="11968" spans="15:15" x14ac:dyDescent="0.25">
      <c r="O11968" s="158"/>
    </row>
    <row r="11969" spans="15:15" x14ac:dyDescent="0.25">
      <c r="O11969" s="158"/>
    </row>
    <row r="11970" spans="15:15" x14ac:dyDescent="0.25">
      <c r="O11970" s="158"/>
    </row>
    <row r="11971" spans="15:15" x14ac:dyDescent="0.25">
      <c r="O11971" s="158"/>
    </row>
    <row r="11972" spans="15:15" x14ac:dyDescent="0.25">
      <c r="O11972" s="158"/>
    </row>
    <row r="11973" spans="15:15" x14ac:dyDescent="0.25">
      <c r="O11973" s="158"/>
    </row>
    <row r="11974" spans="15:15" x14ac:dyDescent="0.25">
      <c r="O11974" s="158"/>
    </row>
    <row r="11975" spans="15:15" x14ac:dyDescent="0.25">
      <c r="O11975" s="158"/>
    </row>
    <row r="11976" spans="15:15" x14ac:dyDescent="0.25">
      <c r="O11976" s="158"/>
    </row>
    <row r="11977" spans="15:15" x14ac:dyDescent="0.25">
      <c r="O11977" s="158"/>
    </row>
    <row r="11978" spans="15:15" x14ac:dyDescent="0.25">
      <c r="O11978" s="158"/>
    </row>
    <row r="11979" spans="15:15" x14ac:dyDescent="0.25">
      <c r="O11979" s="158"/>
    </row>
    <row r="11980" spans="15:15" x14ac:dyDescent="0.25">
      <c r="O11980" s="158"/>
    </row>
    <row r="11981" spans="15:15" x14ac:dyDescent="0.25">
      <c r="O11981" s="158"/>
    </row>
    <row r="11982" spans="15:15" x14ac:dyDescent="0.25">
      <c r="O11982" s="158"/>
    </row>
    <row r="11983" spans="15:15" x14ac:dyDescent="0.25">
      <c r="O11983" s="158"/>
    </row>
    <row r="11984" spans="15:15" x14ac:dyDescent="0.25">
      <c r="O11984" s="158"/>
    </row>
    <row r="11985" spans="15:15" x14ac:dyDescent="0.25">
      <c r="O11985" s="158"/>
    </row>
    <row r="11986" spans="15:15" x14ac:dyDescent="0.25">
      <c r="O11986" s="158"/>
    </row>
    <row r="11987" spans="15:15" x14ac:dyDescent="0.25">
      <c r="O11987" s="158"/>
    </row>
    <row r="11988" spans="15:15" x14ac:dyDescent="0.25">
      <c r="O11988" s="158"/>
    </row>
    <row r="11989" spans="15:15" x14ac:dyDescent="0.25">
      <c r="O11989" s="158"/>
    </row>
    <row r="11990" spans="15:15" x14ac:dyDescent="0.25">
      <c r="O11990" s="158"/>
    </row>
    <row r="11991" spans="15:15" x14ac:dyDescent="0.25">
      <c r="O11991" s="158"/>
    </row>
    <row r="11992" spans="15:15" x14ac:dyDescent="0.25">
      <c r="O11992" s="158"/>
    </row>
    <row r="11993" spans="15:15" x14ac:dyDescent="0.25">
      <c r="O11993" s="158"/>
    </row>
    <row r="11994" spans="15:15" x14ac:dyDescent="0.25">
      <c r="O11994" s="158"/>
    </row>
    <row r="11995" spans="15:15" x14ac:dyDescent="0.25">
      <c r="O11995" s="158"/>
    </row>
    <row r="11996" spans="15:15" x14ac:dyDescent="0.25">
      <c r="O11996" s="158"/>
    </row>
    <row r="11997" spans="15:15" x14ac:dyDescent="0.25">
      <c r="O11997" s="158"/>
    </row>
    <row r="11998" spans="15:15" x14ac:dyDescent="0.25">
      <c r="O11998" s="158"/>
    </row>
    <row r="11999" spans="15:15" x14ac:dyDescent="0.25">
      <c r="O11999" s="158"/>
    </row>
    <row r="12000" spans="15:15" x14ac:dyDescent="0.25">
      <c r="O12000" s="158"/>
    </row>
    <row r="12001" spans="15:15" x14ac:dyDescent="0.25">
      <c r="O12001" s="158"/>
    </row>
    <row r="12002" spans="15:15" x14ac:dyDescent="0.25">
      <c r="O12002" s="158"/>
    </row>
    <row r="12003" spans="15:15" x14ac:dyDescent="0.25">
      <c r="O12003" s="158"/>
    </row>
    <row r="12004" spans="15:15" x14ac:dyDescent="0.25">
      <c r="O12004" s="158"/>
    </row>
    <row r="12005" spans="15:15" x14ac:dyDescent="0.25">
      <c r="O12005" s="158"/>
    </row>
    <row r="12006" spans="15:15" x14ac:dyDescent="0.25">
      <c r="O12006" s="158"/>
    </row>
    <row r="12007" spans="15:15" x14ac:dyDescent="0.25">
      <c r="O12007" s="158"/>
    </row>
    <row r="12008" spans="15:15" x14ac:dyDescent="0.25">
      <c r="O12008" s="158"/>
    </row>
    <row r="12009" spans="15:15" x14ac:dyDescent="0.25">
      <c r="O12009" s="158"/>
    </row>
    <row r="12010" spans="15:15" x14ac:dyDescent="0.25">
      <c r="O12010" s="158"/>
    </row>
    <row r="12011" spans="15:15" x14ac:dyDescent="0.25">
      <c r="O12011" s="158"/>
    </row>
    <row r="12012" spans="15:15" x14ac:dyDescent="0.25">
      <c r="O12012" s="158"/>
    </row>
    <row r="12013" spans="15:15" x14ac:dyDescent="0.25">
      <c r="O12013" s="158"/>
    </row>
    <row r="12014" spans="15:15" x14ac:dyDescent="0.25">
      <c r="O12014" s="158"/>
    </row>
    <row r="12015" spans="15:15" x14ac:dyDescent="0.25">
      <c r="O12015" s="158"/>
    </row>
    <row r="12016" spans="15:15" x14ac:dyDescent="0.25">
      <c r="O12016" s="158"/>
    </row>
    <row r="12017" spans="15:15" x14ac:dyDescent="0.25">
      <c r="O12017" s="158"/>
    </row>
    <row r="12018" spans="15:15" x14ac:dyDescent="0.25">
      <c r="O12018" s="158"/>
    </row>
    <row r="12019" spans="15:15" x14ac:dyDescent="0.25">
      <c r="O12019" s="158"/>
    </row>
    <row r="12020" spans="15:15" x14ac:dyDescent="0.25">
      <c r="O12020" s="158"/>
    </row>
    <row r="12021" spans="15:15" x14ac:dyDescent="0.25">
      <c r="O12021" s="158"/>
    </row>
    <row r="12022" spans="15:15" x14ac:dyDescent="0.25">
      <c r="O12022" s="158"/>
    </row>
    <row r="12023" spans="15:15" x14ac:dyDescent="0.25">
      <c r="O12023" s="158"/>
    </row>
    <row r="12024" spans="15:15" x14ac:dyDescent="0.25">
      <c r="O12024" s="158"/>
    </row>
    <row r="12025" spans="15:15" x14ac:dyDescent="0.25">
      <c r="O12025" s="158"/>
    </row>
    <row r="12026" spans="15:15" x14ac:dyDescent="0.25">
      <c r="O12026" s="158"/>
    </row>
    <row r="12027" spans="15:15" x14ac:dyDescent="0.25">
      <c r="O12027" s="158"/>
    </row>
    <row r="12028" spans="15:15" x14ac:dyDescent="0.25">
      <c r="O12028" s="158"/>
    </row>
    <row r="12029" spans="15:15" x14ac:dyDescent="0.25">
      <c r="O12029" s="158"/>
    </row>
    <row r="12030" spans="15:15" x14ac:dyDescent="0.25">
      <c r="O12030" s="158"/>
    </row>
    <row r="12031" spans="15:15" x14ac:dyDescent="0.25">
      <c r="O12031" s="158"/>
    </row>
    <row r="12032" spans="15:15" x14ac:dyDescent="0.25">
      <c r="O12032" s="158"/>
    </row>
    <row r="12033" spans="15:15" x14ac:dyDescent="0.25">
      <c r="O12033" s="158"/>
    </row>
    <row r="12034" spans="15:15" x14ac:dyDescent="0.25">
      <c r="O12034" s="158"/>
    </row>
    <row r="12035" spans="15:15" x14ac:dyDescent="0.25">
      <c r="O12035" s="158"/>
    </row>
    <row r="12036" spans="15:15" x14ac:dyDescent="0.25">
      <c r="O12036" s="158"/>
    </row>
    <row r="12037" spans="15:15" x14ac:dyDescent="0.25">
      <c r="O12037" s="158"/>
    </row>
    <row r="12038" spans="15:15" x14ac:dyDescent="0.25">
      <c r="O12038" s="158"/>
    </row>
    <row r="12039" spans="15:15" x14ac:dyDescent="0.25">
      <c r="O12039" s="158"/>
    </row>
    <row r="12040" spans="15:15" x14ac:dyDescent="0.25">
      <c r="O12040" s="158"/>
    </row>
    <row r="12041" spans="15:15" x14ac:dyDescent="0.25">
      <c r="O12041" s="158"/>
    </row>
    <row r="12042" spans="15:15" x14ac:dyDescent="0.25">
      <c r="O12042" s="158"/>
    </row>
    <row r="12043" spans="15:15" x14ac:dyDescent="0.25">
      <c r="O12043" s="158"/>
    </row>
    <row r="12044" spans="15:15" x14ac:dyDescent="0.25">
      <c r="O12044" s="158"/>
    </row>
    <row r="12045" spans="15:15" x14ac:dyDescent="0.25">
      <c r="O12045" s="158"/>
    </row>
    <row r="12046" spans="15:15" x14ac:dyDescent="0.25">
      <c r="O12046" s="158"/>
    </row>
    <row r="12047" spans="15:15" x14ac:dyDescent="0.25">
      <c r="O12047" s="158"/>
    </row>
    <row r="12048" spans="15:15" x14ac:dyDescent="0.25">
      <c r="O12048" s="158"/>
    </row>
    <row r="12049" spans="15:15" x14ac:dyDescent="0.25">
      <c r="O12049" s="158"/>
    </row>
    <row r="12050" spans="15:15" x14ac:dyDescent="0.25">
      <c r="O12050" s="158"/>
    </row>
    <row r="12051" spans="15:15" x14ac:dyDescent="0.25">
      <c r="O12051" s="158"/>
    </row>
    <row r="12052" spans="15:15" x14ac:dyDescent="0.25">
      <c r="O12052" s="158"/>
    </row>
    <row r="12053" spans="15:15" x14ac:dyDescent="0.25">
      <c r="O12053" s="158"/>
    </row>
    <row r="12054" spans="15:15" x14ac:dyDescent="0.25">
      <c r="O12054" s="158"/>
    </row>
    <row r="12055" spans="15:15" x14ac:dyDescent="0.25">
      <c r="O12055" s="158"/>
    </row>
    <row r="12056" spans="15:15" x14ac:dyDescent="0.25">
      <c r="O12056" s="158"/>
    </row>
    <row r="12057" spans="15:15" x14ac:dyDescent="0.25">
      <c r="O12057" s="158"/>
    </row>
    <row r="12058" spans="15:15" x14ac:dyDescent="0.25">
      <c r="O12058" s="158"/>
    </row>
    <row r="12059" spans="15:15" x14ac:dyDescent="0.25">
      <c r="O12059" s="158"/>
    </row>
    <row r="12060" spans="15:15" x14ac:dyDescent="0.25">
      <c r="O12060" s="158"/>
    </row>
    <row r="12061" spans="15:15" x14ac:dyDescent="0.25">
      <c r="O12061" s="158"/>
    </row>
    <row r="12062" spans="15:15" x14ac:dyDescent="0.25">
      <c r="O12062" s="158"/>
    </row>
    <row r="12063" spans="15:15" x14ac:dyDescent="0.25">
      <c r="O12063" s="158"/>
    </row>
    <row r="12064" spans="15:15" x14ac:dyDescent="0.25">
      <c r="O12064" s="158"/>
    </row>
    <row r="12065" spans="15:15" x14ac:dyDescent="0.25">
      <c r="O12065" s="158"/>
    </row>
    <row r="12066" spans="15:15" x14ac:dyDescent="0.25">
      <c r="O12066" s="158"/>
    </row>
    <row r="12067" spans="15:15" x14ac:dyDescent="0.25">
      <c r="O12067" s="158"/>
    </row>
    <row r="12068" spans="15:15" x14ac:dyDescent="0.25">
      <c r="O12068" s="158"/>
    </row>
    <row r="12069" spans="15:15" x14ac:dyDescent="0.25">
      <c r="O12069" s="158"/>
    </row>
    <row r="12070" spans="15:15" x14ac:dyDescent="0.25">
      <c r="O12070" s="158"/>
    </row>
    <row r="12071" spans="15:15" x14ac:dyDescent="0.25">
      <c r="O12071" s="158"/>
    </row>
    <row r="12072" spans="15:15" x14ac:dyDescent="0.25">
      <c r="O12072" s="158"/>
    </row>
    <row r="12073" spans="15:15" x14ac:dyDescent="0.25">
      <c r="O12073" s="158"/>
    </row>
    <row r="12074" spans="15:15" x14ac:dyDescent="0.25">
      <c r="O12074" s="158"/>
    </row>
    <row r="12075" spans="15:15" x14ac:dyDescent="0.25">
      <c r="O12075" s="158"/>
    </row>
    <row r="12076" spans="15:15" x14ac:dyDescent="0.25">
      <c r="O12076" s="158"/>
    </row>
    <row r="12077" spans="15:15" x14ac:dyDescent="0.25">
      <c r="O12077" s="158"/>
    </row>
    <row r="12078" spans="15:15" x14ac:dyDescent="0.25">
      <c r="O12078" s="158"/>
    </row>
    <row r="12079" spans="15:15" x14ac:dyDescent="0.25">
      <c r="O12079" s="158"/>
    </row>
    <row r="12080" spans="15:15" x14ac:dyDescent="0.25">
      <c r="O12080" s="158"/>
    </row>
    <row r="12081" spans="15:15" x14ac:dyDescent="0.25">
      <c r="O12081" s="158"/>
    </row>
    <row r="12082" spans="15:15" x14ac:dyDescent="0.25">
      <c r="O12082" s="158"/>
    </row>
    <row r="12083" spans="15:15" x14ac:dyDescent="0.25">
      <c r="O12083" s="158"/>
    </row>
    <row r="12084" spans="15:15" x14ac:dyDescent="0.25">
      <c r="O12084" s="158"/>
    </row>
    <row r="12085" spans="15:15" x14ac:dyDescent="0.25">
      <c r="O12085" s="158"/>
    </row>
    <row r="12086" spans="15:15" x14ac:dyDescent="0.25">
      <c r="O12086" s="158"/>
    </row>
    <row r="12087" spans="15:15" x14ac:dyDescent="0.25">
      <c r="O12087" s="158"/>
    </row>
    <row r="12088" spans="15:15" x14ac:dyDescent="0.25">
      <c r="O12088" s="158"/>
    </row>
    <row r="12089" spans="15:15" x14ac:dyDescent="0.25">
      <c r="O12089" s="158"/>
    </row>
    <row r="12090" spans="15:15" x14ac:dyDescent="0.25">
      <c r="O12090" s="158"/>
    </row>
    <row r="12091" spans="15:15" x14ac:dyDescent="0.25">
      <c r="O12091" s="158"/>
    </row>
    <row r="12092" spans="15:15" x14ac:dyDescent="0.25">
      <c r="O12092" s="158"/>
    </row>
    <row r="12093" spans="15:15" x14ac:dyDescent="0.25">
      <c r="O12093" s="158"/>
    </row>
    <row r="12094" spans="15:15" x14ac:dyDescent="0.25">
      <c r="O12094" s="158"/>
    </row>
    <row r="12095" spans="15:15" x14ac:dyDescent="0.25">
      <c r="O12095" s="158"/>
    </row>
    <row r="12096" spans="15:15" x14ac:dyDescent="0.25">
      <c r="O12096" s="158"/>
    </row>
    <row r="12097" spans="15:15" x14ac:dyDescent="0.25">
      <c r="O12097" s="158"/>
    </row>
    <row r="12098" spans="15:15" x14ac:dyDescent="0.25">
      <c r="O12098" s="158"/>
    </row>
    <row r="12099" spans="15:15" x14ac:dyDescent="0.25">
      <c r="O12099" s="158"/>
    </row>
    <row r="12100" spans="15:15" x14ac:dyDescent="0.25">
      <c r="O12100" s="158"/>
    </row>
    <row r="12101" spans="15:15" x14ac:dyDescent="0.25">
      <c r="O12101" s="158"/>
    </row>
    <row r="12102" spans="15:15" x14ac:dyDescent="0.25">
      <c r="O12102" s="158"/>
    </row>
    <row r="12103" spans="15:15" x14ac:dyDescent="0.25">
      <c r="O12103" s="158"/>
    </row>
    <row r="12104" spans="15:15" x14ac:dyDescent="0.25">
      <c r="O12104" s="158"/>
    </row>
    <row r="12105" spans="15:15" x14ac:dyDescent="0.25">
      <c r="O12105" s="158"/>
    </row>
    <row r="12106" spans="15:15" x14ac:dyDescent="0.25">
      <c r="O12106" s="158"/>
    </row>
    <row r="12107" spans="15:15" x14ac:dyDescent="0.25">
      <c r="O12107" s="158"/>
    </row>
    <row r="12108" spans="15:15" x14ac:dyDescent="0.25">
      <c r="O12108" s="158"/>
    </row>
    <row r="12109" spans="15:15" x14ac:dyDescent="0.25">
      <c r="O12109" s="158"/>
    </row>
    <row r="12110" spans="15:15" x14ac:dyDescent="0.25">
      <c r="O12110" s="158"/>
    </row>
    <row r="12111" spans="15:15" x14ac:dyDescent="0.25">
      <c r="O12111" s="158"/>
    </row>
    <row r="12112" spans="15:15" x14ac:dyDescent="0.25">
      <c r="O12112" s="158"/>
    </row>
    <row r="12113" spans="15:15" x14ac:dyDescent="0.25">
      <c r="O12113" s="158"/>
    </row>
    <row r="12114" spans="15:15" x14ac:dyDescent="0.25">
      <c r="O12114" s="158"/>
    </row>
    <row r="12115" spans="15:15" x14ac:dyDescent="0.25">
      <c r="O12115" s="158"/>
    </row>
    <row r="12116" spans="15:15" x14ac:dyDescent="0.25">
      <c r="O12116" s="158"/>
    </row>
    <row r="12117" spans="15:15" x14ac:dyDescent="0.25">
      <c r="O12117" s="158"/>
    </row>
    <row r="12118" spans="15:15" x14ac:dyDescent="0.25">
      <c r="O12118" s="158"/>
    </row>
    <row r="12119" spans="15:15" x14ac:dyDescent="0.25">
      <c r="O12119" s="158"/>
    </row>
    <row r="12120" spans="15:15" x14ac:dyDescent="0.25">
      <c r="O12120" s="158"/>
    </row>
    <row r="12121" spans="15:15" x14ac:dyDescent="0.25">
      <c r="O12121" s="158"/>
    </row>
    <row r="12122" spans="15:15" x14ac:dyDescent="0.25">
      <c r="O12122" s="158"/>
    </row>
    <row r="12123" spans="15:15" x14ac:dyDescent="0.25">
      <c r="O12123" s="158"/>
    </row>
    <row r="12124" spans="15:15" x14ac:dyDescent="0.25">
      <c r="O12124" s="158"/>
    </row>
    <row r="12125" spans="15:15" x14ac:dyDescent="0.25">
      <c r="O12125" s="158"/>
    </row>
    <row r="12126" spans="15:15" x14ac:dyDescent="0.25">
      <c r="O12126" s="158"/>
    </row>
    <row r="12127" spans="15:15" x14ac:dyDescent="0.25">
      <c r="O12127" s="158"/>
    </row>
    <row r="12128" spans="15:15" x14ac:dyDescent="0.25">
      <c r="O12128" s="158"/>
    </row>
    <row r="12129" spans="15:15" x14ac:dyDescent="0.25">
      <c r="O12129" s="158"/>
    </row>
    <row r="12130" spans="15:15" x14ac:dyDescent="0.25">
      <c r="O12130" s="158"/>
    </row>
    <row r="12131" spans="15:15" x14ac:dyDescent="0.25">
      <c r="O12131" s="158"/>
    </row>
    <row r="12132" spans="15:15" x14ac:dyDescent="0.25">
      <c r="O12132" s="158"/>
    </row>
    <row r="12133" spans="15:15" x14ac:dyDescent="0.25">
      <c r="O12133" s="158"/>
    </row>
    <row r="12134" spans="15:15" x14ac:dyDescent="0.25">
      <c r="O12134" s="158"/>
    </row>
    <row r="12135" spans="15:15" x14ac:dyDescent="0.25">
      <c r="O12135" s="158"/>
    </row>
    <row r="12136" spans="15:15" x14ac:dyDescent="0.25">
      <c r="O12136" s="158"/>
    </row>
    <row r="12137" spans="15:15" x14ac:dyDescent="0.25">
      <c r="O12137" s="158"/>
    </row>
    <row r="12138" spans="15:15" x14ac:dyDescent="0.25">
      <c r="O12138" s="158"/>
    </row>
    <row r="12139" spans="15:15" x14ac:dyDescent="0.25">
      <c r="O12139" s="158"/>
    </row>
    <row r="12140" spans="15:15" x14ac:dyDescent="0.25">
      <c r="O12140" s="158"/>
    </row>
    <row r="12141" spans="15:15" x14ac:dyDescent="0.25">
      <c r="O12141" s="158"/>
    </row>
    <row r="12142" spans="15:15" x14ac:dyDescent="0.25">
      <c r="O12142" s="158"/>
    </row>
    <row r="12143" spans="15:15" x14ac:dyDescent="0.25">
      <c r="O12143" s="158"/>
    </row>
    <row r="12144" spans="15:15" x14ac:dyDescent="0.25">
      <c r="O12144" s="158"/>
    </row>
    <row r="12145" spans="15:15" x14ac:dyDescent="0.25">
      <c r="O12145" s="158"/>
    </row>
    <row r="12146" spans="15:15" x14ac:dyDescent="0.25">
      <c r="O12146" s="158"/>
    </row>
    <row r="12147" spans="15:15" x14ac:dyDescent="0.25">
      <c r="O12147" s="158"/>
    </row>
    <row r="12148" spans="15:15" x14ac:dyDescent="0.25">
      <c r="O12148" s="158"/>
    </row>
    <row r="12149" spans="15:15" x14ac:dyDescent="0.25">
      <c r="O12149" s="158"/>
    </row>
    <row r="12150" spans="15:15" x14ac:dyDescent="0.25">
      <c r="O12150" s="158"/>
    </row>
    <row r="12151" spans="15:15" x14ac:dyDescent="0.25">
      <c r="O12151" s="158"/>
    </row>
    <row r="12152" spans="15:15" x14ac:dyDescent="0.25">
      <c r="O12152" s="158"/>
    </row>
    <row r="12153" spans="15:15" x14ac:dyDescent="0.25">
      <c r="O12153" s="158"/>
    </row>
    <row r="12154" spans="15:15" x14ac:dyDescent="0.25">
      <c r="O12154" s="158"/>
    </row>
    <row r="12155" spans="15:15" x14ac:dyDescent="0.25">
      <c r="O12155" s="158"/>
    </row>
    <row r="12156" spans="15:15" x14ac:dyDescent="0.25">
      <c r="O12156" s="158"/>
    </row>
    <row r="12157" spans="15:15" x14ac:dyDescent="0.25">
      <c r="O12157" s="158"/>
    </row>
    <row r="12158" spans="15:15" x14ac:dyDescent="0.25">
      <c r="O12158" s="158"/>
    </row>
    <row r="12159" spans="15:15" x14ac:dyDescent="0.25">
      <c r="O12159" s="158"/>
    </row>
    <row r="12160" spans="15:15" x14ac:dyDescent="0.25">
      <c r="O12160" s="158"/>
    </row>
    <row r="12161" spans="15:15" x14ac:dyDescent="0.25">
      <c r="O12161" s="158"/>
    </row>
    <row r="12162" spans="15:15" x14ac:dyDescent="0.25">
      <c r="O12162" s="158"/>
    </row>
    <row r="12163" spans="15:15" x14ac:dyDescent="0.25">
      <c r="O12163" s="158"/>
    </row>
    <row r="12164" spans="15:15" x14ac:dyDescent="0.25">
      <c r="O12164" s="158"/>
    </row>
    <row r="12165" spans="15:15" x14ac:dyDescent="0.25">
      <c r="O12165" s="158"/>
    </row>
    <row r="12166" spans="15:15" x14ac:dyDescent="0.25">
      <c r="O12166" s="158"/>
    </row>
    <row r="12167" spans="15:15" x14ac:dyDescent="0.25">
      <c r="O12167" s="158"/>
    </row>
    <row r="12168" spans="15:15" x14ac:dyDescent="0.25">
      <c r="O12168" s="158"/>
    </row>
    <row r="12169" spans="15:15" x14ac:dyDescent="0.25">
      <c r="O12169" s="158"/>
    </row>
    <row r="12170" spans="15:15" x14ac:dyDescent="0.25">
      <c r="O12170" s="158"/>
    </row>
    <row r="12171" spans="15:15" x14ac:dyDescent="0.25">
      <c r="O12171" s="158"/>
    </row>
    <row r="12172" spans="15:15" x14ac:dyDescent="0.25">
      <c r="O12172" s="158"/>
    </row>
    <row r="12173" spans="15:15" x14ac:dyDescent="0.25">
      <c r="O12173" s="158"/>
    </row>
    <row r="12174" spans="15:15" x14ac:dyDescent="0.25">
      <c r="O12174" s="158"/>
    </row>
    <row r="12175" spans="15:15" x14ac:dyDescent="0.25">
      <c r="O12175" s="158"/>
    </row>
    <row r="12176" spans="15:15" x14ac:dyDescent="0.25">
      <c r="O12176" s="158"/>
    </row>
    <row r="12177" spans="15:15" x14ac:dyDescent="0.25">
      <c r="O12177" s="158"/>
    </row>
    <row r="12178" spans="15:15" x14ac:dyDescent="0.25">
      <c r="O12178" s="158"/>
    </row>
    <row r="12179" spans="15:15" x14ac:dyDescent="0.25">
      <c r="O12179" s="158"/>
    </row>
    <row r="12180" spans="15:15" x14ac:dyDescent="0.25">
      <c r="O12180" s="158"/>
    </row>
    <row r="12181" spans="15:15" x14ac:dyDescent="0.25">
      <c r="O12181" s="158"/>
    </row>
    <row r="12182" spans="15:15" x14ac:dyDescent="0.25">
      <c r="O12182" s="158"/>
    </row>
    <row r="12183" spans="15:15" x14ac:dyDescent="0.25">
      <c r="O12183" s="158"/>
    </row>
    <row r="12184" spans="15:15" x14ac:dyDescent="0.25">
      <c r="O12184" s="158"/>
    </row>
    <row r="12185" spans="15:15" x14ac:dyDescent="0.25">
      <c r="O12185" s="158"/>
    </row>
    <row r="12186" spans="15:15" x14ac:dyDescent="0.25">
      <c r="O12186" s="158"/>
    </row>
    <row r="12187" spans="15:15" x14ac:dyDescent="0.25">
      <c r="O12187" s="158"/>
    </row>
    <row r="12188" spans="15:15" x14ac:dyDescent="0.25">
      <c r="O12188" s="158"/>
    </row>
    <row r="12189" spans="15:15" x14ac:dyDescent="0.25">
      <c r="O12189" s="158"/>
    </row>
    <row r="12190" spans="15:15" x14ac:dyDescent="0.25">
      <c r="O12190" s="158"/>
    </row>
    <row r="12191" spans="15:15" x14ac:dyDescent="0.25">
      <c r="O12191" s="158"/>
    </row>
    <row r="12192" spans="15:15" x14ac:dyDescent="0.25">
      <c r="O12192" s="158"/>
    </row>
    <row r="12193" spans="15:15" x14ac:dyDescent="0.25">
      <c r="O12193" s="158"/>
    </row>
    <row r="12194" spans="15:15" x14ac:dyDescent="0.25">
      <c r="O12194" s="158"/>
    </row>
    <row r="12195" spans="15:15" x14ac:dyDescent="0.25">
      <c r="O12195" s="158"/>
    </row>
    <row r="12196" spans="15:15" x14ac:dyDescent="0.25">
      <c r="O12196" s="158"/>
    </row>
    <row r="12197" spans="15:15" x14ac:dyDescent="0.25">
      <c r="O12197" s="158"/>
    </row>
    <row r="12198" spans="15:15" x14ac:dyDescent="0.25">
      <c r="O12198" s="158"/>
    </row>
    <row r="12199" spans="15:15" x14ac:dyDescent="0.25">
      <c r="O12199" s="158"/>
    </row>
    <row r="12200" spans="15:15" x14ac:dyDescent="0.25">
      <c r="O12200" s="158"/>
    </row>
    <row r="12201" spans="15:15" x14ac:dyDescent="0.25">
      <c r="O12201" s="158"/>
    </row>
    <row r="12202" spans="15:15" x14ac:dyDescent="0.25">
      <c r="O12202" s="158"/>
    </row>
    <row r="12203" spans="15:15" x14ac:dyDescent="0.25">
      <c r="O12203" s="158"/>
    </row>
    <row r="12204" spans="15:15" x14ac:dyDescent="0.25">
      <c r="O12204" s="158"/>
    </row>
    <row r="12205" spans="15:15" x14ac:dyDescent="0.25">
      <c r="O12205" s="158"/>
    </row>
    <row r="12206" spans="15:15" x14ac:dyDescent="0.25">
      <c r="O12206" s="158"/>
    </row>
    <row r="12207" spans="15:15" x14ac:dyDescent="0.25">
      <c r="O12207" s="158"/>
    </row>
    <row r="12208" spans="15:15" x14ac:dyDescent="0.25">
      <c r="O12208" s="158"/>
    </row>
    <row r="12209" spans="15:15" x14ac:dyDescent="0.25">
      <c r="O12209" s="158"/>
    </row>
    <row r="12210" spans="15:15" x14ac:dyDescent="0.25">
      <c r="O12210" s="158"/>
    </row>
    <row r="12211" spans="15:15" x14ac:dyDescent="0.25">
      <c r="O12211" s="158"/>
    </row>
    <row r="12212" spans="15:15" x14ac:dyDescent="0.25">
      <c r="O12212" s="158"/>
    </row>
    <row r="12213" spans="15:15" x14ac:dyDescent="0.25">
      <c r="O12213" s="158"/>
    </row>
    <row r="12214" spans="15:15" x14ac:dyDescent="0.25">
      <c r="O12214" s="158"/>
    </row>
    <row r="12215" spans="15:15" x14ac:dyDescent="0.25">
      <c r="O12215" s="158"/>
    </row>
    <row r="12216" spans="15:15" x14ac:dyDescent="0.25">
      <c r="O12216" s="158"/>
    </row>
    <row r="12217" spans="15:15" x14ac:dyDescent="0.25">
      <c r="O12217" s="158"/>
    </row>
    <row r="12218" spans="15:15" x14ac:dyDescent="0.25">
      <c r="O12218" s="158"/>
    </row>
    <row r="12219" spans="15:15" x14ac:dyDescent="0.25">
      <c r="O12219" s="158"/>
    </row>
    <row r="12220" spans="15:15" x14ac:dyDescent="0.25">
      <c r="O12220" s="158"/>
    </row>
    <row r="12221" spans="15:15" x14ac:dyDescent="0.25">
      <c r="O12221" s="158"/>
    </row>
    <row r="12222" spans="15:15" x14ac:dyDescent="0.25">
      <c r="O12222" s="158"/>
    </row>
    <row r="12223" spans="15:15" x14ac:dyDescent="0.25">
      <c r="O12223" s="158"/>
    </row>
    <row r="12224" spans="15:15" x14ac:dyDescent="0.25">
      <c r="O12224" s="158"/>
    </row>
    <row r="12225" spans="15:15" x14ac:dyDescent="0.25">
      <c r="O12225" s="158"/>
    </row>
    <row r="12226" spans="15:15" x14ac:dyDescent="0.25">
      <c r="O12226" s="158"/>
    </row>
    <row r="12227" spans="15:15" x14ac:dyDescent="0.25">
      <c r="O12227" s="158"/>
    </row>
    <row r="12228" spans="15:15" x14ac:dyDescent="0.25">
      <c r="O12228" s="158"/>
    </row>
    <row r="12229" spans="15:15" x14ac:dyDescent="0.25">
      <c r="O12229" s="158"/>
    </row>
    <row r="12230" spans="15:15" x14ac:dyDescent="0.25">
      <c r="O12230" s="158"/>
    </row>
    <row r="12231" spans="15:15" x14ac:dyDescent="0.25">
      <c r="O12231" s="158"/>
    </row>
    <row r="12232" spans="15:15" x14ac:dyDescent="0.25">
      <c r="O12232" s="158"/>
    </row>
    <row r="12233" spans="15:15" x14ac:dyDescent="0.25">
      <c r="O12233" s="158"/>
    </row>
    <row r="12234" spans="15:15" x14ac:dyDescent="0.25">
      <c r="O12234" s="158"/>
    </row>
    <row r="12235" spans="15:15" x14ac:dyDescent="0.25">
      <c r="O12235" s="158"/>
    </row>
    <row r="12236" spans="15:15" x14ac:dyDescent="0.25">
      <c r="O12236" s="158"/>
    </row>
    <row r="12237" spans="15:15" x14ac:dyDescent="0.25">
      <c r="O12237" s="158"/>
    </row>
    <row r="12238" spans="15:15" x14ac:dyDescent="0.25">
      <c r="O12238" s="158"/>
    </row>
    <row r="12239" spans="15:15" x14ac:dyDescent="0.25">
      <c r="O12239" s="158"/>
    </row>
    <row r="12240" spans="15:15" x14ac:dyDescent="0.25">
      <c r="O12240" s="158"/>
    </row>
    <row r="12241" spans="15:15" x14ac:dyDescent="0.25">
      <c r="O12241" s="158"/>
    </row>
    <row r="12242" spans="15:15" x14ac:dyDescent="0.25">
      <c r="O12242" s="158"/>
    </row>
    <row r="12243" spans="15:15" x14ac:dyDescent="0.25">
      <c r="O12243" s="158"/>
    </row>
    <row r="12244" spans="15:15" x14ac:dyDescent="0.25">
      <c r="O12244" s="158"/>
    </row>
    <row r="12245" spans="15:15" x14ac:dyDescent="0.25">
      <c r="O12245" s="158"/>
    </row>
    <row r="12246" spans="15:15" x14ac:dyDescent="0.25">
      <c r="O12246" s="158"/>
    </row>
    <row r="12247" spans="15:15" x14ac:dyDescent="0.25">
      <c r="O12247" s="158"/>
    </row>
    <row r="12248" spans="15:15" x14ac:dyDescent="0.25">
      <c r="O12248" s="158"/>
    </row>
    <row r="12249" spans="15:15" x14ac:dyDescent="0.25">
      <c r="O12249" s="158"/>
    </row>
    <row r="12250" spans="15:15" x14ac:dyDescent="0.25">
      <c r="O12250" s="158"/>
    </row>
    <row r="12251" spans="15:15" x14ac:dyDescent="0.25">
      <c r="O12251" s="158"/>
    </row>
    <row r="12252" spans="15:15" x14ac:dyDescent="0.25">
      <c r="O12252" s="158"/>
    </row>
    <row r="12253" spans="15:15" x14ac:dyDescent="0.25">
      <c r="O12253" s="158"/>
    </row>
    <row r="12254" spans="15:15" x14ac:dyDescent="0.25">
      <c r="O12254" s="158"/>
    </row>
    <row r="12255" spans="15:15" x14ac:dyDescent="0.25">
      <c r="O12255" s="158"/>
    </row>
    <row r="12256" spans="15:15" x14ac:dyDescent="0.25">
      <c r="O12256" s="158"/>
    </row>
    <row r="12257" spans="15:15" x14ac:dyDescent="0.25">
      <c r="O12257" s="158"/>
    </row>
    <row r="12258" spans="15:15" x14ac:dyDescent="0.25">
      <c r="O12258" s="158"/>
    </row>
    <row r="12259" spans="15:15" x14ac:dyDescent="0.25">
      <c r="O12259" s="158"/>
    </row>
    <row r="12260" spans="15:15" x14ac:dyDescent="0.25">
      <c r="O12260" s="158"/>
    </row>
    <row r="12261" spans="15:15" x14ac:dyDescent="0.25">
      <c r="O12261" s="158"/>
    </row>
    <row r="12262" spans="15:15" x14ac:dyDescent="0.25">
      <c r="O12262" s="158"/>
    </row>
    <row r="12263" spans="15:15" x14ac:dyDescent="0.25">
      <c r="O12263" s="158"/>
    </row>
    <row r="12264" spans="15:15" x14ac:dyDescent="0.25">
      <c r="O12264" s="158"/>
    </row>
    <row r="12265" spans="15:15" x14ac:dyDescent="0.25">
      <c r="O12265" s="158"/>
    </row>
    <row r="12266" spans="15:15" x14ac:dyDescent="0.25">
      <c r="O12266" s="158"/>
    </row>
    <row r="12267" spans="15:15" x14ac:dyDescent="0.25">
      <c r="O12267" s="158"/>
    </row>
    <row r="12268" spans="15:15" x14ac:dyDescent="0.25">
      <c r="O12268" s="158"/>
    </row>
    <row r="12269" spans="15:15" x14ac:dyDescent="0.25">
      <c r="O12269" s="158"/>
    </row>
    <row r="12270" spans="15:15" x14ac:dyDescent="0.25">
      <c r="O12270" s="158"/>
    </row>
    <row r="12271" spans="15:15" x14ac:dyDescent="0.25">
      <c r="O12271" s="158"/>
    </row>
    <row r="12272" spans="15:15" x14ac:dyDescent="0.25">
      <c r="O12272" s="158"/>
    </row>
    <row r="12273" spans="15:15" x14ac:dyDescent="0.25">
      <c r="O12273" s="158"/>
    </row>
    <row r="12274" spans="15:15" x14ac:dyDescent="0.25">
      <c r="O12274" s="158"/>
    </row>
    <row r="12275" spans="15:15" x14ac:dyDescent="0.25">
      <c r="O12275" s="158"/>
    </row>
    <row r="12276" spans="15:15" x14ac:dyDescent="0.25">
      <c r="O12276" s="158"/>
    </row>
    <row r="12277" spans="15:15" x14ac:dyDescent="0.25">
      <c r="O12277" s="158"/>
    </row>
    <row r="12278" spans="15:15" x14ac:dyDescent="0.25">
      <c r="O12278" s="158"/>
    </row>
    <row r="12279" spans="15:15" x14ac:dyDescent="0.25">
      <c r="O12279" s="158"/>
    </row>
    <row r="12280" spans="15:15" x14ac:dyDescent="0.25">
      <c r="O12280" s="158"/>
    </row>
    <row r="12281" spans="15:15" x14ac:dyDescent="0.25">
      <c r="O12281" s="158"/>
    </row>
    <row r="12282" spans="15:15" x14ac:dyDescent="0.25">
      <c r="O12282" s="158"/>
    </row>
    <row r="12283" spans="15:15" x14ac:dyDescent="0.25">
      <c r="O12283" s="158"/>
    </row>
    <row r="12284" spans="15:15" x14ac:dyDescent="0.25">
      <c r="O12284" s="158"/>
    </row>
    <row r="12285" spans="15:15" x14ac:dyDescent="0.25">
      <c r="O12285" s="158"/>
    </row>
    <row r="12286" spans="15:15" x14ac:dyDescent="0.25">
      <c r="O12286" s="158"/>
    </row>
    <row r="12287" spans="15:15" x14ac:dyDescent="0.25">
      <c r="O12287" s="158"/>
    </row>
    <row r="12288" spans="15:15" x14ac:dyDescent="0.25">
      <c r="O12288" s="158"/>
    </row>
    <row r="12289" spans="15:15" x14ac:dyDescent="0.25">
      <c r="O12289" s="158"/>
    </row>
    <row r="12290" spans="15:15" x14ac:dyDescent="0.25">
      <c r="O12290" s="158"/>
    </row>
    <row r="12291" spans="15:15" x14ac:dyDescent="0.25">
      <c r="O12291" s="158"/>
    </row>
    <row r="12292" spans="15:15" x14ac:dyDescent="0.25">
      <c r="O12292" s="158"/>
    </row>
    <row r="12293" spans="15:15" x14ac:dyDescent="0.25">
      <c r="O12293" s="158"/>
    </row>
    <row r="12294" spans="15:15" x14ac:dyDescent="0.25">
      <c r="O12294" s="158"/>
    </row>
    <row r="12295" spans="15:15" x14ac:dyDescent="0.25">
      <c r="O12295" s="158"/>
    </row>
    <row r="12296" spans="15:15" x14ac:dyDescent="0.25">
      <c r="O12296" s="158"/>
    </row>
    <row r="12297" spans="15:15" x14ac:dyDescent="0.25">
      <c r="O12297" s="158"/>
    </row>
    <row r="12298" spans="15:15" x14ac:dyDescent="0.25">
      <c r="O12298" s="158"/>
    </row>
    <row r="12299" spans="15:15" x14ac:dyDescent="0.25">
      <c r="O12299" s="158"/>
    </row>
    <row r="12300" spans="15:15" x14ac:dyDescent="0.25">
      <c r="O12300" s="158"/>
    </row>
    <row r="12301" spans="15:15" x14ac:dyDescent="0.25">
      <c r="O12301" s="158"/>
    </row>
    <row r="12302" spans="15:15" x14ac:dyDescent="0.25">
      <c r="O12302" s="158"/>
    </row>
    <row r="12303" spans="15:15" x14ac:dyDescent="0.25">
      <c r="O12303" s="158"/>
    </row>
    <row r="12304" spans="15:15" x14ac:dyDescent="0.25">
      <c r="O12304" s="158"/>
    </row>
    <row r="12305" spans="15:15" x14ac:dyDescent="0.25">
      <c r="O12305" s="158"/>
    </row>
    <row r="12306" spans="15:15" x14ac:dyDescent="0.25">
      <c r="O12306" s="158"/>
    </row>
    <row r="12307" spans="15:15" x14ac:dyDescent="0.25">
      <c r="O12307" s="158"/>
    </row>
    <row r="12308" spans="15:15" x14ac:dyDescent="0.25">
      <c r="O12308" s="158"/>
    </row>
    <row r="12309" spans="15:15" x14ac:dyDescent="0.25">
      <c r="O12309" s="158"/>
    </row>
    <row r="12310" spans="15:15" x14ac:dyDescent="0.25">
      <c r="O12310" s="158"/>
    </row>
    <row r="12311" spans="15:15" x14ac:dyDescent="0.25">
      <c r="O12311" s="158"/>
    </row>
    <row r="12312" spans="15:15" x14ac:dyDescent="0.25">
      <c r="O12312" s="158"/>
    </row>
    <row r="12313" spans="15:15" x14ac:dyDescent="0.25">
      <c r="O12313" s="158"/>
    </row>
    <row r="12314" spans="15:15" x14ac:dyDescent="0.25">
      <c r="O12314" s="158"/>
    </row>
    <row r="12315" spans="15:15" x14ac:dyDescent="0.25">
      <c r="O12315" s="158"/>
    </row>
    <row r="12316" spans="15:15" x14ac:dyDescent="0.25">
      <c r="O12316" s="158"/>
    </row>
    <row r="12317" spans="15:15" x14ac:dyDescent="0.25">
      <c r="O12317" s="158"/>
    </row>
    <row r="12318" spans="15:15" x14ac:dyDescent="0.25">
      <c r="O12318" s="158"/>
    </row>
    <row r="12319" spans="15:15" x14ac:dyDescent="0.25">
      <c r="O12319" s="158"/>
    </row>
    <row r="12320" spans="15:15" x14ac:dyDescent="0.25">
      <c r="O12320" s="158"/>
    </row>
    <row r="12321" spans="15:15" x14ac:dyDescent="0.25">
      <c r="O12321" s="158"/>
    </row>
    <row r="12322" spans="15:15" x14ac:dyDescent="0.25">
      <c r="O12322" s="158"/>
    </row>
    <row r="12323" spans="15:15" x14ac:dyDescent="0.25">
      <c r="O12323" s="158"/>
    </row>
    <row r="12324" spans="15:15" x14ac:dyDescent="0.25">
      <c r="O12324" s="158"/>
    </row>
    <row r="12325" spans="15:15" x14ac:dyDescent="0.25">
      <c r="O12325" s="158"/>
    </row>
    <row r="12326" spans="15:15" x14ac:dyDescent="0.25">
      <c r="O12326" s="158"/>
    </row>
    <row r="12327" spans="15:15" x14ac:dyDescent="0.25">
      <c r="O12327" s="158"/>
    </row>
    <row r="12328" spans="15:15" x14ac:dyDescent="0.25">
      <c r="O12328" s="158"/>
    </row>
    <row r="12329" spans="15:15" x14ac:dyDescent="0.25">
      <c r="O12329" s="158"/>
    </row>
    <row r="12330" spans="15:15" x14ac:dyDescent="0.25">
      <c r="O12330" s="158"/>
    </row>
    <row r="12331" spans="15:15" x14ac:dyDescent="0.25">
      <c r="O12331" s="158"/>
    </row>
    <row r="12332" spans="15:15" x14ac:dyDescent="0.25">
      <c r="O12332" s="158"/>
    </row>
    <row r="12333" spans="15:15" x14ac:dyDescent="0.25">
      <c r="O12333" s="158"/>
    </row>
    <row r="12334" spans="15:15" x14ac:dyDescent="0.25">
      <c r="O12334" s="158"/>
    </row>
    <row r="12335" spans="15:15" x14ac:dyDescent="0.25">
      <c r="O12335" s="158"/>
    </row>
    <row r="12336" spans="15:15" x14ac:dyDescent="0.25">
      <c r="O12336" s="158"/>
    </row>
    <row r="12337" spans="15:15" x14ac:dyDescent="0.25">
      <c r="O12337" s="158"/>
    </row>
    <row r="12338" spans="15:15" x14ac:dyDescent="0.25">
      <c r="O12338" s="158"/>
    </row>
    <row r="12339" spans="15:15" x14ac:dyDescent="0.25">
      <c r="O12339" s="158"/>
    </row>
    <row r="12340" spans="15:15" x14ac:dyDescent="0.25">
      <c r="O12340" s="158"/>
    </row>
    <row r="12341" spans="15:15" x14ac:dyDescent="0.25">
      <c r="O12341" s="158"/>
    </row>
    <row r="12342" spans="15:15" x14ac:dyDescent="0.25">
      <c r="O12342" s="158"/>
    </row>
    <row r="12343" spans="15:15" x14ac:dyDescent="0.25">
      <c r="O12343" s="158"/>
    </row>
    <row r="12344" spans="15:15" x14ac:dyDescent="0.25">
      <c r="O12344" s="158"/>
    </row>
    <row r="12345" spans="15:15" x14ac:dyDescent="0.25">
      <c r="O12345" s="158"/>
    </row>
    <row r="12346" spans="15:15" x14ac:dyDescent="0.25">
      <c r="O12346" s="158"/>
    </row>
    <row r="12347" spans="15:15" x14ac:dyDescent="0.25">
      <c r="O12347" s="158"/>
    </row>
    <row r="12348" spans="15:15" x14ac:dyDescent="0.25">
      <c r="O12348" s="158"/>
    </row>
    <row r="12349" spans="15:15" x14ac:dyDescent="0.25">
      <c r="O12349" s="158"/>
    </row>
    <row r="12350" spans="15:15" x14ac:dyDescent="0.25">
      <c r="O12350" s="158"/>
    </row>
    <row r="12351" spans="15:15" x14ac:dyDescent="0.25">
      <c r="O12351" s="158"/>
    </row>
    <row r="12352" spans="15:15" x14ac:dyDescent="0.25">
      <c r="O12352" s="158"/>
    </row>
    <row r="12353" spans="15:15" x14ac:dyDescent="0.25">
      <c r="O12353" s="158"/>
    </row>
    <row r="12354" spans="15:15" x14ac:dyDescent="0.25">
      <c r="O12354" s="158"/>
    </row>
    <row r="12355" spans="15:15" x14ac:dyDescent="0.25">
      <c r="O12355" s="158"/>
    </row>
    <row r="12356" spans="15:15" x14ac:dyDescent="0.25">
      <c r="O12356" s="158"/>
    </row>
    <row r="12357" spans="15:15" x14ac:dyDescent="0.25">
      <c r="O12357" s="158"/>
    </row>
    <row r="12358" spans="15:15" x14ac:dyDescent="0.25">
      <c r="O12358" s="158"/>
    </row>
    <row r="12359" spans="15:15" x14ac:dyDescent="0.25">
      <c r="O12359" s="158"/>
    </row>
    <row r="12360" spans="15:15" x14ac:dyDescent="0.25">
      <c r="O12360" s="158"/>
    </row>
    <row r="12361" spans="15:15" x14ac:dyDescent="0.25">
      <c r="O12361" s="158"/>
    </row>
    <row r="12362" spans="15:15" x14ac:dyDescent="0.25">
      <c r="O12362" s="158"/>
    </row>
    <row r="12363" spans="15:15" x14ac:dyDescent="0.25">
      <c r="O12363" s="158"/>
    </row>
    <row r="12364" spans="15:15" x14ac:dyDescent="0.25">
      <c r="O12364" s="158"/>
    </row>
    <row r="12365" spans="15:15" x14ac:dyDescent="0.25">
      <c r="O12365" s="158"/>
    </row>
    <row r="12366" spans="15:15" x14ac:dyDescent="0.25">
      <c r="O12366" s="158"/>
    </row>
    <row r="12367" spans="15:15" x14ac:dyDescent="0.25">
      <c r="O12367" s="158"/>
    </row>
    <row r="12368" spans="15:15" x14ac:dyDescent="0.25">
      <c r="O12368" s="158"/>
    </row>
    <row r="12369" spans="15:15" x14ac:dyDescent="0.25">
      <c r="O12369" s="158"/>
    </row>
    <row r="12370" spans="15:15" x14ac:dyDescent="0.25">
      <c r="O12370" s="158"/>
    </row>
    <row r="12371" spans="15:15" x14ac:dyDescent="0.25">
      <c r="O12371" s="158"/>
    </row>
    <row r="12372" spans="15:15" x14ac:dyDescent="0.25">
      <c r="O12372" s="158"/>
    </row>
    <row r="12373" spans="15:15" x14ac:dyDescent="0.25">
      <c r="O12373" s="158"/>
    </row>
    <row r="12374" spans="15:15" x14ac:dyDescent="0.25">
      <c r="O12374" s="158"/>
    </row>
    <row r="12375" spans="15:15" x14ac:dyDescent="0.25">
      <c r="O12375" s="158"/>
    </row>
    <row r="12376" spans="15:15" x14ac:dyDescent="0.25">
      <c r="O12376" s="158"/>
    </row>
    <row r="12377" spans="15:15" x14ac:dyDescent="0.25">
      <c r="O12377" s="158"/>
    </row>
    <row r="12378" spans="15:15" x14ac:dyDescent="0.25">
      <c r="O12378" s="158"/>
    </row>
    <row r="12379" spans="15:15" x14ac:dyDescent="0.25">
      <c r="O12379" s="158"/>
    </row>
    <row r="12380" spans="15:15" x14ac:dyDescent="0.25">
      <c r="O12380" s="158"/>
    </row>
    <row r="12381" spans="15:15" x14ac:dyDescent="0.25">
      <c r="O12381" s="158"/>
    </row>
    <row r="12382" spans="15:15" x14ac:dyDescent="0.25">
      <c r="O12382" s="158"/>
    </row>
    <row r="12383" spans="15:15" x14ac:dyDescent="0.25">
      <c r="O12383" s="158"/>
    </row>
    <row r="12384" spans="15:15" x14ac:dyDescent="0.25">
      <c r="O12384" s="158"/>
    </row>
    <row r="12385" spans="15:15" x14ac:dyDescent="0.25">
      <c r="O12385" s="158"/>
    </row>
    <row r="12386" spans="15:15" x14ac:dyDescent="0.25">
      <c r="O12386" s="158"/>
    </row>
    <row r="12387" spans="15:15" x14ac:dyDescent="0.25">
      <c r="O12387" s="158"/>
    </row>
    <row r="12388" spans="15:15" x14ac:dyDescent="0.25">
      <c r="O12388" s="158"/>
    </row>
    <row r="12389" spans="15:15" x14ac:dyDescent="0.25">
      <c r="O12389" s="158"/>
    </row>
    <row r="12390" spans="15:15" x14ac:dyDescent="0.25">
      <c r="O12390" s="158"/>
    </row>
    <row r="12391" spans="15:15" x14ac:dyDescent="0.25">
      <c r="O12391" s="158"/>
    </row>
    <row r="12392" spans="15:15" x14ac:dyDescent="0.25">
      <c r="O12392" s="158"/>
    </row>
    <row r="12393" spans="15:15" x14ac:dyDescent="0.25">
      <c r="O12393" s="158"/>
    </row>
    <row r="12394" spans="15:15" x14ac:dyDescent="0.25">
      <c r="O12394" s="158"/>
    </row>
    <row r="12395" spans="15:15" x14ac:dyDescent="0.25">
      <c r="O12395" s="158"/>
    </row>
    <row r="12396" spans="15:15" x14ac:dyDescent="0.25">
      <c r="O12396" s="158"/>
    </row>
    <row r="12397" spans="15:15" x14ac:dyDescent="0.25">
      <c r="O12397" s="158"/>
    </row>
    <row r="12398" spans="15:15" x14ac:dyDescent="0.25">
      <c r="O12398" s="158"/>
    </row>
    <row r="12399" spans="15:15" x14ac:dyDescent="0.25">
      <c r="O12399" s="158"/>
    </row>
    <row r="12400" spans="15:15" x14ac:dyDescent="0.25">
      <c r="O12400" s="158"/>
    </row>
    <row r="12401" spans="15:15" x14ac:dyDescent="0.25">
      <c r="O12401" s="158"/>
    </row>
    <row r="12402" spans="15:15" x14ac:dyDescent="0.25">
      <c r="O12402" s="158"/>
    </row>
    <row r="12403" spans="15:15" x14ac:dyDescent="0.25">
      <c r="O12403" s="158"/>
    </row>
    <row r="12404" spans="15:15" x14ac:dyDescent="0.25">
      <c r="O12404" s="158"/>
    </row>
    <row r="12405" spans="15:15" x14ac:dyDescent="0.25">
      <c r="O12405" s="158"/>
    </row>
    <row r="12406" spans="15:15" x14ac:dyDescent="0.25">
      <c r="O12406" s="158"/>
    </row>
    <row r="12407" spans="15:15" x14ac:dyDescent="0.25">
      <c r="O12407" s="158"/>
    </row>
    <row r="12408" spans="15:15" x14ac:dyDescent="0.25">
      <c r="O12408" s="158"/>
    </row>
    <row r="12409" spans="15:15" x14ac:dyDescent="0.25">
      <c r="O12409" s="158"/>
    </row>
    <row r="12410" spans="15:15" x14ac:dyDescent="0.25">
      <c r="O12410" s="158"/>
    </row>
    <row r="12411" spans="15:15" x14ac:dyDescent="0.25">
      <c r="O12411" s="158"/>
    </row>
    <row r="12412" spans="15:15" x14ac:dyDescent="0.25">
      <c r="O12412" s="158"/>
    </row>
    <row r="12413" spans="15:15" x14ac:dyDescent="0.25">
      <c r="O12413" s="158"/>
    </row>
    <row r="12414" spans="15:15" x14ac:dyDescent="0.25">
      <c r="O12414" s="158"/>
    </row>
    <row r="12415" spans="15:15" x14ac:dyDescent="0.25">
      <c r="O12415" s="158"/>
    </row>
    <row r="12416" spans="15:15" x14ac:dyDescent="0.25">
      <c r="O12416" s="158"/>
    </row>
    <row r="12417" spans="15:15" x14ac:dyDescent="0.25">
      <c r="O12417" s="158"/>
    </row>
    <row r="12418" spans="15:15" x14ac:dyDescent="0.25">
      <c r="O12418" s="158"/>
    </row>
    <row r="12419" spans="15:15" x14ac:dyDescent="0.25">
      <c r="O12419" s="158"/>
    </row>
    <row r="12420" spans="15:15" x14ac:dyDescent="0.25">
      <c r="O12420" s="158"/>
    </row>
    <row r="12421" spans="15:15" x14ac:dyDescent="0.25">
      <c r="O12421" s="158"/>
    </row>
    <row r="12422" spans="15:15" x14ac:dyDescent="0.25">
      <c r="O12422" s="158"/>
    </row>
    <row r="12423" spans="15:15" x14ac:dyDescent="0.25">
      <c r="O12423" s="158"/>
    </row>
    <row r="12424" spans="15:15" x14ac:dyDescent="0.25">
      <c r="O12424" s="158"/>
    </row>
    <row r="12425" spans="15:15" x14ac:dyDescent="0.25">
      <c r="O12425" s="158"/>
    </row>
    <row r="12426" spans="15:15" x14ac:dyDescent="0.25">
      <c r="O12426" s="158"/>
    </row>
    <row r="12427" spans="15:15" x14ac:dyDescent="0.25">
      <c r="O12427" s="158"/>
    </row>
    <row r="12428" spans="15:15" x14ac:dyDescent="0.25">
      <c r="O12428" s="158"/>
    </row>
    <row r="12429" spans="15:15" x14ac:dyDescent="0.25">
      <c r="O12429" s="158"/>
    </row>
    <row r="12430" spans="15:15" x14ac:dyDescent="0.25">
      <c r="O12430" s="158"/>
    </row>
    <row r="12431" spans="15:15" x14ac:dyDescent="0.25">
      <c r="O12431" s="158"/>
    </row>
    <row r="12432" spans="15:15" x14ac:dyDescent="0.25">
      <c r="O12432" s="158"/>
    </row>
    <row r="12433" spans="15:15" x14ac:dyDescent="0.25">
      <c r="O12433" s="158"/>
    </row>
    <row r="12434" spans="15:15" x14ac:dyDescent="0.25">
      <c r="O12434" s="158"/>
    </row>
    <row r="12435" spans="15:15" x14ac:dyDescent="0.25">
      <c r="O12435" s="158"/>
    </row>
    <row r="12436" spans="15:15" x14ac:dyDescent="0.25">
      <c r="O12436" s="158"/>
    </row>
    <row r="12437" spans="15:15" x14ac:dyDescent="0.25">
      <c r="O12437" s="158"/>
    </row>
    <row r="12438" spans="15:15" x14ac:dyDescent="0.25">
      <c r="O12438" s="158"/>
    </row>
    <row r="12439" spans="15:15" x14ac:dyDescent="0.25">
      <c r="O12439" s="158"/>
    </row>
    <row r="12440" spans="15:15" x14ac:dyDescent="0.25">
      <c r="O12440" s="158"/>
    </row>
    <row r="12441" spans="15:15" x14ac:dyDescent="0.25">
      <c r="O12441" s="158"/>
    </row>
    <row r="12442" spans="15:15" x14ac:dyDescent="0.25">
      <c r="O12442" s="158"/>
    </row>
    <row r="12443" spans="15:15" x14ac:dyDescent="0.25">
      <c r="O12443" s="158"/>
    </row>
    <row r="12444" spans="15:15" x14ac:dyDescent="0.25">
      <c r="O12444" s="158"/>
    </row>
    <row r="12445" spans="15:15" x14ac:dyDescent="0.25">
      <c r="O12445" s="158"/>
    </row>
    <row r="12446" spans="15:15" x14ac:dyDescent="0.25">
      <c r="O12446" s="158"/>
    </row>
    <row r="12447" spans="15:15" x14ac:dyDescent="0.25">
      <c r="O12447" s="158"/>
    </row>
    <row r="12448" spans="15:15" x14ac:dyDescent="0.25">
      <c r="O12448" s="158"/>
    </row>
    <row r="12449" spans="15:15" x14ac:dyDescent="0.25">
      <c r="O12449" s="158"/>
    </row>
    <row r="12450" spans="15:15" x14ac:dyDescent="0.25">
      <c r="O12450" s="158"/>
    </row>
    <row r="12451" spans="15:15" x14ac:dyDescent="0.25">
      <c r="O12451" s="158"/>
    </row>
    <row r="12452" spans="15:15" x14ac:dyDescent="0.25">
      <c r="O12452" s="158"/>
    </row>
    <row r="12453" spans="15:15" x14ac:dyDescent="0.25">
      <c r="O12453" s="158"/>
    </row>
    <row r="12454" spans="15:15" x14ac:dyDescent="0.25">
      <c r="O12454" s="158"/>
    </row>
    <row r="12455" spans="15:15" x14ac:dyDescent="0.25">
      <c r="O12455" s="158"/>
    </row>
    <row r="12456" spans="15:15" x14ac:dyDescent="0.25">
      <c r="O12456" s="158"/>
    </row>
    <row r="12457" spans="15:15" x14ac:dyDescent="0.25">
      <c r="O12457" s="158"/>
    </row>
    <row r="12458" spans="15:15" x14ac:dyDescent="0.25">
      <c r="O12458" s="158"/>
    </row>
    <row r="12459" spans="15:15" x14ac:dyDescent="0.25">
      <c r="O12459" s="158"/>
    </row>
    <row r="12460" spans="15:15" x14ac:dyDescent="0.25">
      <c r="O12460" s="158"/>
    </row>
    <row r="12461" spans="15:15" x14ac:dyDescent="0.25">
      <c r="O12461" s="158"/>
    </row>
    <row r="12462" spans="15:15" x14ac:dyDescent="0.25">
      <c r="O12462" s="158"/>
    </row>
    <row r="12463" spans="15:15" x14ac:dyDescent="0.25">
      <c r="O12463" s="158"/>
    </row>
    <row r="12464" spans="15:15" x14ac:dyDescent="0.25">
      <c r="O12464" s="158"/>
    </row>
    <row r="12465" spans="15:15" x14ac:dyDescent="0.25">
      <c r="O12465" s="158"/>
    </row>
    <row r="12466" spans="15:15" x14ac:dyDescent="0.25">
      <c r="O12466" s="158"/>
    </row>
    <row r="12467" spans="15:15" x14ac:dyDescent="0.25">
      <c r="O12467" s="158"/>
    </row>
    <row r="12468" spans="15:15" x14ac:dyDescent="0.25">
      <c r="O12468" s="158"/>
    </row>
    <row r="12469" spans="15:15" x14ac:dyDescent="0.25">
      <c r="O12469" s="158"/>
    </row>
    <row r="12470" spans="15:15" x14ac:dyDescent="0.25">
      <c r="O12470" s="158"/>
    </row>
    <row r="12471" spans="15:15" x14ac:dyDescent="0.25">
      <c r="O12471" s="158"/>
    </row>
    <row r="12472" spans="15:15" x14ac:dyDescent="0.25">
      <c r="O12472" s="158"/>
    </row>
    <row r="12473" spans="15:15" x14ac:dyDescent="0.25">
      <c r="O12473" s="158"/>
    </row>
    <row r="12474" spans="15:15" x14ac:dyDescent="0.25">
      <c r="O12474" s="158"/>
    </row>
    <row r="12475" spans="15:15" x14ac:dyDescent="0.25">
      <c r="O12475" s="158"/>
    </row>
    <row r="12476" spans="15:15" x14ac:dyDescent="0.25">
      <c r="O12476" s="158"/>
    </row>
    <row r="12477" spans="15:15" x14ac:dyDescent="0.25">
      <c r="O12477" s="158"/>
    </row>
    <row r="12478" spans="15:15" x14ac:dyDescent="0.25">
      <c r="O12478" s="158"/>
    </row>
    <row r="12479" spans="15:15" x14ac:dyDescent="0.25">
      <c r="O12479" s="158"/>
    </row>
    <row r="12480" spans="15:15" x14ac:dyDescent="0.25">
      <c r="O12480" s="158"/>
    </row>
    <row r="12481" spans="15:15" x14ac:dyDescent="0.25">
      <c r="O12481" s="158"/>
    </row>
    <row r="12482" spans="15:15" x14ac:dyDescent="0.25">
      <c r="O12482" s="158"/>
    </row>
    <row r="12483" spans="15:15" x14ac:dyDescent="0.25">
      <c r="O12483" s="158"/>
    </row>
    <row r="12484" spans="15:15" x14ac:dyDescent="0.25">
      <c r="O12484" s="158"/>
    </row>
    <row r="12485" spans="15:15" x14ac:dyDescent="0.25">
      <c r="O12485" s="158"/>
    </row>
    <row r="12486" spans="15:15" x14ac:dyDescent="0.25">
      <c r="O12486" s="158"/>
    </row>
    <row r="12487" spans="15:15" x14ac:dyDescent="0.25">
      <c r="O12487" s="158"/>
    </row>
    <row r="12488" spans="15:15" x14ac:dyDescent="0.25">
      <c r="O12488" s="158"/>
    </row>
    <row r="12489" spans="15:15" x14ac:dyDescent="0.25">
      <c r="O12489" s="158"/>
    </row>
    <row r="12490" spans="15:15" x14ac:dyDescent="0.25">
      <c r="O12490" s="158"/>
    </row>
    <row r="12491" spans="15:15" x14ac:dyDescent="0.25">
      <c r="O12491" s="158"/>
    </row>
    <row r="12492" spans="15:15" x14ac:dyDescent="0.25">
      <c r="O12492" s="158"/>
    </row>
    <row r="12493" spans="15:15" x14ac:dyDescent="0.25">
      <c r="O12493" s="158"/>
    </row>
    <row r="12494" spans="15:15" x14ac:dyDescent="0.25">
      <c r="O12494" s="158"/>
    </row>
    <row r="12495" spans="15:15" x14ac:dyDescent="0.25">
      <c r="O12495" s="158"/>
    </row>
    <row r="12496" spans="15:15" x14ac:dyDescent="0.25">
      <c r="O12496" s="158"/>
    </row>
    <row r="12497" spans="15:15" x14ac:dyDescent="0.25">
      <c r="O12497" s="158"/>
    </row>
    <row r="12498" spans="15:15" x14ac:dyDescent="0.25">
      <c r="O12498" s="158"/>
    </row>
    <row r="12499" spans="15:15" x14ac:dyDescent="0.25">
      <c r="O12499" s="158"/>
    </row>
    <row r="12500" spans="15:15" x14ac:dyDescent="0.25">
      <c r="O12500" s="158"/>
    </row>
    <row r="12501" spans="15:15" x14ac:dyDescent="0.25">
      <c r="O12501" s="158"/>
    </row>
    <row r="12502" spans="15:15" x14ac:dyDescent="0.25">
      <c r="O12502" s="158"/>
    </row>
    <row r="12503" spans="15:15" x14ac:dyDescent="0.25">
      <c r="O12503" s="158"/>
    </row>
    <row r="12504" spans="15:15" x14ac:dyDescent="0.25">
      <c r="O12504" s="158"/>
    </row>
    <row r="12505" spans="15:15" x14ac:dyDescent="0.25">
      <c r="O12505" s="158"/>
    </row>
    <row r="12506" spans="15:15" x14ac:dyDescent="0.25">
      <c r="O12506" s="158"/>
    </row>
    <row r="12507" spans="15:15" x14ac:dyDescent="0.25">
      <c r="O12507" s="158"/>
    </row>
    <row r="12508" spans="15:15" x14ac:dyDescent="0.25">
      <c r="O12508" s="158"/>
    </row>
    <row r="12509" spans="15:15" x14ac:dyDescent="0.25">
      <c r="O12509" s="158"/>
    </row>
    <row r="12510" spans="15:15" x14ac:dyDescent="0.25">
      <c r="O12510" s="158"/>
    </row>
    <row r="12511" spans="15:15" x14ac:dyDescent="0.25">
      <c r="O12511" s="158"/>
    </row>
    <row r="12512" spans="15:15" x14ac:dyDescent="0.25">
      <c r="O12512" s="158"/>
    </row>
    <row r="12513" spans="15:15" x14ac:dyDescent="0.25">
      <c r="O12513" s="158"/>
    </row>
    <row r="12514" spans="15:15" x14ac:dyDescent="0.25">
      <c r="O12514" s="158"/>
    </row>
    <row r="12515" spans="15:15" x14ac:dyDescent="0.25">
      <c r="O12515" s="158"/>
    </row>
    <row r="12516" spans="15:15" x14ac:dyDescent="0.25">
      <c r="O12516" s="158"/>
    </row>
    <row r="12517" spans="15:15" x14ac:dyDescent="0.25">
      <c r="O12517" s="158"/>
    </row>
    <row r="12518" spans="15:15" x14ac:dyDescent="0.25">
      <c r="O12518" s="158"/>
    </row>
    <row r="12519" spans="15:15" x14ac:dyDescent="0.25">
      <c r="O12519" s="158"/>
    </row>
    <row r="12520" spans="15:15" x14ac:dyDescent="0.25">
      <c r="O12520" s="158"/>
    </row>
    <row r="12521" spans="15:15" x14ac:dyDescent="0.25">
      <c r="O12521" s="158"/>
    </row>
    <row r="12522" spans="15:15" x14ac:dyDescent="0.25">
      <c r="O12522" s="158"/>
    </row>
    <row r="12523" spans="15:15" x14ac:dyDescent="0.25">
      <c r="O12523" s="158"/>
    </row>
    <row r="12524" spans="15:15" x14ac:dyDescent="0.25">
      <c r="O12524" s="158"/>
    </row>
    <row r="12525" spans="15:15" x14ac:dyDescent="0.25">
      <c r="O12525" s="158"/>
    </row>
    <row r="12526" spans="15:15" x14ac:dyDescent="0.25">
      <c r="O12526" s="158"/>
    </row>
    <row r="12527" spans="15:15" x14ac:dyDescent="0.25">
      <c r="O12527" s="158"/>
    </row>
    <row r="12528" spans="15:15" x14ac:dyDescent="0.25">
      <c r="O12528" s="158"/>
    </row>
    <row r="12529" spans="15:15" x14ac:dyDescent="0.25">
      <c r="O12529" s="158"/>
    </row>
    <row r="12530" spans="15:15" x14ac:dyDescent="0.25">
      <c r="O12530" s="158"/>
    </row>
    <row r="12531" spans="15:15" x14ac:dyDescent="0.25">
      <c r="O12531" s="158"/>
    </row>
    <row r="12532" spans="15:15" x14ac:dyDescent="0.25">
      <c r="O12532" s="158"/>
    </row>
    <row r="12533" spans="15:15" x14ac:dyDescent="0.25">
      <c r="O12533" s="158"/>
    </row>
    <row r="12534" spans="15:15" x14ac:dyDescent="0.25">
      <c r="O12534" s="158"/>
    </row>
    <row r="12535" spans="15:15" x14ac:dyDescent="0.25">
      <c r="O12535" s="158"/>
    </row>
    <row r="12536" spans="15:15" x14ac:dyDescent="0.25">
      <c r="O12536" s="158"/>
    </row>
    <row r="12537" spans="15:15" x14ac:dyDescent="0.25">
      <c r="O12537" s="158"/>
    </row>
    <row r="12538" spans="15:15" x14ac:dyDescent="0.25">
      <c r="O12538" s="158"/>
    </row>
    <row r="12539" spans="15:15" x14ac:dyDescent="0.25">
      <c r="O12539" s="158"/>
    </row>
    <row r="12540" spans="15:15" x14ac:dyDescent="0.25">
      <c r="O12540" s="158"/>
    </row>
    <row r="12541" spans="15:15" x14ac:dyDescent="0.25">
      <c r="O12541" s="158"/>
    </row>
    <row r="12542" spans="15:15" x14ac:dyDescent="0.25">
      <c r="O12542" s="158"/>
    </row>
    <row r="12543" spans="15:15" x14ac:dyDescent="0.25">
      <c r="O12543" s="158"/>
    </row>
    <row r="12544" spans="15:15" x14ac:dyDescent="0.25">
      <c r="O12544" s="158"/>
    </row>
    <row r="12545" spans="15:15" x14ac:dyDescent="0.25">
      <c r="O12545" s="158"/>
    </row>
    <row r="12546" spans="15:15" x14ac:dyDescent="0.25">
      <c r="O12546" s="158"/>
    </row>
    <row r="12547" spans="15:15" x14ac:dyDescent="0.25">
      <c r="O12547" s="158"/>
    </row>
    <row r="12548" spans="15:15" x14ac:dyDescent="0.25">
      <c r="O12548" s="158"/>
    </row>
    <row r="12549" spans="15:15" x14ac:dyDescent="0.25">
      <c r="O12549" s="158"/>
    </row>
    <row r="12550" spans="15:15" x14ac:dyDescent="0.25">
      <c r="O12550" s="158"/>
    </row>
    <row r="12551" spans="15:15" x14ac:dyDescent="0.25">
      <c r="O12551" s="158"/>
    </row>
    <row r="12552" spans="15:15" x14ac:dyDescent="0.25">
      <c r="O12552" s="158"/>
    </row>
    <row r="12553" spans="15:15" x14ac:dyDescent="0.25">
      <c r="O12553" s="158"/>
    </row>
    <row r="12554" spans="15:15" x14ac:dyDescent="0.25">
      <c r="O12554" s="158"/>
    </row>
    <row r="12555" spans="15:15" x14ac:dyDescent="0.25">
      <c r="O12555" s="158"/>
    </row>
    <row r="12556" spans="15:15" x14ac:dyDescent="0.25">
      <c r="O12556" s="158"/>
    </row>
    <row r="12557" spans="15:15" x14ac:dyDescent="0.25">
      <c r="O12557" s="158"/>
    </row>
    <row r="12558" spans="15:15" x14ac:dyDescent="0.25">
      <c r="O12558" s="158"/>
    </row>
    <row r="12559" spans="15:15" x14ac:dyDescent="0.25">
      <c r="O12559" s="158"/>
    </row>
    <row r="12560" spans="15:15" x14ac:dyDescent="0.25">
      <c r="O12560" s="158"/>
    </row>
    <row r="12561" spans="15:15" x14ac:dyDescent="0.25">
      <c r="O12561" s="158"/>
    </row>
    <row r="12562" spans="15:15" x14ac:dyDescent="0.25">
      <c r="O12562" s="158"/>
    </row>
    <row r="12563" spans="15:15" x14ac:dyDescent="0.25">
      <c r="O12563" s="158"/>
    </row>
    <row r="12564" spans="15:15" x14ac:dyDescent="0.25">
      <c r="O12564" s="158"/>
    </row>
    <row r="12565" spans="15:15" x14ac:dyDescent="0.25">
      <c r="O12565" s="158"/>
    </row>
    <row r="12566" spans="15:15" x14ac:dyDescent="0.25">
      <c r="O12566" s="158"/>
    </row>
    <row r="12567" spans="15:15" x14ac:dyDescent="0.25">
      <c r="O12567" s="158"/>
    </row>
    <row r="12568" spans="15:15" x14ac:dyDescent="0.25">
      <c r="O12568" s="158"/>
    </row>
    <row r="12569" spans="15:15" x14ac:dyDescent="0.25">
      <c r="O12569" s="158"/>
    </row>
    <row r="12570" spans="15:15" x14ac:dyDescent="0.25">
      <c r="O12570" s="158"/>
    </row>
    <row r="12571" spans="15:15" x14ac:dyDescent="0.25">
      <c r="O12571" s="158"/>
    </row>
    <row r="12572" spans="15:15" x14ac:dyDescent="0.25">
      <c r="O12572" s="158"/>
    </row>
    <row r="12573" spans="15:15" x14ac:dyDescent="0.25">
      <c r="O12573" s="158"/>
    </row>
    <row r="12574" spans="15:15" x14ac:dyDescent="0.25">
      <c r="O12574" s="158"/>
    </row>
    <row r="12575" spans="15:15" x14ac:dyDescent="0.25">
      <c r="O12575" s="158"/>
    </row>
    <row r="12576" spans="15:15" x14ac:dyDescent="0.25">
      <c r="O12576" s="158"/>
    </row>
    <row r="12577" spans="15:15" x14ac:dyDescent="0.25">
      <c r="O12577" s="158"/>
    </row>
    <row r="12578" spans="15:15" x14ac:dyDescent="0.25">
      <c r="O12578" s="158"/>
    </row>
    <row r="12579" spans="15:15" x14ac:dyDescent="0.25">
      <c r="O12579" s="158"/>
    </row>
    <row r="12580" spans="15:15" x14ac:dyDescent="0.25">
      <c r="O12580" s="158"/>
    </row>
    <row r="12581" spans="15:15" x14ac:dyDescent="0.25">
      <c r="O12581" s="158"/>
    </row>
    <row r="12582" spans="15:15" x14ac:dyDescent="0.25">
      <c r="O12582" s="158"/>
    </row>
    <row r="12583" spans="15:15" x14ac:dyDescent="0.25">
      <c r="O12583" s="158"/>
    </row>
    <row r="12584" spans="15:15" x14ac:dyDescent="0.25">
      <c r="O12584" s="158"/>
    </row>
    <row r="12585" spans="15:15" x14ac:dyDescent="0.25">
      <c r="O12585" s="158"/>
    </row>
    <row r="12586" spans="15:15" x14ac:dyDescent="0.25">
      <c r="O12586" s="158"/>
    </row>
    <row r="12587" spans="15:15" x14ac:dyDescent="0.25">
      <c r="O12587" s="158"/>
    </row>
    <row r="12588" spans="15:15" x14ac:dyDescent="0.25">
      <c r="O12588" s="158"/>
    </row>
    <row r="12589" spans="15:15" x14ac:dyDescent="0.25">
      <c r="O12589" s="158"/>
    </row>
    <row r="12590" spans="15:15" x14ac:dyDescent="0.25">
      <c r="O12590" s="158"/>
    </row>
    <row r="12591" spans="15:15" x14ac:dyDescent="0.25">
      <c r="O12591" s="158"/>
    </row>
    <row r="12592" spans="15:15" x14ac:dyDescent="0.25">
      <c r="O12592" s="158"/>
    </row>
    <row r="12593" spans="15:15" x14ac:dyDescent="0.25">
      <c r="O12593" s="158"/>
    </row>
    <row r="12594" spans="15:15" x14ac:dyDescent="0.25">
      <c r="O12594" s="158"/>
    </row>
    <row r="12595" spans="15:15" x14ac:dyDescent="0.25">
      <c r="O12595" s="158"/>
    </row>
    <row r="12596" spans="15:15" x14ac:dyDescent="0.25">
      <c r="O12596" s="158"/>
    </row>
    <row r="12597" spans="15:15" x14ac:dyDescent="0.25">
      <c r="O12597" s="158"/>
    </row>
    <row r="12598" spans="15:15" x14ac:dyDescent="0.25">
      <c r="O12598" s="158"/>
    </row>
    <row r="12599" spans="15:15" x14ac:dyDescent="0.25">
      <c r="O12599" s="158"/>
    </row>
    <row r="12600" spans="15:15" x14ac:dyDescent="0.25">
      <c r="O12600" s="158"/>
    </row>
    <row r="12601" spans="15:15" x14ac:dyDescent="0.25">
      <c r="O12601" s="158"/>
    </row>
    <row r="12602" spans="15:15" x14ac:dyDescent="0.25">
      <c r="O12602" s="158"/>
    </row>
    <row r="12603" spans="15:15" x14ac:dyDescent="0.25">
      <c r="O12603" s="158"/>
    </row>
    <row r="12604" spans="15:15" x14ac:dyDescent="0.25">
      <c r="O12604" s="158"/>
    </row>
    <row r="12605" spans="15:15" x14ac:dyDescent="0.25">
      <c r="O12605" s="158"/>
    </row>
    <row r="12606" spans="15:15" x14ac:dyDescent="0.25">
      <c r="O12606" s="158"/>
    </row>
    <row r="12607" spans="15:15" x14ac:dyDescent="0.25">
      <c r="O12607" s="158"/>
    </row>
    <row r="12608" spans="15:15" x14ac:dyDescent="0.25">
      <c r="O12608" s="158"/>
    </row>
    <row r="12609" spans="15:15" x14ac:dyDescent="0.25">
      <c r="O12609" s="158"/>
    </row>
    <row r="12610" spans="15:15" x14ac:dyDescent="0.25">
      <c r="O12610" s="158"/>
    </row>
    <row r="12611" spans="15:15" x14ac:dyDescent="0.25">
      <c r="O12611" s="158"/>
    </row>
    <row r="12612" spans="15:15" x14ac:dyDescent="0.25">
      <c r="O12612" s="158"/>
    </row>
    <row r="12613" spans="15:15" x14ac:dyDescent="0.25">
      <c r="O12613" s="158"/>
    </row>
    <row r="12614" spans="15:15" x14ac:dyDescent="0.25">
      <c r="O12614" s="158"/>
    </row>
    <row r="12615" spans="15:15" x14ac:dyDescent="0.25">
      <c r="O12615" s="158"/>
    </row>
    <row r="12616" spans="15:15" x14ac:dyDescent="0.25">
      <c r="O12616" s="158"/>
    </row>
    <row r="12617" spans="15:15" x14ac:dyDescent="0.25">
      <c r="O12617" s="158"/>
    </row>
    <row r="12618" spans="15:15" x14ac:dyDescent="0.25">
      <c r="O12618" s="158"/>
    </row>
    <row r="12619" spans="15:15" x14ac:dyDescent="0.25">
      <c r="O12619" s="158"/>
    </row>
    <row r="12620" spans="15:15" x14ac:dyDescent="0.25">
      <c r="O12620" s="158"/>
    </row>
    <row r="12621" spans="15:15" x14ac:dyDescent="0.25">
      <c r="O12621" s="158"/>
    </row>
    <row r="12622" spans="15:15" x14ac:dyDescent="0.25">
      <c r="O12622" s="158"/>
    </row>
    <row r="12623" spans="15:15" x14ac:dyDescent="0.25">
      <c r="O12623" s="158"/>
    </row>
    <row r="12624" spans="15:15" x14ac:dyDescent="0.25">
      <c r="O12624" s="158"/>
    </row>
    <row r="12625" spans="15:15" x14ac:dyDescent="0.25">
      <c r="O12625" s="158"/>
    </row>
    <row r="12626" spans="15:15" x14ac:dyDescent="0.25">
      <c r="O12626" s="158"/>
    </row>
    <row r="12627" spans="15:15" x14ac:dyDescent="0.25">
      <c r="O12627" s="158"/>
    </row>
    <row r="12628" spans="15:15" x14ac:dyDescent="0.25">
      <c r="O12628" s="158"/>
    </row>
    <row r="12629" spans="15:15" x14ac:dyDescent="0.25">
      <c r="O12629" s="158"/>
    </row>
    <row r="12630" spans="15:15" x14ac:dyDescent="0.25">
      <c r="O12630" s="158"/>
    </row>
    <row r="12631" spans="15:15" x14ac:dyDescent="0.25">
      <c r="O12631" s="158"/>
    </row>
    <row r="12632" spans="15:15" x14ac:dyDescent="0.25">
      <c r="O12632" s="158"/>
    </row>
    <row r="12633" spans="15:15" x14ac:dyDescent="0.25">
      <c r="O12633" s="158"/>
    </row>
    <row r="12634" spans="15:15" x14ac:dyDescent="0.25">
      <c r="O12634" s="158"/>
    </row>
    <row r="12635" spans="15:15" x14ac:dyDescent="0.25">
      <c r="O12635" s="158"/>
    </row>
    <row r="12636" spans="15:15" x14ac:dyDescent="0.25">
      <c r="O12636" s="158"/>
    </row>
    <row r="12637" spans="15:15" x14ac:dyDescent="0.25">
      <c r="O12637" s="158"/>
    </row>
    <row r="12638" spans="15:15" x14ac:dyDescent="0.25">
      <c r="O12638" s="158"/>
    </row>
    <row r="12639" spans="15:15" x14ac:dyDescent="0.25">
      <c r="O12639" s="158"/>
    </row>
    <row r="12640" spans="15:15" x14ac:dyDescent="0.25">
      <c r="O12640" s="158"/>
    </row>
    <row r="12641" spans="15:15" x14ac:dyDescent="0.25">
      <c r="O12641" s="158"/>
    </row>
    <row r="12642" spans="15:15" x14ac:dyDescent="0.25">
      <c r="O12642" s="158"/>
    </row>
    <row r="12643" spans="15:15" x14ac:dyDescent="0.25">
      <c r="O12643" s="158"/>
    </row>
    <row r="12644" spans="15:15" x14ac:dyDescent="0.25">
      <c r="O12644" s="158"/>
    </row>
    <row r="12645" spans="15:15" x14ac:dyDescent="0.25">
      <c r="O12645" s="158"/>
    </row>
    <row r="12646" spans="15:15" x14ac:dyDescent="0.25">
      <c r="O12646" s="158"/>
    </row>
    <row r="12647" spans="15:15" x14ac:dyDescent="0.25">
      <c r="O12647" s="158"/>
    </row>
    <row r="12648" spans="15:15" x14ac:dyDescent="0.25">
      <c r="O12648" s="158"/>
    </row>
    <row r="12649" spans="15:15" x14ac:dyDescent="0.25">
      <c r="O12649" s="158"/>
    </row>
    <row r="12650" spans="15:15" x14ac:dyDescent="0.25">
      <c r="O12650" s="158"/>
    </row>
    <row r="12651" spans="15:15" x14ac:dyDescent="0.25">
      <c r="O12651" s="158"/>
    </row>
    <row r="12652" spans="15:15" x14ac:dyDescent="0.25">
      <c r="O12652" s="158"/>
    </row>
    <row r="12653" spans="15:15" x14ac:dyDescent="0.25">
      <c r="O12653" s="158"/>
    </row>
    <row r="12654" spans="15:15" x14ac:dyDescent="0.25">
      <c r="O12654" s="158"/>
    </row>
    <row r="12655" spans="15:15" x14ac:dyDescent="0.25">
      <c r="O12655" s="158"/>
    </row>
    <row r="12656" spans="15:15" x14ac:dyDescent="0.25">
      <c r="O12656" s="158"/>
    </row>
    <row r="12657" spans="15:15" x14ac:dyDescent="0.25">
      <c r="O12657" s="158"/>
    </row>
    <row r="12658" spans="15:15" x14ac:dyDescent="0.25">
      <c r="O12658" s="158"/>
    </row>
    <row r="12659" spans="15:15" x14ac:dyDescent="0.25">
      <c r="O12659" s="158"/>
    </row>
    <row r="12660" spans="15:15" x14ac:dyDescent="0.25">
      <c r="O12660" s="158"/>
    </row>
    <row r="12661" spans="15:15" x14ac:dyDescent="0.25">
      <c r="O12661" s="158"/>
    </row>
    <row r="12662" spans="15:15" x14ac:dyDescent="0.25">
      <c r="O12662" s="158"/>
    </row>
    <row r="12663" spans="15:15" x14ac:dyDescent="0.25">
      <c r="O12663" s="158"/>
    </row>
    <row r="12664" spans="15:15" x14ac:dyDescent="0.25">
      <c r="O12664" s="158"/>
    </row>
    <row r="12665" spans="15:15" x14ac:dyDescent="0.25">
      <c r="O12665" s="158"/>
    </row>
    <row r="12666" spans="15:15" x14ac:dyDescent="0.25">
      <c r="O12666" s="158"/>
    </row>
    <row r="12667" spans="15:15" x14ac:dyDescent="0.25">
      <c r="O12667" s="158"/>
    </row>
    <row r="12668" spans="15:15" x14ac:dyDescent="0.25">
      <c r="O12668" s="158"/>
    </row>
    <row r="12669" spans="15:15" x14ac:dyDescent="0.25">
      <c r="O12669" s="158"/>
    </row>
    <row r="12670" spans="15:15" x14ac:dyDescent="0.25">
      <c r="O12670" s="158"/>
    </row>
    <row r="12671" spans="15:15" x14ac:dyDescent="0.25">
      <c r="O12671" s="158"/>
    </row>
    <row r="12672" spans="15:15" x14ac:dyDescent="0.25">
      <c r="O12672" s="158"/>
    </row>
    <row r="12673" spans="15:15" x14ac:dyDescent="0.25">
      <c r="O12673" s="158"/>
    </row>
    <row r="12674" spans="15:15" x14ac:dyDescent="0.25">
      <c r="O12674" s="158"/>
    </row>
    <row r="12675" spans="15:15" x14ac:dyDescent="0.25">
      <c r="O12675" s="158"/>
    </row>
    <row r="12676" spans="15:15" x14ac:dyDescent="0.25">
      <c r="O12676" s="158"/>
    </row>
    <row r="12677" spans="15:15" x14ac:dyDescent="0.25">
      <c r="O12677" s="158"/>
    </row>
    <row r="12678" spans="15:15" x14ac:dyDescent="0.25">
      <c r="O12678" s="158"/>
    </row>
    <row r="12679" spans="15:15" x14ac:dyDescent="0.25">
      <c r="O12679" s="158"/>
    </row>
    <row r="12680" spans="15:15" x14ac:dyDescent="0.25">
      <c r="O12680" s="158"/>
    </row>
    <row r="12681" spans="15:15" x14ac:dyDescent="0.25">
      <c r="O12681" s="158"/>
    </row>
    <row r="12682" spans="15:15" x14ac:dyDescent="0.25">
      <c r="O12682" s="158"/>
    </row>
    <row r="12683" spans="15:15" x14ac:dyDescent="0.25">
      <c r="O12683" s="158"/>
    </row>
    <row r="12684" spans="15:15" x14ac:dyDescent="0.25">
      <c r="O12684" s="158"/>
    </row>
    <row r="12685" spans="15:15" x14ac:dyDescent="0.25">
      <c r="O12685" s="158"/>
    </row>
    <row r="12686" spans="15:15" x14ac:dyDescent="0.25">
      <c r="O12686" s="158"/>
    </row>
    <row r="12687" spans="15:15" x14ac:dyDescent="0.25">
      <c r="O12687" s="158"/>
    </row>
    <row r="12688" spans="15:15" x14ac:dyDescent="0.25">
      <c r="O12688" s="158"/>
    </row>
    <row r="12689" spans="15:15" x14ac:dyDescent="0.25">
      <c r="O12689" s="158"/>
    </row>
    <row r="12690" spans="15:15" x14ac:dyDescent="0.25">
      <c r="O12690" s="158"/>
    </row>
    <row r="12691" spans="15:15" x14ac:dyDescent="0.25">
      <c r="O12691" s="158"/>
    </row>
    <row r="12692" spans="15:15" x14ac:dyDescent="0.25">
      <c r="O12692" s="158"/>
    </row>
    <row r="12693" spans="15:15" x14ac:dyDescent="0.25">
      <c r="O12693" s="158"/>
    </row>
    <row r="12694" spans="15:15" x14ac:dyDescent="0.25">
      <c r="O12694" s="158"/>
    </row>
    <row r="12695" spans="15:15" x14ac:dyDescent="0.25">
      <c r="O12695" s="158"/>
    </row>
    <row r="12696" spans="15:15" x14ac:dyDescent="0.25">
      <c r="O12696" s="158"/>
    </row>
    <row r="12697" spans="15:15" x14ac:dyDescent="0.25">
      <c r="O12697" s="158"/>
    </row>
    <row r="12698" spans="15:15" x14ac:dyDescent="0.25">
      <c r="O12698" s="158"/>
    </row>
    <row r="12699" spans="15:15" x14ac:dyDescent="0.25">
      <c r="O12699" s="158"/>
    </row>
    <row r="12700" spans="15:15" x14ac:dyDescent="0.25">
      <c r="O12700" s="158"/>
    </row>
    <row r="12701" spans="15:15" x14ac:dyDescent="0.25">
      <c r="O12701" s="158"/>
    </row>
    <row r="12702" spans="15:15" x14ac:dyDescent="0.25">
      <c r="O12702" s="158"/>
    </row>
    <row r="12703" spans="15:15" x14ac:dyDescent="0.25">
      <c r="O12703" s="158"/>
    </row>
    <row r="12704" spans="15:15" x14ac:dyDescent="0.25">
      <c r="O12704" s="158"/>
    </row>
    <row r="12705" spans="15:15" x14ac:dyDescent="0.25">
      <c r="O12705" s="158"/>
    </row>
    <row r="12706" spans="15:15" x14ac:dyDescent="0.25">
      <c r="O12706" s="158"/>
    </row>
    <row r="12707" spans="15:15" x14ac:dyDescent="0.25">
      <c r="O12707" s="158"/>
    </row>
    <row r="12708" spans="15:15" x14ac:dyDescent="0.25">
      <c r="O12708" s="158"/>
    </row>
    <row r="12709" spans="15:15" x14ac:dyDescent="0.25">
      <c r="O12709" s="158"/>
    </row>
    <row r="12710" spans="15:15" x14ac:dyDescent="0.25">
      <c r="O12710" s="158"/>
    </row>
    <row r="12711" spans="15:15" x14ac:dyDescent="0.25">
      <c r="O12711" s="158"/>
    </row>
    <row r="12712" spans="15:15" x14ac:dyDescent="0.25">
      <c r="O12712" s="158"/>
    </row>
    <row r="12713" spans="15:15" x14ac:dyDescent="0.25">
      <c r="O12713" s="158"/>
    </row>
    <row r="12714" spans="15:15" x14ac:dyDescent="0.25">
      <c r="O12714" s="158"/>
    </row>
    <row r="12715" spans="15:15" x14ac:dyDescent="0.25">
      <c r="O12715" s="158"/>
    </row>
    <row r="12716" spans="15:15" x14ac:dyDescent="0.25">
      <c r="O12716" s="158"/>
    </row>
    <row r="12717" spans="15:15" x14ac:dyDescent="0.25">
      <c r="O12717" s="158"/>
    </row>
    <row r="12718" spans="15:15" x14ac:dyDescent="0.25">
      <c r="O12718" s="158"/>
    </row>
    <row r="12719" spans="15:15" x14ac:dyDescent="0.25">
      <c r="O12719" s="158"/>
    </row>
    <row r="12720" spans="15:15" x14ac:dyDescent="0.25">
      <c r="O12720" s="158"/>
    </row>
    <row r="12721" spans="15:15" x14ac:dyDescent="0.25">
      <c r="O12721" s="158"/>
    </row>
    <row r="12722" spans="15:15" x14ac:dyDescent="0.25">
      <c r="O12722" s="158"/>
    </row>
    <row r="12723" spans="15:15" x14ac:dyDescent="0.25">
      <c r="O12723" s="158"/>
    </row>
    <row r="12724" spans="15:15" x14ac:dyDescent="0.25">
      <c r="O12724" s="158"/>
    </row>
    <row r="12725" spans="15:15" x14ac:dyDescent="0.25">
      <c r="O12725" s="158"/>
    </row>
    <row r="12726" spans="15:15" x14ac:dyDescent="0.25">
      <c r="O12726" s="158"/>
    </row>
    <row r="12727" spans="15:15" x14ac:dyDescent="0.25">
      <c r="O12727" s="158"/>
    </row>
    <row r="12728" spans="15:15" x14ac:dyDescent="0.25">
      <c r="O12728" s="158"/>
    </row>
    <row r="12729" spans="15:15" x14ac:dyDescent="0.25">
      <c r="O12729" s="158"/>
    </row>
    <row r="12730" spans="15:15" x14ac:dyDescent="0.25">
      <c r="O12730" s="158"/>
    </row>
    <row r="12731" spans="15:15" x14ac:dyDescent="0.25">
      <c r="O12731" s="158"/>
    </row>
    <row r="12732" spans="15:15" x14ac:dyDescent="0.25">
      <c r="O12732" s="158"/>
    </row>
    <row r="12733" spans="15:15" x14ac:dyDescent="0.25">
      <c r="O12733" s="158"/>
    </row>
    <row r="12734" spans="15:15" x14ac:dyDescent="0.25">
      <c r="O12734" s="158"/>
    </row>
    <row r="12735" spans="15:15" x14ac:dyDescent="0.25">
      <c r="O12735" s="158"/>
    </row>
    <row r="12736" spans="15:15" x14ac:dyDescent="0.25">
      <c r="O12736" s="158"/>
    </row>
    <row r="12737" spans="15:15" x14ac:dyDescent="0.25">
      <c r="O12737" s="158"/>
    </row>
    <row r="12738" spans="15:15" x14ac:dyDescent="0.25">
      <c r="O12738" s="158"/>
    </row>
    <row r="12739" spans="15:15" x14ac:dyDescent="0.25">
      <c r="O12739" s="158"/>
    </row>
    <row r="12740" spans="15:15" x14ac:dyDescent="0.25">
      <c r="O12740" s="158"/>
    </row>
    <row r="12741" spans="15:15" x14ac:dyDescent="0.25">
      <c r="O12741" s="158"/>
    </row>
    <row r="12742" spans="15:15" x14ac:dyDescent="0.25">
      <c r="O12742" s="158"/>
    </row>
    <row r="12743" spans="15:15" x14ac:dyDescent="0.25">
      <c r="O12743" s="158"/>
    </row>
    <row r="12744" spans="15:15" x14ac:dyDescent="0.25">
      <c r="O12744" s="158"/>
    </row>
    <row r="12745" spans="15:15" x14ac:dyDescent="0.25">
      <c r="O12745" s="158"/>
    </row>
    <row r="12746" spans="15:15" x14ac:dyDescent="0.25">
      <c r="O12746" s="158"/>
    </row>
    <row r="12747" spans="15:15" x14ac:dyDescent="0.25">
      <c r="O12747" s="158"/>
    </row>
    <row r="12748" spans="15:15" x14ac:dyDescent="0.25">
      <c r="O12748" s="158"/>
    </row>
    <row r="12749" spans="15:15" x14ac:dyDescent="0.25">
      <c r="O12749" s="158"/>
    </row>
    <row r="12750" spans="15:15" x14ac:dyDescent="0.25">
      <c r="O12750" s="158"/>
    </row>
    <row r="12751" spans="15:15" x14ac:dyDescent="0.25">
      <c r="O12751" s="158"/>
    </row>
    <row r="12752" spans="15:15" x14ac:dyDescent="0.25">
      <c r="O12752" s="158"/>
    </row>
    <row r="12753" spans="15:15" x14ac:dyDescent="0.25">
      <c r="O12753" s="158"/>
    </row>
    <row r="12754" spans="15:15" x14ac:dyDescent="0.25">
      <c r="O12754" s="158"/>
    </row>
    <row r="12755" spans="15:15" x14ac:dyDescent="0.25">
      <c r="O12755" s="158"/>
    </row>
    <row r="12756" spans="15:15" x14ac:dyDescent="0.25">
      <c r="O12756" s="158"/>
    </row>
    <row r="12757" spans="15:15" x14ac:dyDescent="0.25">
      <c r="O12757" s="158"/>
    </row>
    <row r="12758" spans="15:15" x14ac:dyDescent="0.25">
      <c r="O12758" s="158"/>
    </row>
    <row r="12759" spans="15:15" x14ac:dyDescent="0.25">
      <c r="O12759" s="158"/>
    </row>
    <row r="12760" spans="15:15" x14ac:dyDescent="0.25">
      <c r="O12760" s="158"/>
    </row>
    <row r="12761" spans="15:15" x14ac:dyDescent="0.25">
      <c r="O12761" s="158"/>
    </row>
    <row r="12762" spans="15:15" x14ac:dyDescent="0.25">
      <c r="O12762" s="158"/>
    </row>
    <row r="12763" spans="15:15" x14ac:dyDescent="0.25">
      <c r="O12763" s="158"/>
    </row>
    <row r="12764" spans="15:15" x14ac:dyDescent="0.25">
      <c r="O12764" s="158"/>
    </row>
    <row r="12765" spans="15:15" x14ac:dyDescent="0.25">
      <c r="O12765" s="158"/>
    </row>
    <row r="12766" spans="15:15" x14ac:dyDescent="0.25">
      <c r="O12766" s="158"/>
    </row>
    <row r="12767" spans="15:15" x14ac:dyDescent="0.25">
      <c r="O12767" s="158"/>
    </row>
    <row r="12768" spans="15:15" x14ac:dyDescent="0.25">
      <c r="O12768" s="158"/>
    </row>
    <row r="12769" spans="15:15" x14ac:dyDescent="0.25">
      <c r="O12769" s="158"/>
    </row>
    <row r="12770" spans="15:15" x14ac:dyDescent="0.25">
      <c r="O12770" s="158"/>
    </row>
    <row r="12771" spans="15:15" x14ac:dyDescent="0.25">
      <c r="O12771" s="158"/>
    </row>
    <row r="12772" spans="15:15" x14ac:dyDescent="0.25">
      <c r="O12772" s="158"/>
    </row>
    <row r="12773" spans="15:15" x14ac:dyDescent="0.25">
      <c r="O12773" s="158"/>
    </row>
    <row r="12774" spans="15:15" x14ac:dyDescent="0.25">
      <c r="O12774" s="158"/>
    </row>
    <row r="12775" spans="15:15" x14ac:dyDescent="0.25">
      <c r="O12775" s="158"/>
    </row>
    <row r="12776" spans="15:15" x14ac:dyDescent="0.25">
      <c r="O12776" s="158"/>
    </row>
    <row r="12777" spans="15:15" x14ac:dyDescent="0.25">
      <c r="O12777" s="158"/>
    </row>
    <row r="12778" spans="15:15" x14ac:dyDescent="0.25">
      <c r="O12778" s="158"/>
    </row>
    <row r="12779" spans="15:15" x14ac:dyDescent="0.25">
      <c r="O12779" s="158"/>
    </row>
    <row r="12780" spans="15:15" x14ac:dyDescent="0.25">
      <c r="O12780" s="158"/>
    </row>
    <row r="12781" spans="15:15" x14ac:dyDescent="0.25">
      <c r="O12781" s="158"/>
    </row>
    <row r="12782" spans="15:15" x14ac:dyDescent="0.25">
      <c r="O12782" s="158"/>
    </row>
    <row r="12783" spans="15:15" x14ac:dyDescent="0.25">
      <c r="O12783" s="158"/>
    </row>
    <row r="12784" spans="15:15" x14ac:dyDescent="0.25">
      <c r="O12784" s="158"/>
    </row>
    <row r="12785" spans="15:15" x14ac:dyDescent="0.25">
      <c r="O12785" s="158"/>
    </row>
    <row r="12786" spans="15:15" x14ac:dyDescent="0.25">
      <c r="O12786" s="158"/>
    </row>
    <row r="12787" spans="15:15" x14ac:dyDescent="0.25">
      <c r="O12787" s="158"/>
    </row>
    <row r="12788" spans="15:15" x14ac:dyDescent="0.25">
      <c r="O12788" s="158"/>
    </row>
    <row r="12789" spans="15:15" x14ac:dyDescent="0.25">
      <c r="O12789" s="158"/>
    </row>
    <row r="12790" spans="15:15" x14ac:dyDescent="0.25">
      <c r="O12790" s="158"/>
    </row>
    <row r="12791" spans="15:15" x14ac:dyDescent="0.25">
      <c r="O12791" s="158"/>
    </row>
    <row r="12792" spans="15:15" x14ac:dyDescent="0.25">
      <c r="O12792" s="158"/>
    </row>
    <row r="12793" spans="15:15" x14ac:dyDescent="0.25">
      <c r="O12793" s="158"/>
    </row>
    <row r="12794" spans="15:15" x14ac:dyDescent="0.25">
      <c r="O12794" s="158"/>
    </row>
    <row r="12795" spans="15:15" x14ac:dyDescent="0.25">
      <c r="O12795" s="158"/>
    </row>
    <row r="12796" spans="15:15" x14ac:dyDescent="0.25">
      <c r="O12796" s="158"/>
    </row>
    <row r="12797" spans="15:15" x14ac:dyDescent="0.25">
      <c r="O12797" s="158"/>
    </row>
    <row r="12798" spans="15:15" x14ac:dyDescent="0.25">
      <c r="O12798" s="158"/>
    </row>
    <row r="12799" spans="15:15" x14ac:dyDescent="0.25">
      <c r="O12799" s="158"/>
    </row>
    <row r="12800" spans="15:15" x14ac:dyDescent="0.25">
      <c r="O12800" s="158"/>
    </row>
    <row r="12801" spans="15:15" x14ac:dyDescent="0.25">
      <c r="O12801" s="158"/>
    </row>
    <row r="12802" spans="15:15" x14ac:dyDescent="0.25">
      <c r="O12802" s="158"/>
    </row>
    <row r="12803" spans="15:15" x14ac:dyDescent="0.25">
      <c r="O12803" s="158"/>
    </row>
    <row r="12804" spans="15:15" x14ac:dyDescent="0.25">
      <c r="O12804" s="158"/>
    </row>
    <row r="12805" spans="15:15" x14ac:dyDescent="0.25">
      <c r="O12805" s="158"/>
    </row>
    <row r="12806" spans="15:15" x14ac:dyDescent="0.25">
      <c r="O12806" s="158"/>
    </row>
    <row r="12807" spans="15:15" x14ac:dyDescent="0.25">
      <c r="O12807" s="158"/>
    </row>
    <row r="12808" spans="15:15" x14ac:dyDescent="0.25">
      <c r="O12808" s="158"/>
    </row>
    <row r="12809" spans="15:15" x14ac:dyDescent="0.25">
      <c r="O12809" s="158"/>
    </row>
    <row r="12810" spans="15:15" x14ac:dyDescent="0.25">
      <c r="O12810" s="158"/>
    </row>
    <row r="12811" spans="15:15" x14ac:dyDescent="0.25">
      <c r="O12811" s="158"/>
    </row>
    <row r="12812" spans="15:15" x14ac:dyDescent="0.25">
      <c r="O12812" s="158"/>
    </row>
    <row r="12813" spans="15:15" x14ac:dyDescent="0.25">
      <c r="O12813" s="158"/>
    </row>
    <row r="12814" spans="15:15" x14ac:dyDescent="0.25">
      <c r="O12814" s="158"/>
    </row>
    <row r="12815" spans="15:15" x14ac:dyDescent="0.25">
      <c r="O12815" s="158"/>
    </row>
    <row r="12816" spans="15:15" x14ac:dyDescent="0.25">
      <c r="O12816" s="158"/>
    </row>
    <row r="12817" spans="15:15" x14ac:dyDescent="0.25">
      <c r="O12817" s="158"/>
    </row>
    <row r="12818" spans="15:15" x14ac:dyDescent="0.25">
      <c r="O12818" s="158"/>
    </row>
    <row r="12819" spans="15:15" x14ac:dyDescent="0.25">
      <c r="O12819" s="158"/>
    </row>
    <row r="12820" spans="15:15" x14ac:dyDescent="0.25">
      <c r="O12820" s="158"/>
    </row>
    <row r="12821" spans="15:15" x14ac:dyDescent="0.25">
      <c r="O12821" s="158"/>
    </row>
    <row r="12822" spans="15:15" x14ac:dyDescent="0.25">
      <c r="O12822" s="158"/>
    </row>
    <row r="12823" spans="15:15" x14ac:dyDescent="0.25">
      <c r="O12823" s="158"/>
    </row>
    <row r="12824" spans="15:15" x14ac:dyDescent="0.25">
      <c r="O12824" s="158"/>
    </row>
    <row r="12825" spans="15:15" x14ac:dyDescent="0.25">
      <c r="O12825" s="158"/>
    </row>
    <row r="12826" spans="15:15" x14ac:dyDescent="0.25">
      <c r="O12826" s="158"/>
    </row>
    <row r="12827" spans="15:15" x14ac:dyDescent="0.25">
      <c r="O12827" s="158"/>
    </row>
    <row r="12828" spans="15:15" x14ac:dyDescent="0.25">
      <c r="O12828" s="158"/>
    </row>
    <row r="12829" spans="15:15" x14ac:dyDescent="0.25">
      <c r="O12829" s="158"/>
    </row>
    <row r="12830" spans="15:15" x14ac:dyDescent="0.25">
      <c r="O12830" s="158"/>
    </row>
    <row r="12831" spans="15:15" x14ac:dyDescent="0.25">
      <c r="O12831" s="158"/>
    </row>
    <row r="12832" spans="15:15" x14ac:dyDescent="0.25">
      <c r="O12832" s="158"/>
    </row>
    <row r="12833" spans="15:15" x14ac:dyDescent="0.25">
      <c r="O12833" s="158"/>
    </row>
    <row r="12834" spans="15:15" x14ac:dyDescent="0.25">
      <c r="O12834" s="158"/>
    </row>
    <row r="12835" spans="15:15" x14ac:dyDescent="0.25">
      <c r="O12835" s="158"/>
    </row>
    <row r="12836" spans="15:15" x14ac:dyDescent="0.25">
      <c r="O12836" s="158"/>
    </row>
    <row r="12837" spans="15:15" x14ac:dyDescent="0.25">
      <c r="O12837" s="158"/>
    </row>
    <row r="12838" spans="15:15" x14ac:dyDescent="0.25">
      <c r="O12838" s="158"/>
    </row>
    <row r="12839" spans="15:15" x14ac:dyDescent="0.25">
      <c r="O12839" s="158"/>
    </row>
    <row r="12840" spans="15:15" x14ac:dyDescent="0.25">
      <c r="O12840" s="158"/>
    </row>
    <row r="12841" spans="15:15" x14ac:dyDescent="0.25">
      <c r="O12841" s="158"/>
    </row>
    <row r="12842" spans="15:15" x14ac:dyDescent="0.25">
      <c r="O12842" s="158"/>
    </row>
    <row r="12843" spans="15:15" x14ac:dyDescent="0.25">
      <c r="O12843" s="158"/>
    </row>
    <row r="12844" spans="15:15" x14ac:dyDescent="0.25">
      <c r="O12844" s="158"/>
    </row>
    <row r="12845" spans="15:15" x14ac:dyDescent="0.25">
      <c r="O12845" s="158"/>
    </row>
    <row r="12846" spans="15:15" x14ac:dyDescent="0.25">
      <c r="O12846" s="158"/>
    </row>
    <row r="12847" spans="15:15" x14ac:dyDescent="0.25">
      <c r="O12847" s="158"/>
    </row>
    <row r="12848" spans="15:15" x14ac:dyDescent="0.25">
      <c r="O12848" s="158"/>
    </row>
    <row r="12849" spans="15:15" x14ac:dyDescent="0.25">
      <c r="O12849" s="158"/>
    </row>
    <row r="12850" spans="15:15" x14ac:dyDescent="0.25">
      <c r="O12850" s="158"/>
    </row>
    <row r="12851" spans="15:15" x14ac:dyDescent="0.25">
      <c r="O12851" s="158"/>
    </row>
    <row r="12852" spans="15:15" x14ac:dyDescent="0.25">
      <c r="O12852" s="158"/>
    </row>
    <row r="12853" spans="15:15" x14ac:dyDescent="0.25">
      <c r="O12853" s="158"/>
    </row>
    <row r="12854" spans="15:15" x14ac:dyDescent="0.25">
      <c r="O12854" s="158"/>
    </row>
    <row r="12855" spans="15:15" x14ac:dyDescent="0.25">
      <c r="O12855" s="158"/>
    </row>
    <row r="12856" spans="15:15" x14ac:dyDescent="0.25">
      <c r="O12856" s="158"/>
    </row>
    <row r="12857" spans="15:15" x14ac:dyDescent="0.25">
      <c r="O12857" s="158"/>
    </row>
    <row r="12858" spans="15:15" x14ac:dyDescent="0.25">
      <c r="O12858" s="158"/>
    </row>
    <row r="12859" spans="15:15" x14ac:dyDescent="0.25">
      <c r="O12859" s="158"/>
    </row>
    <row r="12860" spans="15:15" x14ac:dyDescent="0.25">
      <c r="O12860" s="158"/>
    </row>
    <row r="12861" spans="15:15" x14ac:dyDescent="0.25">
      <c r="O12861" s="158"/>
    </row>
    <row r="12862" spans="15:15" x14ac:dyDescent="0.25">
      <c r="O12862" s="158"/>
    </row>
    <row r="12863" spans="15:15" x14ac:dyDescent="0.25">
      <c r="O12863" s="158"/>
    </row>
    <row r="12864" spans="15:15" x14ac:dyDescent="0.25">
      <c r="O12864" s="158"/>
    </row>
    <row r="12865" spans="15:15" x14ac:dyDescent="0.25">
      <c r="O12865" s="158"/>
    </row>
    <row r="12866" spans="15:15" x14ac:dyDescent="0.25">
      <c r="O12866" s="158"/>
    </row>
    <row r="12867" spans="15:15" x14ac:dyDescent="0.25">
      <c r="O12867" s="158"/>
    </row>
    <row r="12868" spans="15:15" x14ac:dyDescent="0.25">
      <c r="O12868" s="158"/>
    </row>
    <row r="12869" spans="15:15" x14ac:dyDescent="0.25">
      <c r="O12869" s="158"/>
    </row>
    <row r="12870" spans="15:15" x14ac:dyDescent="0.25">
      <c r="O12870" s="158"/>
    </row>
    <row r="12871" spans="15:15" x14ac:dyDescent="0.25">
      <c r="O12871" s="158"/>
    </row>
    <row r="12872" spans="15:15" x14ac:dyDescent="0.25">
      <c r="O12872" s="158"/>
    </row>
    <row r="12873" spans="15:15" x14ac:dyDescent="0.25">
      <c r="O12873" s="158"/>
    </row>
    <row r="12874" spans="15:15" x14ac:dyDescent="0.25">
      <c r="O12874" s="158"/>
    </row>
    <row r="12875" spans="15:15" x14ac:dyDescent="0.25">
      <c r="O12875" s="158"/>
    </row>
    <row r="12876" spans="15:15" x14ac:dyDescent="0.25">
      <c r="O12876" s="158"/>
    </row>
    <row r="12877" spans="15:15" x14ac:dyDescent="0.25">
      <c r="O12877" s="158"/>
    </row>
    <row r="12878" spans="15:15" x14ac:dyDescent="0.25">
      <c r="O12878" s="158"/>
    </row>
    <row r="12879" spans="15:15" x14ac:dyDescent="0.25">
      <c r="O12879" s="158"/>
    </row>
    <row r="12880" spans="15:15" x14ac:dyDescent="0.25">
      <c r="O12880" s="158"/>
    </row>
    <row r="12881" spans="15:15" x14ac:dyDescent="0.25">
      <c r="O12881" s="158"/>
    </row>
    <row r="12882" spans="15:15" x14ac:dyDescent="0.25">
      <c r="O12882" s="158"/>
    </row>
    <row r="12883" spans="15:15" x14ac:dyDescent="0.25">
      <c r="O12883" s="158"/>
    </row>
    <row r="12884" spans="15:15" x14ac:dyDescent="0.25">
      <c r="O12884" s="158"/>
    </row>
    <row r="12885" spans="15:15" x14ac:dyDescent="0.25">
      <c r="O12885" s="158"/>
    </row>
    <row r="12886" spans="15:15" x14ac:dyDescent="0.25">
      <c r="O12886" s="158"/>
    </row>
    <row r="12887" spans="15:15" x14ac:dyDescent="0.25">
      <c r="O12887" s="158"/>
    </row>
    <row r="12888" spans="15:15" x14ac:dyDescent="0.25">
      <c r="O12888" s="158"/>
    </row>
    <row r="12889" spans="15:15" x14ac:dyDescent="0.25">
      <c r="O12889" s="158"/>
    </row>
    <row r="12890" spans="15:15" x14ac:dyDescent="0.25">
      <c r="O12890" s="158"/>
    </row>
    <row r="12891" spans="15:15" x14ac:dyDescent="0.25">
      <c r="O12891" s="158"/>
    </row>
    <row r="12892" spans="15:15" x14ac:dyDescent="0.25">
      <c r="O12892" s="158"/>
    </row>
    <row r="12893" spans="15:15" x14ac:dyDescent="0.25">
      <c r="O12893" s="158"/>
    </row>
    <row r="12894" spans="15:15" x14ac:dyDescent="0.25">
      <c r="O12894" s="158"/>
    </row>
    <row r="12895" spans="15:15" x14ac:dyDescent="0.25">
      <c r="O12895" s="158"/>
    </row>
    <row r="12896" spans="15:15" x14ac:dyDescent="0.25">
      <c r="O12896" s="158"/>
    </row>
    <row r="12897" spans="15:15" x14ac:dyDescent="0.25">
      <c r="O12897" s="158"/>
    </row>
    <row r="12898" spans="15:15" x14ac:dyDescent="0.25">
      <c r="O12898" s="158"/>
    </row>
    <row r="12899" spans="15:15" x14ac:dyDescent="0.25">
      <c r="O12899" s="158"/>
    </row>
    <row r="12900" spans="15:15" x14ac:dyDescent="0.25">
      <c r="O12900" s="158"/>
    </row>
    <row r="12901" spans="15:15" x14ac:dyDescent="0.25">
      <c r="O12901" s="158"/>
    </row>
    <row r="12902" spans="15:15" x14ac:dyDescent="0.25">
      <c r="O12902" s="158"/>
    </row>
    <row r="12903" spans="15:15" x14ac:dyDescent="0.25">
      <c r="O12903" s="158"/>
    </row>
    <row r="12904" spans="15:15" x14ac:dyDescent="0.25">
      <c r="O12904" s="158"/>
    </row>
    <row r="12905" spans="15:15" x14ac:dyDescent="0.25">
      <c r="O12905" s="158"/>
    </row>
    <row r="12906" spans="15:15" x14ac:dyDescent="0.25">
      <c r="O12906" s="158"/>
    </row>
    <row r="12907" spans="15:15" x14ac:dyDescent="0.25">
      <c r="O12907" s="158"/>
    </row>
    <row r="12908" spans="15:15" x14ac:dyDescent="0.25">
      <c r="O12908" s="158"/>
    </row>
    <row r="12909" spans="15:15" x14ac:dyDescent="0.25">
      <c r="O12909" s="158"/>
    </row>
    <row r="12910" spans="15:15" x14ac:dyDescent="0.25">
      <c r="O12910" s="158"/>
    </row>
    <row r="12911" spans="15:15" x14ac:dyDescent="0.25">
      <c r="O12911" s="158"/>
    </row>
    <row r="12912" spans="15:15" x14ac:dyDescent="0.25">
      <c r="O12912" s="158"/>
    </row>
    <row r="12913" spans="15:15" x14ac:dyDescent="0.25">
      <c r="O12913" s="158"/>
    </row>
    <row r="12914" spans="15:15" x14ac:dyDescent="0.25">
      <c r="O12914" s="158"/>
    </row>
    <row r="12915" spans="15:15" x14ac:dyDescent="0.25">
      <c r="O12915" s="158"/>
    </row>
    <row r="12916" spans="15:15" x14ac:dyDescent="0.25">
      <c r="O12916" s="158"/>
    </row>
    <row r="12917" spans="15:15" x14ac:dyDescent="0.25">
      <c r="O12917" s="158"/>
    </row>
    <row r="12918" spans="15:15" x14ac:dyDescent="0.25">
      <c r="O12918" s="158"/>
    </row>
    <row r="12919" spans="15:15" x14ac:dyDescent="0.25">
      <c r="O12919" s="158"/>
    </row>
    <row r="12920" spans="15:15" x14ac:dyDescent="0.25">
      <c r="O12920" s="158"/>
    </row>
    <row r="12921" spans="15:15" x14ac:dyDescent="0.25">
      <c r="O12921" s="158"/>
    </row>
    <row r="12922" spans="15:15" x14ac:dyDescent="0.25">
      <c r="O12922" s="158"/>
    </row>
    <row r="12923" spans="15:15" x14ac:dyDescent="0.25">
      <c r="O12923" s="158"/>
    </row>
    <row r="12924" spans="15:15" x14ac:dyDescent="0.25">
      <c r="O12924" s="158"/>
    </row>
    <row r="12925" spans="15:15" x14ac:dyDescent="0.25">
      <c r="O12925" s="158"/>
    </row>
    <row r="12926" spans="15:15" x14ac:dyDescent="0.25">
      <c r="O12926" s="158"/>
    </row>
    <row r="12927" spans="15:15" x14ac:dyDescent="0.25">
      <c r="O12927" s="158"/>
    </row>
    <row r="12928" spans="15:15" x14ac:dyDescent="0.25">
      <c r="O12928" s="158"/>
    </row>
    <row r="12929" spans="15:15" x14ac:dyDescent="0.25">
      <c r="O12929" s="158"/>
    </row>
    <row r="12930" spans="15:15" x14ac:dyDescent="0.25">
      <c r="O12930" s="158"/>
    </row>
    <row r="12931" spans="15:15" x14ac:dyDescent="0.25">
      <c r="O12931" s="158"/>
    </row>
    <row r="12932" spans="15:15" x14ac:dyDescent="0.25">
      <c r="O12932" s="158"/>
    </row>
    <row r="12933" spans="15:15" x14ac:dyDescent="0.25">
      <c r="O12933" s="158"/>
    </row>
    <row r="12934" spans="15:15" x14ac:dyDescent="0.25">
      <c r="O12934" s="158"/>
    </row>
    <row r="12935" spans="15:15" x14ac:dyDescent="0.25">
      <c r="O12935" s="158"/>
    </row>
    <row r="12936" spans="15:15" x14ac:dyDescent="0.25">
      <c r="O12936" s="158"/>
    </row>
    <row r="12937" spans="15:15" x14ac:dyDescent="0.25">
      <c r="O12937" s="158"/>
    </row>
    <row r="12938" spans="15:15" x14ac:dyDescent="0.25">
      <c r="O12938" s="158"/>
    </row>
    <row r="12939" spans="15:15" x14ac:dyDescent="0.25">
      <c r="O12939" s="158"/>
    </row>
    <row r="12940" spans="15:15" x14ac:dyDescent="0.25">
      <c r="O12940" s="158"/>
    </row>
    <row r="12941" spans="15:15" x14ac:dyDescent="0.25">
      <c r="O12941" s="158"/>
    </row>
    <row r="12942" spans="15:15" x14ac:dyDescent="0.25">
      <c r="O12942" s="158"/>
    </row>
    <row r="12943" spans="15:15" x14ac:dyDescent="0.25">
      <c r="O12943" s="158"/>
    </row>
    <row r="12944" spans="15:15" x14ac:dyDescent="0.25">
      <c r="O12944" s="158"/>
    </row>
    <row r="12945" spans="15:15" x14ac:dyDescent="0.25">
      <c r="O12945" s="158"/>
    </row>
    <row r="12946" spans="15:15" x14ac:dyDescent="0.25">
      <c r="O12946" s="158"/>
    </row>
    <row r="12947" spans="15:15" x14ac:dyDescent="0.25">
      <c r="O12947" s="158"/>
    </row>
    <row r="12948" spans="15:15" x14ac:dyDescent="0.25">
      <c r="O12948" s="158"/>
    </row>
    <row r="12949" spans="15:15" x14ac:dyDescent="0.25">
      <c r="O12949" s="158"/>
    </row>
    <row r="12950" spans="15:15" x14ac:dyDescent="0.25">
      <c r="O12950" s="158"/>
    </row>
    <row r="12951" spans="15:15" x14ac:dyDescent="0.25">
      <c r="O12951" s="158"/>
    </row>
    <row r="12952" spans="15:15" x14ac:dyDescent="0.25">
      <c r="O12952" s="158"/>
    </row>
    <row r="12953" spans="15:15" x14ac:dyDescent="0.25">
      <c r="O12953" s="158"/>
    </row>
    <row r="12954" spans="15:15" x14ac:dyDescent="0.25">
      <c r="O12954" s="158"/>
    </row>
    <row r="12955" spans="15:15" x14ac:dyDescent="0.25">
      <c r="O12955" s="158"/>
    </row>
    <row r="12956" spans="15:15" x14ac:dyDescent="0.25">
      <c r="O12956" s="158"/>
    </row>
    <row r="12957" spans="15:15" x14ac:dyDescent="0.25">
      <c r="O12957" s="158"/>
    </row>
    <row r="12958" spans="15:15" x14ac:dyDescent="0.25">
      <c r="O12958" s="158"/>
    </row>
    <row r="12959" spans="15:15" x14ac:dyDescent="0.25">
      <c r="O12959" s="158"/>
    </row>
    <row r="12960" spans="15:15" x14ac:dyDescent="0.25">
      <c r="O12960" s="158"/>
    </row>
    <row r="12961" spans="15:15" x14ac:dyDescent="0.25">
      <c r="O12961" s="158"/>
    </row>
    <row r="12962" spans="15:15" x14ac:dyDescent="0.25">
      <c r="O12962" s="158"/>
    </row>
    <row r="12963" spans="15:15" x14ac:dyDescent="0.25">
      <c r="O12963" s="158"/>
    </row>
    <row r="12964" spans="15:15" x14ac:dyDescent="0.25">
      <c r="O12964" s="158"/>
    </row>
    <row r="12965" spans="15:15" x14ac:dyDescent="0.25">
      <c r="O12965" s="158"/>
    </row>
    <row r="12966" spans="15:15" x14ac:dyDescent="0.25">
      <c r="O12966" s="158"/>
    </row>
    <row r="12967" spans="15:15" x14ac:dyDescent="0.25">
      <c r="O12967" s="158"/>
    </row>
    <row r="12968" spans="15:15" x14ac:dyDescent="0.25">
      <c r="O12968" s="158"/>
    </row>
    <row r="12969" spans="15:15" x14ac:dyDescent="0.25">
      <c r="O12969" s="158"/>
    </row>
    <row r="12970" spans="15:15" x14ac:dyDescent="0.25">
      <c r="O12970" s="158"/>
    </row>
    <row r="12971" spans="15:15" x14ac:dyDescent="0.25">
      <c r="O12971" s="158"/>
    </row>
    <row r="12972" spans="15:15" x14ac:dyDescent="0.25">
      <c r="O12972" s="158"/>
    </row>
    <row r="12973" spans="15:15" x14ac:dyDescent="0.25">
      <c r="O12973" s="158"/>
    </row>
    <row r="12974" spans="15:15" x14ac:dyDescent="0.25">
      <c r="O12974" s="158"/>
    </row>
    <row r="12975" spans="15:15" x14ac:dyDescent="0.25">
      <c r="O12975" s="158"/>
    </row>
    <row r="12976" spans="15:15" x14ac:dyDescent="0.25">
      <c r="O12976" s="158"/>
    </row>
    <row r="12977" spans="15:15" x14ac:dyDescent="0.25">
      <c r="O12977" s="158"/>
    </row>
    <row r="12978" spans="15:15" x14ac:dyDescent="0.25">
      <c r="O12978" s="158"/>
    </row>
    <row r="12979" spans="15:15" x14ac:dyDescent="0.25">
      <c r="O12979" s="158"/>
    </row>
    <row r="12980" spans="15:15" x14ac:dyDescent="0.25">
      <c r="O12980" s="158"/>
    </row>
    <row r="12981" spans="15:15" x14ac:dyDescent="0.25">
      <c r="O12981" s="158"/>
    </row>
    <row r="12982" spans="15:15" x14ac:dyDescent="0.25">
      <c r="O12982" s="158"/>
    </row>
    <row r="12983" spans="15:15" x14ac:dyDescent="0.25">
      <c r="O12983" s="158"/>
    </row>
    <row r="12984" spans="15:15" x14ac:dyDescent="0.25">
      <c r="O12984" s="158"/>
    </row>
    <row r="12985" spans="15:15" x14ac:dyDescent="0.25">
      <c r="O12985" s="158"/>
    </row>
    <row r="12986" spans="15:15" x14ac:dyDescent="0.25">
      <c r="O12986" s="158"/>
    </row>
    <row r="12987" spans="15:15" x14ac:dyDescent="0.25">
      <c r="O12987" s="158"/>
    </row>
    <row r="12988" spans="15:15" x14ac:dyDescent="0.25">
      <c r="O12988" s="158"/>
    </row>
    <row r="12989" spans="15:15" x14ac:dyDescent="0.25">
      <c r="O12989" s="158"/>
    </row>
    <row r="12990" spans="15:15" x14ac:dyDescent="0.25">
      <c r="O12990" s="158"/>
    </row>
    <row r="12991" spans="15:15" x14ac:dyDescent="0.25">
      <c r="O12991" s="158"/>
    </row>
    <row r="12992" spans="15:15" x14ac:dyDescent="0.25">
      <c r="O12992" s="158"/>
    </row>
    <row r="12993" spans="15:15" x14ac:dyDescent="0.25">
      <c r="O12993" s="158"/>
    </row>
    <row r="12994" spans="15:15" x14ac:dyDescent="0.25">
      <c r="O12994" s="158"/>
    </row>
    <row r="12995" spans="15:15" x14ac:dyDescent="0.25">
      <c r="O12995" s="158"/>
    </row>
    <row r="12996" spans="15:15" x14ac:dyDescent="0.25">
      <c r="O12996" s="158"/>
    </row>
    <row r="12997" spans="15:15" x14ac:dyDescent="0.25">
      <c r="O12997" s="158"/>
    </row>
    <row r="12998" spans="15:15" x14ac:dyDescent="0.25">
      <c r="O12998" s="158"/>
    </row>
    <row r="12999" spans="15:15" x14ac:dyDescent="0.25">
      <c r="O12999" s="158"/>
    </row>
    <row r="13000" spans="15:15" x14ac:dyDescent="0.25">
      <c r="O13000" s="158"/>
    </row>
    <row r="13001" spans="15:15" x14ac:dyDescent="0.25">
      <c r="O13001" s="158"/>
    </row>
    <row r="13002" spans="15:15" x14ac:dyDescent="0.25">
      <c r="O13002" s="158"/>
    </row>
    <row r="13003" spans="15:15" x14ac:dyDescent="0.25">
      <c r="O13003" s="158"/>
    </row>
    <row r="13004" spans="15:15" x14ac:dyDescent="0.25">
      <c r="O13004" s="158"/>
    </row>
    <row r="13005" spans="15:15" x14ac:dyDescent="0.25">
      <c r="O13005" s="158"/>
    </row>
    <row r="13006" spans="15:15" x14ac:dyDescent="0.25">
      <c r="O13006" s="158"/>
    </row>
    <row r="13007" spans="15:15" x14ac:dyDescent="0.25">
      <c r="O13007" s="158"/>
    </row>
    <row r="13008" spans="15:15" x14ac:dyDescent="0.25">
      <c r="O13008" s="158"/>
    </row>
    <row r="13009" spans="15:15" x14ac:dyDescent="0.25">
      <c r="O13009" s="158"/>
    </row>
    <row r="13010" spans="15:15" x14ac:dyDescent="0.25">
      <c r="O13010" s="158"/>
    </row>
    <row r="13011" spans="15:15" x14ac:dyDescent="0.25">
      <c r="O13011" s="158"/>
    </row>
    <row r="13012" spans="15:15" x14ac:dyDescent="0.25">
      <c r="O13012" s="158"/>
    </row>
    <row r="13013" spans="15:15" x14ac:dyDescent="0.25">
      <c r="O13013" s="158"/>
    </row>
    <row r="13014" spans="15:15" x14ac:dyDescent="0.25">
      <c r="O13014" s="158"/>
    </row>
    <row r="13015" spans="15:15" x14ac:dyDescent="0.25">
      <c r="O13015" s="158"/>
    </row>
    <row r="13016" spans="15:15" x14ac:dyDescent="0.25">
      <c r="O13016" s="158"/>
    </row>
    <row r="13017" spans="15:15" x14ac:dyDescent="0.25">
      <c r="O13017" s="158"/>
    </row>
    <row r="13018" spans="15:15" x14ac:dyDescent="0.25">
      <c r="O13018" s="158"/>
    </row>
    <row r="13019" spans="15:15" x14ac:dyDescent="0.25">
      <c r="O13019" s="158"/>
    </row>
    <row r="13020" spans="15:15" x14ac:dyDescent="0.25">
      <c r="O13020" s="158"/>
    </row>
    <row r="13021" spans="15:15" x14ac:dyDescent="0.25">
      <c r="O13021" s="158"/>
    </row>
    <row r="13022" spans="15:15" x14ac:dyDescent="0.25">
      <c r="O13022" s="158"/>
    </row>
    <row r="13023" spans="15:15" x14ac:dyDescent="0.25">
      <c r="O13023" s="158"/>
    </row>
    <row r="13024" spans="15:15" x14ac:dyDescent="0.25">
      <c r="O13024" s="158"/>
    </row>
    <row r="13025" spans="15:15" x14ac:dyDescent="0.25">
      <c r="O13025" s="158"/>
    </row>
    <row r="13026" spans="15:15" x14ac:dyDescent="0.25">
      <c r="O13026" s="158"/>
    </row>
    <row r="13027" spans="15:15" x14ac:dyDescent="0.25">
      <c r="O13027" s="158"/>
    </row>
    <row r="13028" spans="15:15" x14ac:dyDescent="0.25">
      <c r="O13028" s="158"/>
    </row>
    <row r="13029" spans="15:15" x14ac:dyDescent="0.25">
      <c r="O13029" s="158"/>
    </row>
    <row r="13030" spans="15:15" x14ac:dyDescent="0.25">
      <c r="O13030" s="158"/>
    </row>
    <row r="13031" spans="15:15" x14ac:dyDescent="0.25">
      <c r="O13031" s="158"/>
    </row>
    <row r="13032" spans="15:15" x14ac:dyDescent="0.25">
      <c r="O13032" s="158"/>
    </row>
    <row r="13033" spans="15:15" x14ac:dyDescent="0.25">
      <c r="O13033" s="158"/>
    </row>
    <row r="13034" spans="15:15" x14ac:dyDescent="0.25">
      <c r="O13034" s="158"/>
    </row>
    <row r="13035" spans="15:15" x14ac:dyDescent="0.25">
      <c r="O13035" s="158"/>
    </row>
    <row r="13036" spans="15:15" x14ac:dyDescent="0.25">
      <c r="O13036" s="158"/>
    </row>
    <row r="13037" spans="15:15" x14ac:dyDescent="0.25">
      <c r="O13037" s="158"/>
    </row>
    <row r="13038" spans="15:15" x14ac:dyDescent="0.25">
      <c r="O13038" s="158"/>
    </row>
    <row r="13039" spans="15:15" x14ac:dyDescent="0.25">
      <c r="O13039" s="158"/>
    </row>
    <row r="13040" spans="15:15" x14ac:dyDescent="0.25">
      <c r="O13040" s="158"/>
    </row>
    <row r="13041" spans="15:15" x14ac:dyDescent="0.25">
      <c r="O13041" s="158"/>
    </row>
    <row r="13042" spans="15:15" x14ac:dyDescent="0.25">
      <c r="O13042" s="158"/>
    </row>
    <row r="13043" spans="15:15" x14ac:dyDescent="0.25">
      <c r="O13043" s="158"/>
    </row>
    <row r="13044" spans="15:15" x14ac:dyDescent="0.25">
      <c r="O13044" s="158"/>
    </row>
    <row r="13045" spans="15:15" x14ac:dyDescent="0.25">
      <c r="O13045" s="158"/>
    </row>
    <row r="13046" spans="15:15" x14ac:dyDescent="0.25">
      <c r="O13046" s="158"/>
    </row>
    <row r="13047" spans="15:15" x14ac:dyDescent="0.25">
      <c r="O13047" s="158"/>
    </row>
    <row r="13048" spans="15:15" x14ac:dyDescent="0.25">
      <c r="O13048" s="158"/>
    </row>
    <row r="13049" spans="15:15" x14ac:dyDescent="0.25">
      <c r="O13049" s="158"/>
    </row>
    <row r="13050" spans="15:15" x14ac:dyDescent="0.25">
      <c r="O13050" s="158"/>
    </row>
    <row r="13051" spans="15:15" x14ac:dyDescent="0.25">
      <c r="O13051" s="158"/>
    </row>
    <row r="13052" spans="15:15" x14ac:dyDescent="0.25">
      <c r="O13052" s="158"/>
    </row>
    <row r="13053" spans="15:15" x14ac:dyDescent="0.25">
      <c r="O13053" s="158"/>
    </row>
    <row r="13054" spans="15:15" x14ac:dyDescent="0.25">
      <c r="O13054" s="158"/>
    </row>
    <row r="13055" spans="15:15" x14ac:dyDescent="0.25">
      <c r="O13055" s="158"/>
    </row>
    <row r="13056" spans="15:15" x14ac:dyDescent="0.25">
      <c r="O13056" s="158"/>
    </row>
    <row r="13057" spans="15:15" x14ac:dyDescent="0.25">
      <c r="O13057" s="158"/>
    </row>
    <row r="13058" spans="15:15" x14ac:dyDescent="0.25">
      <c r="O13058" s="158"/>
    </row>
    <row r="13059" spans="15:15" x14ac:dyDescent="0.25">
      <c r="O13059" s="158"/>
    </row>
    <row r="13060" spans="15:15" x14ac:dyDescent="0.25">
      <c r="O13060" s="158"/>
    </row>
    <row r="13061" spans="15:15" x14ac:dyDescent="0.25">
      <c r="O13061" s="158"/>
    </row>
    <row r="13062" spans="15:15" x14ac:dyDescent="0.25">
      <c r="O13062" s="158"/>
    </row>
    <row r="13063" spans="15:15" x14ac:dyDescent="0.25">
      <c r="O13063" s="158"/>
    </row>
    <row r="13064" spans="15:15" x14ac:dyDescent="0.25">
      <c r="O13064" s="158"/>
    </row>
    <row r="13065" spans="15:15" x14ac:dyDescent="0.25">
      <c r="O13065" s="158"/>
    </row>
    <row r="13066" spans="15:15" x14ac:dyDescent="0.25">
      <c r="O13066" s="158"/>
    </row>
    <row r="13067" spans="15:15" x14ac:dyDescent="0.25">
      <c r="O13067" s="158"/>
    </row>
    <row r="13068" spans="15:15" x14ac:dyDescent="0.25">
      <c r="O13068" s="158"/>
    </row>
    <row r="13069" spans="15:15" x14ac:dyDescent="0.25">
      <c r="O13069" s="158"/>
    </row>
    <row r="13070" spans="15:15" x14ac:dyDescent="0.25">
      <c r="O13070" s="158"/>
    </row>
    <row r="13071" spans="15:15" x14ac:dyDescent="0.25">
      <c r="O13071" s="158"/>
    </row>
    <row r="13072" spans="15:15" x14ac:dyDescent="0.25">
      <c r="O13072" s="158"/>
    </row>
    <row r="13073" spans="15:15" x14ac:dyDescent="0.25">
      <c r="O13073" s="158"/>
    </row>
    <row r="13074" spans="15:15" x14ac:dyDescent="0.25">
      <c r="O13074" s="158"/>
    </row>
    <row r="13075" spans="15:15" x14ac:dyDescent="0.25">
      <c r="O13075" s="158"/>
    </row>
    <row r="13076" spans="15:15" x14ac:dyDescent="0.25">
      <c r="O13076" s="158"/>
    </row>
    <row r="13077" spans="15:15" x14ac:dyDescent="0.25">
      <c r="O13077" s="158"/>
    </row>
    <row r="13078" spans="15:15" x14ac:dyDescent="0.25">
      <c r="O13078" s="158"/>
    </row>
    <row r="13079" spans="15:15" x14ac:dyDescent="0.25">
      <c r="O13079" s="158"/>
    </row>
    <row r="13080" spans="15:15" x14ac:dyDescent="0.25">
      <c r="O13080" s="158"/>
    </row>
    <row r="13081" spans="15:15" x14ac:dyDescent="0.25">
      <c r="O13081" s="158"/>
    </row>
    <row r="13082" spans="15:15" x14ac:dyDescent="0.25">
      <c r="O13082" s="158"/>
    </row>
    <row r="13083" spans="15:15" x14ac:dyDescent="0.25">
      <c r="O13083" s="158"/>
    </row>
    <row r="13084" spans="15:15" x14ac:dyDescent="0.25">
      <c r="O13084" s="158"/>
    </row>
    <row r="13085" spans="15:15" x14ac:dyDescent="0.25">
      <c r="O13085" s="158"/>
    </row>
    <row r="13086" spans="15:15" x14ac:dyDescent="0.25">
      <c r="O13086" s="158"/>
    </row>
    <row r="13087" spans="15:15" x14ac:dyDescent="0.25">
      <c r="O13087" s="158"/>
    </row>
    <row r="13088" spans="15:15" x14ac:dyDescent="0.25">
      <c r="O13088" s="158"/>
    </row>
    <row r="13089" spans="15:15" x14ac:dyDescent="0.25">
      <c r="O13089" s="158"/>
    </row>
    <row r="13090" spans="15:15" x14ac:dyDescent="0.25">
      <c r="O13090" s="158"/>
    </row>
    <row r="13091" spans="15:15" x14ac:dyDescent="0.25">
      <c r="O13091" s="158"/>
    </row>
    <row r="13092" spans="15:15" x14ac:dyDescent="0.25">
      <c r="O13092" s="158"/>
    </row>
    <row r="13093" spans="15:15" x14ac:dyDescent="0.25">
      <c r="O13093" s="158"/>
    </row>
    <row r="13094" spans="15:15" x14ac:dyDescent="0.25">
      <c r="O13094" s="158"/>
    </row>
    <row r="13095" spans="15:15" x14ac:dyDescent="0.25">
      <c r="O13095" s="158"/>
    </row>
    <row r="13096" spans="15:15" x14ac:dyDescent="0.25">
      <c r="O13096" s="158"/>
    </row>
    <row r="13097" spans="15:15" x14ac:dyDescent="0.25">
      <c r="O13097" s="158"/>
    </row>
    <row r="13098" spans="15:15" x14ac:dyDescent="0.25">
      <c r="O13098" s="158"/>
    </row>
    <row r="13099" spans="15:15" x14ac:dyDescent="0.25">
      <c r="O13099" s="158"/>
    </row>
    <row r="13100" spans="15:15" x14ac:dyDescent="0.25">
      <c r="O13100" s="158"/>
    </row>
    <row r="13101" spans="15:15" x14ac:dyDescent="0.25">
      <c r="O13101" s="158"/>
    </row>
    <row r="13102" spans="15:15" x14ac:dyDescent="0.25">
      <c r="O13102" s="158"/>
    </row>
    <row r="13103" spans="15:15" x14ac:dyDescent="0.25">
      <c r="O13103" s="158"/>
    </row>
    <row r="13104" spans="15:15" x14ac:dyDescent="0.25">
      <c r="O13104" s="158"/>
    </row>
    <row r="13105" spans="15:15" x14ac:dyDescent="0.25">
      <c r="O13105" s="158"/>
    </row>
    <row r="13106" spans="15:15" x14ac:dyDescent="0.25">
      <c r="O13106" s="158"/>
    </row>
    <row r="13107" spans="15:15" x14ac:dyDescent="0.25">
      <c r="O13107" s="158"/>
    </row>
    <row r="13108" spans="15:15" x14ac:dyDescent="0.25">
      <c r="O13108" s="158"/>
    </row>
    <row r="13109" spans="15:15" x14ac:dyDescent="0.25">
      <c r="O13109" s="158"/>
    </row>
    <row r="13110" spans="15:15" x14ac:dyDescent="0.25">
      <c r="O13110" s="158"/>
    </row>
    <row r="13111" spans="15:15" x14ac:dyDescent="0.25">
      <c r="O13111" s="158"/>
    </row>
    <row r="13112" spans="15:15" x14ac:dyDescent="0.25">
      <c r="O13112" s="158"/>
    </row>
    <row r="13113" spans="15:15" x14ac:dyDescent="0.25">
      <c r="O13113" s="158"/>
    </row>
    <row r="13114" spans="15:15" x14ac:dyDescent="0.25">
      <c r="O13114" s="158"/>
    </row>
    <row r="13115" spans="15:15" x14ac:dyDescent="0.25">
      <c r="O13115" s="158"/>
    </row>
    <row r="13116" spans="15:15" x14ac:dyDescent="0.25">
      <c r="O13116" s="158"/>
    </row>
    <row r="13117" spans="15:15" x14ac:dyDescent="0.25">
      <c r="O13117" s="158"/>
    </row>
    <row r="13118" spans="15:15" x14ac:dyDescent="0.25">
      <c r="O13118" s="158"/>
    </row>
    <row r="13119" spans="15:15" x14ac:dyDescent="0.25">
      <c r="O13119" s="158"/>
    </row>
    <row r="13120" spans="15:15" x14ac:dyDescent="0.25">
      <c r="O13120" s="158"/>
    </row>
    <row r="13121" spans="15:15" x14ac:dyDescent="0.25">
      <c r="O13121" s="158"/>
    </row>
    <row r="13122" spans="15:15" x14ac:dyDescent="0.25">
      <c r="O13122" s="158"/>
    </row>
    <row r="13123" spans="15:15" x14ac:dyDescent="0.25">
      <c r="O13123" s="158"/>
    </row>
    <row r="13124" spans="15:15" x14ac:dyDescent="0.25">
      <c r="O13124" s="158"/>
    </row>
    <row r="13125" spans="15:15" x14ac:dyDescent="0.25">
      <c r="O13125" s="158"/>
    </row>
    <row r="13126" spans="15:15" x14ac:dyDescent="0.25">
      <c r="O13126" s="158"/>
    </row>
    <row r="13127" spans="15:15" x14ac:dyDescent="0.25">
      <c r="O13127" s="158"/>
    </row>
    <row r="13128" spans="15:15" x14ac:dyDescent="0.25">
      <c r="O13128" s="158"/>
    </row>
    <row r="13129" spans="15:15" x14ac:dyDescent="0.25">
      <c r="O13129" s="158"/>
    </row>
    <row r="13130" spans="15:15" x14ac:dyDescent="0.25">
      <c r="O13130" s="158"/>
    </row>
    <row r="13131" spans="15:15" x14ac:dyDescent="0.25">
      <c r="O13131" s="158"/>
    </row>
    <row r="13132" spans="15:15" x14ac:dyDescent="0.25">
      <c r="O13132" s="158"/>
    </row>
    <row r="13133" spans="15:15" x14ac:dyDescent="0.25">
      <c r="O13133" s="158"/>
    </row>
    <row r="13134" spans="15:15" x14ac:dyDescent="0.25">
      <c r="O13134" s="158"/>
    </row>
    <row r="13135" spans="15:15" x14ac:dyDescent="0.25">
      <c r="O13135" s="158"/>
    </row>
    <row r="13136" spans="15:15" x14ac:dyDescent="0.25">
      <c r="O13136" s="158"/>
    </row>
    <row r="13137" spans="15:15" x14ac:dyDescent="0.25">
      <c r="O13137" s="158"/>
    </row>
    <row r="13138" spans="15:15" x14ac:dyDescent="0.25">
      <c r="O13138" s="158"/>
    </row>
    <row r="13139" spans="15:15" x14ac:dyDescent="0.25">
      <c r="O13139" s="158"/>
    </row>
    <row r="13140" spans="15:15" x14ac:dyDescent="0.25">
      <c r="O13140" s="158"/>
    </row>
    <row r="13141" spans="15:15" x14ac:dyDescent="0.25">
      <c r="O13141" s="158"/>
    </row>
    <row r="13142" spans="15:15" x14ac:dyDescent="0.25">
      <c r="O13142" s="158"/>
    </row>
    <row r="13143" spans="15:15" x14ac:dyDescent="0.25">
      <c r="O13143" s="158"/>
    </row>
    <row r="13144" spans="15:15" x14ac:dyDescent="0.25">
      <c r="O13144" s="158"/>
    </row>
    <row r="13145" spans="15:15" x14ac:dyDescent="0.25">
      <c r="O13145" s="158"/>
    </row>
    <row r="13146" spans="15:15" x14ac:dyDescent="0.25">
      <c r="O13146" s="158"/>
    </row>
    <row r="13147" spans="15:15" x14ac:dyDescent="0.25">
      <c r="O13147" s="158"/>
    </row>
    <row r="13148" spans="15:15" x14ac:dyDescent="0.25">
      <c r="O13148" s="158"/>
    </row>
    <row r="13149" spans="15:15" x14ac:dyDescent="0.25">
      <c r="O13149" s="158"/>
    </row>
    <row r="13150" spans="15:15" x14ac:dyDescent="0.25">
      <c r="O13150" s="158"/>
    </row>
    <row r="13151" spans="15:15" x14ac:dyDescent="0.25">
      <c r="O13151" s="158"/>
    </row>
    <row r="13152" spans="15:15" x14ac:dyDescent="0.25">
      <c r="O13152" s="158"/>
    </row>
    <row r="13153" spans="15:15" x14ac:dyDescent="0.25">
      <c r="O13153" s="158"/>
    </row>
    <row r="13154" spans="15:15" x14ac:dyDescent="0.25">
      <c r="O13154" s="158"/>
    </row>
    <row r="13155" spans="15:15" x14ac:dyDescent="0.25">
      <c r="O13155" s="158"/>
    </row>
    <row r="13156" spans="15:15" x14ac:dyDescent="0.25">
      <c r="O13156" s="158"/>
    </row>
    <row r="13157" spans="15:15" x14ac:dyDescent="0.25">
      <c r="O13157" s="158"/>
    </row>
    <row r="13158" spans="15:15" x14ac:dyDescent="0.25">
      <c r="O13158" s="158"/>
    </row>
    <row r="13159" spans="15:15" x14ac:dyDescent="0.25">
      <c r="O13159" s="158"/>
    </row>
    <row r="13160" spans="15:15" x14ac:dyDescent="0.25">
      <c r="O13160" s="158"/>
    </row>
    <row r="13161" spans="15:15" x14ac:dyDescent="0.25">
      <c r="O13161" s="158"/>
    </row>
    <row r="13162" spans="15:15" x14ac:dyDescent="0.25">
      <c r="O13162" s="158"/>
    </row>
    <row r="13163" spans="15:15" x14ac:dyDescent="0.25">
      <c r="O13163" s="158"/>
    </row>
    <row r="13164" spans="15:15" x14ac:dyDescent="0.25">
      <c r="O13164" s="158"/>
    </row>
    <row r="13165" spans="15:15" x14ac:dyDescent="0.25">
      <c r="O13165" s="158"/>
    </row>
    <row r="13166" spans="15:15" x14ac:dyDescent="0.25">
      <c r="O13166" s="158"/>
    </row>
    <row r="13167" spans="15:15" x14ac:dyDescent="0.25">
      <c r="O13167" s="158"/>
    </row>
    <row r="13168" spans="15:15" x14ac:dyDescent="0.25">
      <c r="O13168" s="158"/>
    </row>
    <row r="13169" spans="15:15" x14ac:dyDescent="0.25">
      <c r="O13169" s="158"/>
    </row>
    <row r="13170" spans="15:15" x14ac:dyDescent="0.25">
      <c r="O13170" s="158"/>
    </row>
    <row r="13171" spans="15:15" x14ac:dyDescent="0.25">
      <c r="O13171" s="158"/>
    </row>
    <row r="13172" spans="15:15" x14ac:dyDescent="0.25">
      <c r="O13172" s="158"/>
    </row>
    <row r="13173" spans="15:15" x14ac:dyDescent="0.25">
      <c r="O13173" s="158"/>
    </row>
    <row r="13174" spans="15:15" x14ac:dyDescent="0.25">
      <c r="O13174" s="158"/>
    </row>
    <row r="13175" spans="15:15" x14ac:dyDescent="0.25">
      <c r="O13175" s="158"/>
    </row>
    <row r="13176" spans="15:15" x14ac:dyDescent="0.25">
      <c r="O13176" s="158"/>
    </row>
    <row r="13177" spans="15:15" x14ac:dyDescent="0.25">
      <c r="O13177" s="158"/>
    </row>
    <row r="13178" spans="15:15" x14ac:dyDescent="0.25">
      <c r="O13178" s="158"/>
    </row>
    <row r="13179" spans="15:15" x14ac:dyDescent="0.25">
      <c r="O13179" s="158"/>
    </row>
    <row r="13180" spans="15:15" x14ac:dyDescent="0.25">
      <c r="O13180" s="158"/>
    </row>
    <row r="13181" spans="15:15" x14ac:dyDescent="0.25">
      <c r="O13181" s="158"/>
    </row>
    <row r="13182" spans="15:15" x14ac:dyDescent="0.25">
      <c r="O13182" s="158"/>
    </row>
    <row r="13183" spans="15:15" x14ac:dyDescent="0.25">
      <c r="O13183" s="158"/>
    </row>
    <row r="13184" spans="15:15" x14ac:dyDescent="0.25">
      <c r="O13184" s="158"/>
    </row>
    <row r="13185" spans="15:15" x14ac:dyDescent="0.25">
      <c r="O13185" s="158"/>
    </row>
    <row r="13186" spans="15:15" x14ac:dyDescent="0.25">
      <c r="O13186" s="158"/>
    </row>
    <row r="13187" spans="15:15" x14ac:dyDescent="0.25">
      <c r="O13187" s="158"/>
    </row>
    <row r="13188" spans="15:15" x14ac:dyDescent="0.25">
      <c r="O13188" s="158"/>
    </row>
    <row r="13189" spans="15:15" x14ac:dyDescent="0.25">
      <c r="O13189" s="158"/>
    </row>
    <row r="13190" spans="15:15" x14ac:dyDescent="0.25">
      <c r="O13190" s="158"/>
    </row>
    <row r="13191" spans="15:15" x14ac:dyDescent="0.25">
      <c r="O13191" s="158"/>
    </row>
    <row r="13192" spans="15:15" x14ac:dyDescent="0.25">
      <c r="O13192" s="158"/>
    </row>
    <row r="13193" spans="15:15" x14ac:dyDescent="0.25">
      <c r="O13193" s="158"/>
    </row>
    <row r="13194" spans="15:15" x14ac:dyDescent="0.25">
      <c r="O13194" s="158"/>
    </row>
    <row r="13195" spans="15:15" x14ac:dyDescent="0.25">
      <c r="O13195" s="158"/>
    </row>
    <row r="13196" spans="15:15" x14ac:dyDescent="0.25">
      <c r="O13196" s="158"/>
    </row>
    <row r="13197" spans="15:15" x14ac:dyDescent="0.25">
      <c r="O13197" s="158"/>
    </row>
    <row r="13198" spans="15:15" x14ac:dyDescent="0.25">
      <c r="O13198" s="158"/>
    </row>
    <row r="13199" spans="15:15" x14ac:dyDescent="0.25">
      <c r="O13199" s="158"/>
    </row>
    <row r="13200" spans="15:15" x14ac:dyDescent="0.25">
      <c r="O13200" s="158"/>
    </row>
    <row r="13201" spans="15:15" x14ac:dyDescent="0.25">
      <c r="O13201" s="158"/>
    </row>
    <row r="13202" spans="15:15" x14ac:dyDescent="0.25">
      <c r="O13202" s="158"/>
    </row>
    <row r="13203" spans="15:15" x14ac:dyDescent="0.25">
      <c r="O13203" s="158"/>
    </row>
    <row r="13204" spans="15:15" x14ac:dyDescent="0.25">
      <c r="O13204" s="158"/>
    </row>
    <row r="13205" spans="15:15" x14ac:dyDescent="0.25">
      <c r="O13205" s="158"/>
    </row>
    <row r="13206" spans="15:15" x14ac:dyDescent="0.25">
      <c r="O13206" s="158"/>
    </row>
    <row r="13207" spans="15:15" x14ac:dyDescent="0.25">
      <c r="O13207" s="158"/>
    </row>
    <row r="13208" spans="15:15" x14ac:dyDescent="0.25">
      <c r="O13208" s="158"/>
    </row>
    <row r="13209" spans="15:15" x14ac:dyDescent="0.25">
      <c r="O13209" s="158"/>
    </row>
    <row r="13210" spans="15:15" x14ac:dyDescent="0.25">
      <c r="O13210" s="158"/>
    </row>
    <row r="13211" spans="15:15" x14ac:dyDescent="0.25">
      <c r="O13211" s="158"/>
    </row>
    <row r="13212" spans="15:15" x14ac:dyDescent="0.25">
      <c r="O13212" s="158"/>
    </row>
    <row r="13213" spans="15:15" x14ac:dyDescent="0.25">
      <c r="O13213" s="158"/>
    </row>
    <row r="13214" spans="15:15" x14ac:dyDescent="0.25">
      <c r="O13214" s="158"/>
    </row>
    <row r="13215" spans="15:15" x14ac:dyDescent="0.25">
      <c r="O13215" s="158"/>
    </row>
    <row r="13216" spans="15:15" x14ac:dyDescent="0.25">
      <c r="O13216" s="158"/>
    </row>
    <row r="13217" spans="15:15" x14ac:dyDescent="0.25">
      <c r="O13217" s="158"/>
    </row>
    <row r="13218" spans="15:15" x14ac:dyDescent="0.25">
      <c r="O13218" s="158"/>
    </row>
    <row r="13219" spans="15:15" x14ac:dyDescent="0.25">
      <c r="O13219" s="158"/>
    </row>
    <row r="13220" spans="15:15" x14ac:dyDescent="0.25">
      <c r="O13220" s="158"/>
    </row>
    <row r="13221" spans="15:15" x14ac:dyDescent="0.25">
      <c r="O13221" s="158"/>
    </row>
    <row r="13222" spans="15:15" x14ac:dyDescent="0.25">
      <c r="O13222" s="158"/>
    </row>
    <row r="13223" spans="15:15" x14ac:dyDescent="0.25">
      <c r="O13223" s="158"/>
    </row>
    <row r="13224" spans="15:15" x14ac:dyDescent="0.25">
      <c r="O13224" s="158"/>
    </row>
    <row r="13225" spans="15:15" x14ac:dyDescent="0.25">
      <c r="O13225" s="158"/>
    </row>
    <row r="13226" spans="15:15" x14ac:dyDescent="0.25">
      <c r="O13226" s="158"/>
    </row>
    <row r="13227" spans="15:15" x14ac:dyDescent="0.25">
      <c r="O13227" s="158"/>
    </row>
    <row r="13228" spans="15:15" x14ac:dyDescent="0.25">
      <c r="O13228" s="158"/>
    </row>
    <row r="13229" spans="15:15" x14ac:dyDescent="0.25">
      <c r="O13229" s="158"/>
    </row>
    <row r="13230" spans="15:15" x14ac:dyDescent="0.25">
      <c r="O13230" s="158"/>
    </row>
    <row r="13231" spans="15:15" x14ac:dyDescent="0.25">
      <c r="O13231" s="158"/>
    </row>
    <row r="13232" spans="15:15" x14ac:dyDescent="0.25">
      <c r="O13232" s="158"/>
    </row>
    <row r="13233" spans="15:15" x14ac:dyDescent="0.25">
      <c r="O13233" s="158"/>
    </row>
    <row r="13234" spans="15:15" x14ac:dyDescent="0.25">
      <c r="O13234" s="158"/>
    </row>
    <row r="13235" spans="15:15" x14ac:dyDescent="0.25">
      <c r="O13235" s="158"/>
    </row>
    <row r="13236" spans="15:15" x14ac:dyDescent="0.25">
      <c r="O13236" s="158"/>
    </row>
    <row r="13237" spans="15:15" x14ac:dyDescent="0.25">
      <c r="O13237" s="158"/>
    </row>
    <row r="13238" spans="15:15" x14ac:dyDescent="0.25">
      <c r="O13238" s="158"/>
    </row>
    <row r="13239" spans="15:15" x14ac:dyDescent="0.25">
      <c r="O13239" s="158"/>
    </row>
    <row r="13240" spans="15:15" x14ac:dyDescent="0.25">
      <c r="O13240" s="158"/>
    </row>
    <row r="13241" spans="15:15" x14ac:dyDescent="0.25">
      <c r="O13241" s="158"/>
    </row>
    <row r="13242" spans="15:15" x14ac:dyDescent="0.25">
      <c r="O13242" s="158"/>
    </row>
    <row r="13243" spans="15:15" x14ac:dyDescent="0.25">
      <c r="O13243" s="158"/>
    </row>
    <row r="13244" spans="15:15" x14ac:dyDescent="0.25">
      <c r="O13244" s="158"/>
    </row>
    <row r="13245" spans="15:15" x14ac:dyDescent="0.25">
      <c r="O13245" s="158"/>
    </row>
    <row r="13246" spans="15:15" x14ac:dyDescent="0.25">
      <c r="O13246" s="158"/>
    </row>
    <row r="13247" spans="15:15" x14ac:dyDescent="0.25">
      <c r="O13247" s="158"/>
    </row>
    <row r="13248" spans="15:15" x14ac:dyDescent="0.25">
      <c r="O13248" s="158"/>
    </row>
    <row r="13249" spans="15:15" x14ac:dyDescent="0.25">
      <c r="O13249" s="158"/>
    </row>
    <row r="13250" spans="15:15" x14ac:dyDescent="0.25">
      <c r="O13250" s="158"/>
    </row>
    <row r="13251" spans="15:15" x14ac:dyDescent="0.25">
      <c r="O13251" s="158"/>
    </row>
    <row r="13252" spans="15:15" x14ac:dyDescent="0.25">
      <c r="O13252" s="158"/>
    </row>
    <row r="13253" spans="15:15" x14ac:dyDescent="0.25">
      <c r="O13253" s="158"/>
    </row>
    <row r="13254" spans="15:15" x14ac:dyDescent="0.25">
      <c r="O13254" s="158"/>
    </row>
    <row r="13255" spans="15:15" x14ac:dyDescent="0.25">
      <c r="O13255" s="158"/>
    </row>
    <row r="13256" spans="15:15" x14ac:dyDescent="0.25">
      <c r="O13256" s="158"/>
    </row>
    <row r="13257" spans="15:15" x14ac:dyDescent="0.25">
      <c r="O13257" s="158"/>
    </row>
    <row r="13258" spans="15:15" x14ac:dyDescent="0.25">
      <c r="O13258" s="158"/>
    </row>
    <row r="13259" spans="15:15" x14ac:dyDescent="0.25">
      <c r="O13259" s="158"/>
    </row>
    <row r="13260" spans="15:15" x14ac:dyDescent="0.25">
      <c r="O13260" s="158"/>
    </row>
    <row r="13261" spans="15:15" x14ac:dyDescent="0.25">
      <c r="O13261" s="158"/>
    </row>
    <row r="13262" spans="15:15" x14ac:dyDescent="0.25">
      <c r="O13262" s="158"/>
    </row>
    <row r="13263" spans="15:15" x14ac:dyDescent="0.25">
      <c r="O13263" s="158"/>
    </row>
    <row r="13264" spans="15:15" x14ac:dyDescent="0.25">
      <c r="O13264" s="158"/>
    </row>
    <row r="13265" spans="15:15" x14ac:dyDescent="0.25">
      <c r="O13265" s="158"/>
    </row>
    <row r="13266" spans="15:15" x14ac:dyDescent="0.25">
      <c r="O13266" s="158"/>
    </row>
    <row r="13267" spans="15:15" x14ac:dyDescent="0.25">
      <c r="O13267" s="158"/>
    </row>
    <row r="13268" spans="15:15" x14ac:dyDescent="0.25">
      <c r="O13268" s="158"/>
    </row>
    <row r="13269" spans="15:15" x14ac:dyDescent="0.25">
      <c r="O13269" s="158"/>
    </row>
    <row r="13270" spans="15:15" x14ac:dyDescent="0.25">
      <c r="O13270" s="158"/>
    </row>
    <row r="13271" spans="15:15" x14ac:dyDescent="0.25">
      <c r="O13271" s="158"/>
    </row>
    <row r="13272" spans="15:15" x14ac:dyDescent="0.25">
      <c r="O13272" s="158"/>
    </row>
    <row r="13273" spans="15:15" x14ac:dyDescent="0.25">
      <c r="O13273" s="158"/>
    </row>
    <row r="13274" spans="15:15" x14ac:dyDescent="0.25">
      <c r="O13274" s="158"/>
    </row>
    <row r="13275" spans="15:15" x14ac:dyDescent="0.25">
      <c r="O13275" s="158"/>
    </row>
    <row r="13276" spans="15:15" x14ac:dyDescent="0.25">
      <c r="O13276" s="158"/>
    </row>
    <row r="13277" spans="15:15" x14ac:dyDescent="0.25">
      <c r="O13277" s="158"/>
    </row>
    <row r="13278" spans="15:15" x14ac:dyDescent="0.25">
      <c r="O13278" s="158"/>
    </row>
    <row r="13279" spans="15:15" x14ac:dyDescent="0.25">
      <c r="O13279" s="158"/>
    </row>
    <row r="13280" spans="15:15" x14ac:dyDescent="0.25">
      <c r="O13280" s="158"/>
    </row>
    <row r="13281" spans="15:15" x14ac:dyDescent="0.25">
      <c r="O13281" s="158"/>
    </row>
    <row r="13282" spans="15:15" x14ac:dyDescent="0.25">
      <c r="O13282" s="158"/>
    </row>
    <row r="13283" spans="15:15" x14ac:dyDescent="0.25">
      <c r="O13283" s="158"/>
    </row>
    <row r="13284" spans="15:15" x14ac:dyDescent="0.25">
      <c r="O13284" s="158"/>
    </row>
    <row r="13285" spans="15:15" x14ac:dyDescent="0.25">
      <c r="O13285" s="158"/>
    </row>
    <row r="13286" spans="15:15" x14ac:dyDescent="0.25">
      <c r="O13286" s="158"/>
    </row>
    <row r="13287" spans="15:15" x14ac:dyDescent="0.25">
      <c r="O13287" s="158"/>
    </row>
    <row r="13288" spans="15:15" x14ac:dyDescent="0.25">
      <c r="O13288" s="158"/>
    </row>
    <row r="13289" spans="15:15" x14ac:dyDescent="0.25">
      <c r="O13289" s="158"/>
    </row>
    <row r="13290" spans="15:15" x14ac:dyDescent="0.25">
      <c r="O13290" s="158"/>
    </row>
    <row r="13291" spans="15:15" x14ac:dyDescent="0.25">
      <c r="O13291" s="158"/>
    </row>
    <row r="13292" spans="15:15" x14ac:dyDescent="0.25">
      <c r="O13292" s="158"/>
    </row>
    <row r="13293" spans="15:15" x14ac:dyDescent="0.25">
      <c r="O13293" s="158"/>
    </row>
    <row r="13294" spans="15:15" x14ac:dyDescent="0.25">
      <c r="O13294" s="158"/>
    </row>
    <row r="13295" spans="15:15" x14ac:dyDescent="0.25">
      <c r="O13295" s="158"/>
    </row>
    <row r="13296" spans="15:15" x14ac:dyDescent="0.25">
      <c r="O13296" s="158"/>
    </row>
    <row r="13297" spans="15:15" x14ac:dyDescent="0.25">
      <c r="O13297" s="158"/>
    </row>
    <row r="13298" spans="15:15" x14ac:dyDescent="0.25">
      <c r="O13298" s="158"/>
    </row>
    <row r="13299" spans="15:15" x14ac:dyDescent="0.25">
      <c r="O13299" s="158"/>
    </row>
    <row r="13300" spans="15:15" x14ac:dyDescent="0.25">
      <c r="O13300" s="158"/>
    </row>
    <row r="13301" spans="15:15" x14ac:dyDescent="0.25">
      <c r="O13301" s="158"/>
    </row>
    <row r="13302" spans="15:15" x14ac:dyDescent="0.25">
      <c r="O13302" s="158"/>
    </row>
    <row r="13303" spans="15:15" x14ac:dyDescent="0.25">
      <c r="O13303" s="158"/>
    </row>
    <row r="13304" spans="15:15" x14ac:dyDescent="0.25">
      <c r="O13304" s="158"/>
    </row>
    <row r="13305" spans="15:15" x14ac:dyDescent="0.25">
      <c r="O13305" s="158"/>
    </row>
    <row r="13306" spans="15:15" x14ac:dyDescent="0.25">
      <c r="O13306" s="158"/>
    </row>
    <row r="13307" spans="15:15" x14ac:dyDescent="0.25">
      <c r="O13307" s="158"/>
    </row>
    <row r="13308" spans="15:15" x14ac:dyDescent="0.25">
      <c r="O13308" s="158"/>
    </row>
    <row r="13309" spans="15:15" x14ac:dyDescent="0.25">
      <c r="O13309" s="158"/>
    </row>
    <row r="13310" spans="15:15" x14ac:dyDescent="0.25">
      <c r="O13310" s="158"/>
    </row>
    <row r="13311" spans="15:15" x14ac:dyDescent="0.25">
      <c r="O13311" s="158"/>
    </row>
    <row r="13312" spans="15:15" x14ac:dyDescent="0.25">
      <c r="O13312" s="158"/>
    </row>
    <row r="13313" spans="15:15" x14ac:dyDescent="0.25">
      <c r="O13313" s="158"/>
    </row>
    <row r="13314" spans="15:15" x14ac:dyDescent="0.25">
      <c r="O13314" s="158"/>
    </row>
    <row r="13315" spans="15:15" x14ac:dyDescent="0.25">
      <c r="O13315" s="158"/>
    </row>
    <row r="13316" spans="15:15" x14ac:dyDescent="0.25">
      <c r="O13316" s="158"/>
    </row>
    <row r="13317" spans="15:15" x14ac:dyDescent="0.25">
      <c r="O13317" s="158"/>
    </row>
    <row r="13318" spans="15:15" x14ac:dyDescent="0.25">
      <c r="O13318" s="158"/>
    </row>
    <row r="13319" spans="15:15" x14ac:dyDescent="0.25">
      <c r="O13319" s="158"/>
    </row>
    <row r="13320" spans="15:15" x14ac:dyDescent="0.25">
      <c r="O13320" s="158"/>
    </row>
    <row r="13321" spans="15:15" x14ac:dyDescent="0.25">
      <c r="O13321" s="158"/>
    </row>
    <row r="13322" spans="15:15" x14ac:dyDescent="0.25">
      <c r="O13322" s="158"/>
    </row>
    <row r="13323" spans="15:15" x14ac:dyDescent="0.25">
      <c r="O13323" s="158"/>
    </row>
    <row r="13324" spans="15:15" x14ac:dyDescent="0.25">
      <c r="O13324" s="158"/>
    </row>
    <row r="13325" spans="15:15" x14ac:dyDescent="0.25">
      <c r="O13325" s="158"/>
    </row>
    <row r="13326" spans="15:15" x14ac:dyDescent="0.25">
      <c r="O13326" s="158"/>
    </row>
    <row r="13327" spans="15:15" x14ac:dyDescent="0.25">
      <c r="O13327" s="158"/>
    </row>
    <row r="13328" spans="15:15" x14ac:dyDescent="0.25">
      <c r="O13328" s="158"/>
    </row>
    <row r="13329" spans="15:15" x14ac:dyDescent="0.25">
      <c r="O13329" s="158"/>
    </row>
    <row r="13330" spans="15:15" x14ac:dyDescent="0.25">
      <c r="O13330" s="158"/>
    </row>
    <row r="13331" spans="15:15" x14ac:dyDescent="0.25">
      <c r="O13331" s="158"/>
    </row>
    <row r="13332" spans="15:15" x14ac:dyDescent="0.25">
      <c r="O13332" s="158"/>
    </row>
    <row r="13333" spans="15:15" x14ac:dyDescent="0.25">
      <c r="O13333" s="158"/>
    </row>
    <row r="13334" spans="15:15" x14ac:dyDescent="0.25">
      <c r="O13334" s="158"/>
    </row>
    <row r="13335" spans="15:15" x14ac:dyDescent="0.25">
      <c r="O13335" s="158"/>
    </row>
    <row r="13336" spans="15:15" x14ac:dyDescent="0.25">
      <c r="O13336" s="158"/>
    </row>
    <row r="13337" spans="15:15" x14ac:dyDescent="0.25">
      <c r="O13337" s="158"/>
    </row>
    <row r="13338" spans="15:15" x14ac:dyDescent="0.25">
      <c r="O13338" s="158"/>
    </row>
    <row r="13339" spans="15:15" x14ac:dyDescent="0.25">
      <c r="O13339" s="158"/>
    </row>
    <row r="13340" spans="15:15" x14ac:dyDescent="0.25">
      <c r="O13340" s="158"/>
    </row>
    <row r="13341" spans="15:15" x14ac:dyDescent="0.25">
      <c r="O13341" s="158"/>
    </row>
    <row r="13342" spans="15:15" x14ac:dyDescent="0.25">
      <c r="O13342" s="158"/>
    </row>
    <row r="13343" spans="15:15" x14ac:dyDescent="0.25">
      <c r="O13343" s="158"/>
    </row>
    <row r="13344" spans="15:15" x14ac:dyDescent="0.25">
      <c r="O13344" s="158"/>
    </row>
    <row r="13345" spans="15:15" x14ac:dyDescent="0.25">
      <c r="O13345" s="158"/>
    </row>
    <row r="13346" spans="15:15" x14ac:dyDescent="0.25">
      <c r="O13346" s="158"/>
    </row>
    <row r="13347" spans="15:15" x14ac:dyDescent="0.25">
      <c r="O13347" s="158"/>
    </row>
    <row r="13348" spans="15:15" x14ac:dyDescent="0.25">
      <c r="O13348" s="158"/>
    </row>
    <row r="13349" spans="15:15" x14ac:dyDescent="0.25">
      <c r="O13349" s="158"/>
    </row>
    <row r="13350" spans="15:15" x14ac:dyDescent="0.25">
      <c r="O13350" s="158"/>
    </row>
    <row r="13351" spans="15:15" x14ac:dyDescent="0.25">
      <c r="O13351" s="158"/>
    </row>
    <row r="13352" spans="15:15" x14ac:dyDescent="0.25">
      <c r="O13352" s="158"/>
    </row>
    <row r="13353" spans="15:15" x14ac:dyDescent="0.25">
      <c r="O13353" s="158"/>
    </row>
    <row r="13354" spans="15:15" x14ac:dyDescent="0.25">
      <c r="O13354" s="158"/>
    </row>
    <row r="13355" spans="15:15" x14ac:dyDescent="0.25">
      <c r="O13355" s="158"/>
    </row>
    <row r="13356" spans="15:15" x14ac:dyDescent="0.25">
      <c r="O13356" s="158"/>
    </row>
    <row r="13357" spans="15:15" x14ac:dyDescent="0.25">
      <c r="O13357" s="158"/>
    </row>
    <row r="13358" spans="15:15" x14ac:dyDescent="0.25">
      <c r="O13358" s="158"/>
    </row>
    <row r="13359" spans="15:15" x14ac:dyDescent="0.25">
      <c r="O13359" s="158"/>
    </row>
    <row r="13360" spans="15:15" x14ac:dyDescent="0.25">
      <c r="O13360" s="158"/>
    </row>
    <row r="13361" spans="15:15" x14ac:dyDescent="0.25">
      <c r="O13361" s="158"/>
    </row>
    <row r="13362" spans="15:15" x14ac:dyDescent="0.25">
      <c r="O13362" s="158"/>
    </row>
    <row r="13363" spans="15:15" x14ac:dyDescent="0.25">
      <c r="O13363" s="158"/>
    </row>
    <row r="13364" spans="15:15" x14ac:dyDescent="0.25">
      <c r="O13364" s="158"/>
    </row>
    <row r="13365" spans="15:15" x14ac:dyDescent="0.25">
      <c r="O13365" s="158"/>
    </row>
    <row r="13366" spans="15:15" x14ac:dyDescent="0.25">
      <c r="O13366" s="158"/>
    </row>
    <row r="13367" spans="15:15" x14ac:dyDescent="0.25">
      <c r="O13367" s="158"/>
    </row>
    <row r="13368" spans="15:15" x14ac:dyDescent="0.25">
      <c r="O13368" s="158"/>
    </row>
    <row r="13369" spans="15:15" x14ac:dyDescent="0.25">
      <c r="O13369" s="158"/>
    </row>
    <row r="13370" spans="15:15" x14ac:dyDescent="0.25">
      <c r="O13370" s="158"/>
    </row>
    <row r="13371" spans="15:15" x14ac:dyDescent="0.25">
      <c r="O13371" s="158"/>
    </row>
    <row r="13372" spans="15:15" x14ac:dyDescent="0.25">
      <c r="O13372" s="158"/>
    </row>
    <row r="13373" spans="15:15" x14ac:dyDescent="0.25">
      <c r="O13373" s="158"/>
    </row>
    <row r="13374" spans="15:15" x14ac:dyDescent="0.25">
      <c r="O13374" s="158"/>
    </row>
    <row r="13375" spans="15:15" x14ac:dyDescent="0.25">
      <c r="O13375" s="158"/>
    </row>
    <row r="13376" spans="15:15" x14ac:dyDescent="0.25">
      <c r="O13376" s="158"/>
    </row>
    <row r="13377" spans="15:15" x14ac:dyDescent="0.25">
      <c r="O13377" s="158"/>
    </row>
    <row r="13378" spans="15:15" x14ac:dyDescent="0.25">
      <c r="O13378" s="158"/>
    </row>
    <row r="13379" spans="15:15" x14ac:dyDescent="0.25">
      <c r="O13379" s="158"/>
    </row>
    <row r="13380" spans="15:15" x14ac:dyDescent="0.25">
      <c r="O13380" s="158"/>
    </row>
    <row r="13381" spans="15:15" x14ac:dyDescent="0.25">
      <c r="O13381" s="158"/>
    </row>
    <row r="13382" spans="15:15" x14ac:dyDescent="0.25">
      <c r="O13382" s="158"/>
    </row>
    <row r="13383" spans="15:15" x14ac:dyDescent="0.25">
      <c r="O13383" s="158"/>
    </row>
    <row r="13384" spans="15:15" x14ac:dyDescent="0.25">
      <c r="O13384" s="158"/>
    </row>
    <row r="13385" spans="15:15" x14ac:dyDescent="0.25">
      <c r="O13385" s="158"/>
    </row>
    <row r="13386" spans="15:15" x14ac:dyDescent="0.25">
      <c r="O13386" s="158"/>
    </row>
    <row r="13387" spans="15:15" x14ac:dyDescent="0.25">
      <c r="O13387" s="158"/>
    </row>
    <row r="13388" spans="15:15" x14ac:dyDescent="0.25">
      <c r="O13388" s="158"/>
    </row>
    <row r="13389" spans="15:15" x14ac:dyDescent="0.25">
      <c r="O13389" s="158"/>
    </row>
    <row r="13390" spans="15:15" x14ac:dyDescent="0.25">
      <c r="O13390" s="158"/>
    </row>
    <row r="13391" spans="15:15" x14ac:dyDescent="0.25">
      <c r="O13391" s="158"/>
    </row>
    <row r="13392" spans="15:15" x14ac:dyDescent="0.25">
      <c r="O13392" s="158"/>
    </row>
    <row r="13393" spans="15:15" x14ac:dyDescent="0.25">
      <c r="O13393" s="158"/>
    </row>
    <row r="13394" spans="15:15" x14ac:dyDescent="0.25">
      <c r="O13394" s="158"/>
    </row>
    <row r="13395" spans="15:15" x14ac:dyDescent="0.25">
      <c r="O13395" s="158"/>
    </row>
    <row r="13396" spans="15:15" x14ac:dyDescent="0.25">
      <c r="O13396" s="158"/>
    </row>
    <row r="13397" spans="15:15" x14ac:dyDescent="0.25">
      <c r="O13397" s="158"/>
    </row>
    <row r="13398" spans="15:15" x14ac:dyDescent="0.25">
      <c r="O13398" s="158"/>
    </row>
    <row r="13399" spans="15:15" x14ac:dyDescent="0.25">
      <c r="O13399" s="158"/>
    </row>
    <row r="13400" spans="15:15" x14ac:dyDescent="0.25">
      <c r="O13400" s="158"/>
    </row>
    <row r="13401" spans="15:15" x14ac:dyDescent="0.25">
      <c r="O13401" s="158"/>
    </row>
    <row r="13402" spans="15:15" x14ac:dyDescent="0.25">
      <c r="O13402" s="158"/>
    </row>
    <row r="13403" spans="15:15" x14ac:dyDescent="0.25">
      <c r="O13403" s="158"/>
    </row>
    <row r="13404" spans="15:15" x14ac:dyDescent="0.25">
      <c r="O13404" s="158"/>
    </row>
    <row r="13405" spans="15:15" x14ac:dyDescent="0.25">
      <c r="O13405" s="158"/>
    </row>
    <row r="13406" spans="15:15" x14ac:dyDescent="0.25">
      <c r="O13406" s="158"/>
    </row>
    <row r="13407" spans="15:15" x14ac:dyDescent="0.25">
      <c r="O13407" s="158"/>
    </row>
    <row r="13408" spans="15:15" x14ac:dyDescent="0.25">
      <c r="O13408" s="158"/>
    </row>
    <row r="13409" spans="15:15" x14ac:dyDescent="0.25">
      <c r="O13409" s="158"/>
    </row>
    <row r="13410" spans="15:15" x14ac:dyDescent="0.25">
      <c r="O13410" s="158"/>
    </row>
    <row r="13411" spans="15:15" x14ac:dyDescent="0.25">
      <c r="O13411" s="158"/>
    </row>
    <row r="13412" spans="15:15" x14ac:dyDescent="0.25">
      <c r="O13412" s="158"/>
    </row>
    <row r="13413" spans="15:15" x14ac:dyDescent="0.25">
      <c r="O13413" s="158"/>
    </row>
    <row r="13414" spans="15:15" x14ac:dyDescent="0.25">
      <c r="O13414" s="158"/>
    </row>
    <row r="13415" spans="15:15" x14ac:dyDescent="0.25">
      <c r="O13415" s="158"/>
    </row>
    <row r="13416" spans="15:15" x14ac:dyDescent="0.25">
      <c r="O13416" s="158"/>
    </row>
    <row r="13417" spans="15:15" x14ac:dyDescent="0.25">
      <c r="O13417" s="158"/>
    </row>
    <row r="13418" spans="15:15" x14ac:dyDescent="0.25">
      <c r="O13418" s="158"/>
    </row>
    <row r="13419" spans="15:15" x14ac:dyDescent="0.25">
      <c r="O13419" s="158"/>
    </row>
    <row r="13420" spans="15:15" x14ac:dyDescent="0.25">
      <c r="O13420" s="158"/>
    </row>
    <row r="13421" spans="15:15" x14ac:dyDescent="0.25">
      <c r="O13421" s="158"/>
    </row>
    <row r="13422" spans="15:15" x14ac:dyDescent="0.25">
      <c r="O13422" s="158"/>
    </row>
    <row r="13423" spans="15:15" x14ac:dyDescent="0.25">
      <c r="O13423" s="158"/>
    </row>
    <row r="13424" spans="15:15" x14ac:dyDescent="0.25">
      <c r="O13424" s="158"/>
    </row>
    <row r="13425" spans="15:15" x14ac:dyDescent="0.25">
      <c r="O13425" s="158"/>
    </row>
    <row r="13426" spans="15:15" x14ac:dyDescent="0.25">
      <c r="O13426" s="158"/>
    </row>
    <row r="13427" spans="15:15" x14ac:dyDescent="0.25">
      <c r="O13427" s="158"/>
    </row>
    <row r="13428" spans="15:15" x14ac:dyDescent="0.25">
      <c r="O13428" s="158"/>
    </row>
    <row r="13429" spans="15:15" x14ac:dyDescent="0.25">
      <c r="O13429" s="158"/>
    </row>
    <row r="13430" spans="15:15" x14ac:dyDescent="0.25">
      <c r="O13430" s="158"/>
    </row>
    <row r="13431" spans="15:15" x14ac:dyDescent="0.25">
      <c r="O13431" s="158"/>
    </row>
    <row r="13432" spans="15:15" x14ac:dyDescent="0.25">
      <c r="O13432" s="158"/>
    </row>
    <row r="13433" spans="15:15" x14ac:dyDescent="0.25">
      <c r="O13433" s="158"/>
    </row>
    <row r="13434" spans="15:15" x14ac:dyDescent="0.25">
      <c r="O13434" s="158"/>
    </row>
    <row r="13435" spans="15:15" x14ac:dyDescent="0.25">
      <c r="O13435" s="158"/>
    </row>
    <row r="13436" spans="15:15" x14ac:dyDescent="0.25">
      <c r="O13436" s="158"/>
    </row>
    <row r="13437" spans="15:15" x14ac:dyDescent="0.25">
      <c r="O13437" s="158"/>
    </row>
    <row r="13438" spans="15:15" x14ac:dyDescent="0.25">
      <c r="O13438" s="158"/>
    </row>
    <row r="13439" spans="15:15" x14ac:dyDescent="0.25">
      <c r="O13439" s="158"/>
    </row>
    <row r="13440" spans="15:15" x14ac:dyDescent="0.25">
      <c r="O13440" s="158"/>
    </row>
    <row r="13441" spans="15:15" x14ac:dyDescent="0.25">
      <c r="O13441" s="158"/>
    </row>
    <row r="13442" spans="15:15" x14ac:dyDescent="0.25">
      <c r="O13442" s="158"/>
    </row>
    <row r="13443" spans="15:15" x14ac:dyDescent="0.25">
      <c r="O13443" s="158"/>
    </row>
    <row r="13444" spans="15:15" x14ac:dyDescent="0.25">
      <c r="O13444" s="158"/>
    </row>
    <row r="13445" spans="15:15" x14ac:dyDescent="0.25">
      <c r="O13445" s="158"/>
    </row>
    <row r="13446" spans="15:15" x14ac:dyDescent="0.25">
      <c r="O13446" s="158"/>
    </row>
    <row r="13447" spans="15:15" x14ac:dyDescent="0.25">
      <c r="O13447" s="158"/>
    </row>
    <row r="13448" spans="15:15" x14ac:dyDescent="0.25">
      <c r="O13448" s="158"/>
    </row>
    <row r="13449" spans="15:15" x14ac:dyDescent="0.25">
      <c r="O13449" s="158"/>
    </row>
    <row r="13450" spans="15:15" x14ac:dyDescent="0.25">
      <c r="O13450" s="158"/>
    </row>
    <row r="13451" spans="15:15" x14ac:dyDescent="0.25">
      <c r="O13451" s="158"/>
    </row>
    <row r="13452" spans="15:15" x14ac:dyDescent="0.25">
      <c r="O13452" s="158"/>
    </row>
    <row r="13453" spans="15:15" x14ac:dyDescent="0.25">
      <c r="O13453" s="158"/>
    </row>
    <row r="13454" spans="15:15" x14ac:dyDescent="0.25">
      <c r="O13454" s="158"/>
    </row>
    <row r="13455" spans="15:15" x14ac:dyDescent="0.25">
      <c r="O13455" s="158"/>
    </row>
    <row r="13456" spans="15:15" x14ac:dyDescent="0.25">
      <c r="O13456" s="158"/>
    </row>
    <row r="13457" spans="15:15" x14ac:dyDescent="0.25">
      <c r="O13457" s="158"/>
    </row>
    <row r="13458" spans="15:15" x14ac:dyDescent="0.25">
      <c r="O13458" s="158"/>
    </row>
    <row r="13459" spans="15:15" x14ac:dyDescent="0.25">
      <c r="O13459" s="158"/>
    </row>
    <row r="13460" spans="15:15" x14ac:dyDescent="0.25">
      <c r="O13460" s="158"/>
    </row>
    <row r="13461" spans="15:15" x14ac:dyDescent="0.25">
      <c r="O13461" s="158"/>
    </row>
    <row r="13462" spans="15:15" x14ac:dyDescent="0.25">
      <c r="O13462" s="158"/>
    </row>
    <row r="13463" spans="15:15" x14ac:dyDescent="0.25">
      <c r="O13463" s="158"/>
    </row>
    <row r="13464" spans="15:15" x14ac:dyDescent="0.25">
      <c r="O13464" s="158"/>
    </row>
    <row r="13465" spans="15:15" x14ac:dyDescent="0.25">
      <c r="O13465" s="158"/>
    </row>
    <row r="13466" spans="15:15" x14ac:dyDescent="0.25">
      <c r="O13466" s="158"/>
    </row>
    <row r="13467" spans="15:15" x14ac:dyDescent="0.25">
      <c r="O13467" s="158"/>
    </row>
    <row r="13468" spans="15:15" x14ac:dyDescent="0.25">
      <c r="O13468" s="158"/>
    </row>
    <row r="13469" spans="15:15" x14ac:dyDescent="0.25">
      <c r="O13469" s="158"/>
    </row>
    <row r="13470" spans="15:15" x14ac:dyDescent="0.25">
      <c r="O13470" s="158"/>
    </row>
    <row r="13471" spans="15:15" x14ac:dyDescent="0.25">
      <c r="O13471" s="158"/>
    </row>
    <row r="13472" spans="15:15" x14ac:dyDescent="0.25">
      <c r="O13472" s="158"/>
    </row>
    <row r="13473" spans="15:15" x14ac:dyDescent="0.25">
      <c r="O13473" s="158"/>
    </row>
    <row r="13474" spans="15:15" x14ac:dyDescent="0.25">
      <c r="O13474" s="158"/>
    </row>
    <row r="13475" spans="15:15" x14ac:dyDescent="0.25">
      <c r="O13475" s="158"/>
    </row>
    <row r="13476" spans="15:15" x14ac:dyDescent="0.25">
      <c r="O13476" s="158"/>
    </row>
    <row r="13477" spans="15:15" x14ac:dyDescent="0.25">
      <c r="O13477" s="158"/>
    </row>
    <row r="13478" spans="15:15" x14ac:dyDescent="0.25">
      <c r="O13478" s="158"/>
    </row>
    <row r="13479" spans="15:15" x14ac:dyDescent="0.25">
      <c r="O13479" s="158"/>
    </row>
    <row r="13480" spans="15:15" x14ac:dyDescent="0.25">
      <c r="O13480" s="158"/>
    </row>
    <row r="13481" spans="15:15" x14ac:dyDescent="0.25">
      <c r="O13481" s="158"/>
    </row>
    <row r="13482" spans="15:15" x14ac:dyDescent="0.25">
      <c r="O13482" s="158"/>
    </row>
    <row r="13483" spans="15:15" x14ac:dyDescent="0.25">
      <c r="O13483" s="158"/>
    </row>
    <row r="13484" spans="15:15" x14ac:dyDescent="0.25">
      <c r="O13484" s="158"/>
    </row>
    <row r="13485" spans="15:15" x14ac:dyDescent="0.25">
      <c r="O13485" s="158"/>
    </row>
    <row r="13486" spans="15:15" x14ac:dyDescent="0.25">
      <c r="O13486" s="158"/>
    </row>
    <row r="13487" spans="15:15" x14ac:dyDescent="0.25">
      <c r="O13487" s="158"/>
    </row>
    <row r="13488" spans="15:15" x14ac:dyDescent="0.25">
      <c r="O13488" s="158"/>
    </row>
    <row r="13489" spans="15:15" x14ac:dyDescent="0.25">
      <c r="O13489" s="158"/>
    </row>
    <row r="13490" spans="15:15" x14ac:dyDescent="0.25">
      <c r="O13490" s="158"/>
    </row>
    <row r="13491" spans="15:15" x14ac:dyDescent="0.25">
      <c r="O13491" s="158"/>
    </row>
    <row r="13492" spans="15:15" x14ac:dyDescent="0.25">
      <c r="O13492" s="158"/>
    </row>
    <row r="13493" spans="15:15" x14ac:dyDescent="0.25">
      <c r="O13493" s="158"/>
    </row>
    <row r="13494" spans="15:15" x14ac:dyDescent="0.25">
      <c r="O13494" s="158"/>
    </row>
    <row r="13495" spans="15:15" x14ac:dyDescent="0.25">
      <c r="O13495" s="158"/>
    </row>
    <row r="13496" spans="15:15" x14ac:dyDescent="0.25">
      <c r="O13496" s="158"/>
    </row>
    <row r="13497" spans="15:15" x14ac:dyDescent="0.25">
      <c r="O13497" s="158"/>
    </row>
    <row r="13498" spans="15:15" x14ac:dyDescent="0.25">
      <c r="O13498" s="158"/>
    </row>
    <row r="13499" spans="15:15" x14ac:dyDescent="0.25">
      <c r="O13499" s="158"/>
    </row>
    <row r="13500" spans="15:15" x14ac:dyDescent="0.25">
      <c r="O13500" s="158"/>
    </row>
    <row r="13501" spans="15:15" x14ac:dyDescent="0.25">
      <c r="O13501" s="158"/>
    </row>
    <row r="13502" spans="15:15" x14ac:dyDescent="0.25">
      <c r="O13502" s="158"/>
    </row>
    <row r="13503" spans="15:15" x14ac:dyDescent="0.25">
      <c r="O13503" s="158"/>
    </row>
    <row r="13504" spans="15:15" x14ac:dyDescent="0.25">
      <c r="O13504" s="158"/>
    </row>
    <row r="13505" spans="15:15" x14ac:dyDescent="0.25">
      <c r="O13505" s="158"/>
    </row>
    <row r="13506" spans="15:15" x14ac:dyDescent="0.25">
      <c r="O13506" s="158"/>
    </row>
    <row r="13507" spans="15:15" x14ac:dyDescent="0.25">
      <c r="O13507" s="158"/>
    </row>
    <row r="13508" spans="15:15" x14ac:dyDescent="0.25">
      <c r="O13508" s="158"/>
    </row>
    <row r="13509" spans="15:15" x14ac:dyDescent="0.25">
      <c r="O13509" s="158"/>
    </row>
    <row r="13510" spans="15:15" x14ac:dyDescent="0.25">
      <c r="O13510" s="158"/>
    </row>
    <row r="13511" spans="15:15" x14ac:dyDescent="0.25">
      <c r="O13511" s="158"/>
    </row>
    <row r="13512" spans="15:15" x14ac:dyDescent="0.25">
      <c r="O13512" s="158"/>
    </row>
    <row r="13513" spans="15:15" x14ac:dyDescent="0.25">
      <c r="O13513" s="158"/>
    </row>
    <row r="13514" spans="15:15" x14ac:dyDescent="0.25">
      <c r="O13514" s="158"/>
    </row>
    <row r="13515" spans="15:15" x14ac:dyDescent="0.25">
      <c r="O13515" s="158"/>
    </row>
    <row r="13516" spans="15:15" x14ac:dyDescent="0.25">
      <c r="O13516" s="158"/>
    </row>
    <row r="13517" spans="15:15" x14ac:dyDescent="0.25">
      <c r="O13517" s="158"/>
    </row>
    <row r="13518" spans="15:15" x14ac:dyDescent="0.25">
      <c r="O13518" s="158"/>
    </row>
    <row r="13519" spans="15:15" x14ac:dyDescent="0.25">
      <c r="O13519" s="158"/>
    </row>
    <row r="13520" spans="15:15" x14ac:dyDescent="0.25">
      <c r="O13520" s="158"/>
    </row>
    <row r="13521" spans="15:15" x14ac:dyDescent="0.25">
      <c r="O13521" s="158"/>
    </row>
    <row r="13522" spans="15:15" x14ac:dyDescent="0.25">
      <c r="O13522" s="158"/>
    </row>
    <row r="13523" spans="15:15" x14ac:dyDescent="0.25">
      <c r="O13523" s="158"/>
    </row>
    <row r="13524" spans="15:15" x14ac:dyDescent="0.25">
      <c r="O13524" s="158"/>
    </row>
    <row r="13525" spans="15:15" x14ac:dyDescent="0.25">
      <c r="O13525" s="158"/>
    </row>
    <row r="13526" spans="15:15" x14ac:dyDescent="0.25">
      <c r="O13526" s="158"/>
    </row>
    <row r="13527" spans="15:15" x14ac:dyDescent="0.25">
      <c r="O13527" s="158"/>
    </row>
    <row r="13528" spans="15:15" x14ac:dyDescent="0.25">
      <c r="O13528" s="158"/>
    </row>
    <row r="13529" spans="15:15" x14ac:dyDescent="0.25">
      <c r="O13529" s="158"/>
    </row>
    <row r="13530" spans="15:15" x14ac:dyDescent="0.25">
      <c r="O13530" s="158"/>
    </row>
    <row r="13531" spans="15:15" x14ac:dyDescent="0.25">
      <c r="O13531" s="158"/>
    </row>
    <row r="13532" spans="15:15" x14ac:dyDescent="0.25">
      <c r="O13532" s="158"/>
    </row>
    <row r="13533" spans="15:15" x14ac:dyDescent="0.25">
      <c r="O13533" s="158"/>
    </row>
    <row r="13534" spans="15:15" x14ac:dyDescent="0.25">
      <c r="O13534" s="158"/>
    </row>
    <row r="13535" spans="15:15" x14ac:dyDescent="0.25">
      <c r="O13535" s="158"/>
    </row>
    <row r="13536" spans="15:15" x14ac:dyDescent="0.25">
      <c r="O13536" s="158"/>
    </row>
    <row r="13537" spans="15:15" x14ac:dyDescent="0.25">
      <c r="O13537" s="158"/>
    </row>
    <row r="13538" spans="15:15" x14ac:dyDescent="0.25">
      <c r="O13538" s="158"/>
    </row>
    <row r="13539" spans="15:15" x14ac:dyDescent="0.25">
      <c r="O13539" s="158"/>
    </row>
    <row r="13540" spans="15:15" x14ac:dyDescent="0.25">
      <c r="O13540" s="158"/>
    </row>
    <row r="13541" spans="15:15" x14ac:dyDescent="0.25">
      <c r="O13541" s="158"/>
    </row>
    <row r="13542" spans="15:15" x14ac:dyDescent="0.25">
      <c r="O13542" s="158"/>
    </row>
    <row r="13543" spans="15:15" x14ac:dyDescent="0.25">
      <c r="O13543" s="158"/>
    </row>
    <row r="13544" spans="15:15" x14ac:dyDescent="0.25">
      <c r="O13544" s="158"/>
    </row>
    <row r="13545" spans="15:15" x14ac:dyDescent="0.25">
      <c r="O13545" s="158"/>
    </row>
    <row r="13546" spans="15:15" x14ac:dyDescent="0.25">
      <c r="O13546" s="158"/>
    </row>
    <row r="13547" spans="15:15" x14ac:dyDescent="0.25">
      <c r="O13547" s="158"/>
    </row>
    <row r="13548" spans="15:15" x14ac:dyDescent="0.25">
      <c r="O13548" s="158"/>
    </row>
    <row r="13549" spans="15:15" x14ac:dyDescent="0.25">
      <c r="O13549" s="158"/>
    </row>
    <row r="13550" spans="15:15" x14ac:dyDescent="0.25">
      <c r="O13550" s="158"/>
    </row>
    <row r="13551" spans="15:15" x14ac:dyDescent="0.25">
      <c r="O13551" s="158"/>
    </row>
    <row r="13552" spans="15:15" x14ac:dyDescent="0.25">
      <c r="O13552" s="158"/>
    </row>
    <row r="13553" spans="15:15" x14ac:dyDescent="0.25">
      <c r="O13553" s="158"/>
    </row>
    <row r="13554" spans="15:15" x14ac:dyDescent="0.25">
      <c r="O13554" s="158"/>
    </row>
    <row r="13555" spans="15:15" x14ac:dyDescent="0.25">
      <c r="O13555" s="158"/>
    </row>
    <row r="13556" spans="15:15" x14ac:dyDescent="0.25">
      <c r="O13556" s="158"/>
    </row>
    <row r="13557" spans="15:15" x14ac:dyDescent="0.25">
      <c r="O13557" s="158"/>
    </row>
    <row r="13558" spans="15:15" x14ac:dyDescent="0.25">
      <c r="O13558" s="158"/>
    </row>
    <row r="13559" spans="15:15" x14ac:dyDescent="0.25">
      <c r="O13559" s="158"/>
    </row>
    <row r="13560" spans="15:15" x14ac:dyDescent="0.25">
      <c r="O13560" s="158"/>
    </row>
    <row r="13561" spans="15:15" x14ac:dyDescent="0.25">
      <c r="O13561" s="158"/>
    </row>
    <row r="13562" spans="15:15" x14ac:dyDescent="0.25">
      <c r="O13562" s="158"/>
    </row>
    <row r="13563" spans="15:15" x14ac:dyDescent="0.25">
      <c r="O13563" s="158"/>
    </row>
    <row r="13564" spans="15:15" x14ac:dyDescent="0.25">
      <c r="O13564" s="158"/>
    </row>
    <row r="13565" spans="15:15" x14ac:dyDescent="0.25">
      <c r="O13565" s="158"/>
    </row>
    <row r="13566" spans="15:15" x14ac:dyDescent="0.25">
      <c r="O13566" s="158"/>
    </row>
    <row r="13567" spans="15:15" x14ac:dyDescent="0.25">
      <c r="O13567" s="158"/>
    </row>
    <row r="13568" spans="15:15" x14ac:dyDescent="0.25">
      <c r="O13568" s="158"/>
    </row>
    <row r="13569" spans="15:15" x14ac:dyDescent="0.25">
      <c r="O13569" s="158"/>
    </row>
    <row r="13570" spans="15:15" x14ac:dyDescent="0.25">
      <c r="O13570" s="158"/>
    </row>
    <row r="13571" spans="15:15" x14ac:dyDescent="0.25">
      <c r="O13571" s="158"/>
    </row>
    <row r="13572" spans="15:15" x14ac:dyDescent="0.25">
      <c r="O13572" s="158"/>
    </row>
    <row r="13573" spans="15:15" x14ac:dyDescent="0.25">
      <c r="O13573" s="158"/>
    </row>
    <row r="13574" spans="15:15" x14ac:dyDescent="0.25">
      <c r="O13574" s="158"/>
    </row>
    <row r="13575" spans="15:15" x14ac:dyDescent="0.25">
      <c r="O13575" s="158"/>
    </row>
    <row r="13576" spans="15:15" x14ac:dyDescent="0.25">
      <c r="O13576" s="158"/>
    </row>
    <row r="13577" spans="15:15" x14ac:dyDescent="0.25">
      <c r="O13577" s="158"/>
    </row>
    <row r="13578" spans="15:15" x14ac:dyDescent="0.25">
      <c r="O13578" s="158"/>
    </row>
    <row r="13579" spans="15:15" x14ac:dyDescent="0.25">
      <c r="O13579" s="158"/>
    </row>
    <row r="13580" spans="15:15" x14ac:dyDescent="0.25">
      <c r="O13580" s="158"/>
    </row>
    <row r="13581" spans="15:15" x14ac:dyDescent="0.25">
      <c r="O13581" s="158"/>
    </row>
    <row r="13582" spans="15:15" x14ac:dyDescent="0.25">
      <c r="O13582" s="158"/>
    </row>
    <row r="13583" spans="15:15" x14ac:dyDescent="0.25">
      <c r="O13583" s="158"/>
    </row>
    <row r="13584" spans="15:15" x14ac:dyDescent="0.25">
      <c r="O13584" s="158"/>
    </row>
    <row r="13585" spans="15:15" x14ac:dyDescent="0.25">
      <c r="O13585" s="158"/>
    </row>
    <row r="13586" spans="15:15" x14ac:dyDescent="0.25">
      <c r="O13586" s="158"/>
    </row>
    <row r="13587" spans="15:15" x14ac:dyDescent="0.25">
      <c r="O13587" s="158"/>
    </row>
    <row r="13588" spans="15:15" x14ac:dyDescent="0.25">
      <c r="O13588" s="158"/>
    </row>
    <row r="13589" spans="15:15" x14ac:dyDescent="0.25">
      <c r="O13589" s="158"/>
    </row>
    <row r="13590" spans="15:15" x14ac:dyDescent="0.25">
      <c r="O13590" s="158"/>
    </row>
    <row r="13591" spans="15:15" x14ac:dyDescent="0.25">
      <c r="O13591" s="158"/>
    </row>
    <row r="13592" spans="15:15" x14ac:dyDescent="0.25">
      <c r="O13592" s="158"/>
    </row>
    <row r="13593" spans="15:15" x14ac:dyDescent="0.25">
      <c r="O13593" s="158"/>
    </row>
    <row r="13594" spans="15:15" x14ac:dyDescent="0.25">
      <c r="O13594" s="158"/>
    </row>
    <row r="13595" spans="15:15" x14ac:dyDescent="0.25">
      <c r="O13595" s="158"/>
    </row>
    <row r="13596" spans="15:15" x14ac:dyDescent="0.25">
      <c r="O13596" s="158"/>
    </row>
    <row r="13597" spans="15:15" x14ac:dyDescent="0.25">
      <c r="O13597" s="158"/>
    </row>
    <row r="13598" spans="15:15" x14ac:dyDescent="0.25">
      <c r="O13598" s="158"/>
    </row>
    <row r="13599" spans="15:15" x14ac:dyDescent="0.25">
      <c r="O13599" s="158"/>
    </row>
    <row r="13600" spans="15:15" x14ac:dyDescent="0.25">
      <c r="O13600" s="158"/>
    </row>
    <row r="13601" spans="15:15" x14ac:dyDescent="0.25">
      <c r="O13601" s="158"/>
    </row>
    <row r="13602" spans="15:15" x14ac:dyDescent="0.25">
      <c r="O13602" s="158"/>
    </row>
    <row r="13603" spans="15:15" x14ac:dyDescent="0.25">
      <c r="O13603" s="158"/>
    </row>
    <row r="13604" spans="15:15" x14ac:dyDescent="0.25">
      <c r="O13604" s="158"/>
    </row>
    <row r="13605" spans="15:15" x14ac:dyDescent="0.25">
      <c r="O13605" s="158"/>
    </row>
    <row r="13606" spans="15:15" x14ac:dyDescent="0.25">
      <c r="O13606" s="158"/>
    </row>
    <row r="13607" spans="15:15" x14ac:dyDescent="0.25">
      <c r="O13607" s="158"/>
    </row>
    <row r="13608" spans="15:15" x14ac:dyDescent="0.25">
      <c r="O13608" s="158"/>
    </row>
    <row r="13609" spans="15:15" x14ac:dyDescent="0.25">
      <c r="O13609" s="158"/>
    </row>
    <row r="13610" spans="15:15" x14ac:dyDescent="0.25">
      <c r="O13610" s="158"/>
    </row>
    <row r="13611" spans="15:15" x14ac:dyDescent="0.25">
      <c r="O13611" s="158"/>
    </row>
    <row r="13612" spans="15:15" x14ac:dyDescent="0.25">
      <c r="O13612" s="158"/>
    </row>
    <row r="13613" spans="15:15" x14ac:dyDescent="0.25">
      <c r="O13613" s="158"/>
    </row>
    <row r="13614" spans="15:15" x14ac:dyDescent="0.25">
      <c r="O13614" s="158"/>
    </row>
    <row r="13615" spans="15:15" x14ac:dyDescent="0.25">
      <c r="O13615" s="158"/>
    </row>
    <row r="13616" spans="15:15" x14ac:dyDescent="0.25">
      <c r="O13616" s="158"/>
    </row>
    <row r="13617" spans="15:15" x14ac:dyDescent="0.25">
      <c r="O13617" s="158"/>
    </row>
    <row r="13618" spans="15:15" x14ac:dyDescent="0.25">
      <c r="O13618" s="158"/>
    </row>
    <row r="13619" spans="15:15" x14ac:dyDescent="0.25">
      <c r="O13619" s="158"/>
    </row>
    <row r="13620" spans="15:15" x14ac:dyDescent="0.25">
      <c r="O13620" s="158"/>
    </row>
    <row r="13621" spans="15:15" x14ac:dyDescent="0.25">
      <c r="O13621" s="158"/>
    </row>
    <row r="13622" spans="15:15" x14ac:dyDescent="0.25">
      <c r="O13622" s="158"/>
    </row>
    <row r="13623" spans="15:15" x14ac:dyDescent="0.25">
      <c r="O13623" s="158"/>
    </row>
    <row r="13624" spans="15:15" x14ac:dyDescent="0.25">
      <c r="O13624" s="158"/>
    </row>
    <row r="13625" spans="15:15" x14ac:dyDescent="0.25">
      <c r="O13625" s="158"/>
    </row>
    <row r="13626" spans="15:15" x14ac:dyDescent="0.25">
      <c r="O13626" s="158"/>
    </row>
    <row r="13627" spans="15:15" x14ac:dyDescent="0.25">
      <c r="O13627" s="158"/>
    </row>
    <row r="13628" spans="15:15" x14ac:dyDescent="0.25">
      <c r="O13628" s="158"/>
    </row>
    <row r="13629" spans="15:15" x14ac:dyDescent="0.25">
      <c r="O13629" s="158"/>
    </row>
    <row r="13630" spans="15:15" x14ac:dyDescent="0.25">
      <c r="O13630" s="158"/>
    </row>
    <row r="13631" spans="15:15" x14ac:dyDescent="0.25">
      <c r="O13631" s="158"/>
    </row>
    <row r="13632" spans="15:15" x14ac:dyDescent="0.25">
      <c r="O13632" s="158"/>
    </row>
    <row r="13633" spans="15:15" x14ac:dyDescent="0.25">
      <c r="O13633" s="158"/>
    </row>
    <row r="13634" spans="15:15" x14ac:dyDescent="0.25">
      <c r="O13634" s="158"/>
    </row>
    <row r="13635" spans="15:15" x14ac:dyDescent="0.25">
      <c r="O13635" s="158"/>
    </row>
    <row r="13636" spans="15:15" x14ac:dyDescent="0.25">
      <c r="O13636" s="158"/>
    </row>
    <row r="13637" spans="15:15" x14ac:dyDescent="0.25">
      <c r="O13637" s="158"/>
    </row>
    <row r="13638" spans="15:15" x14ac:dyDescent="0.25">
      <c r="O13638" s="158"/>
    </row>
    <row r="13639" spans="15:15" x14ac:dyDescent="0.25">
      <c r="O13639" s="158"/>
    </row>
    <row r="13640" spans="15:15" x14ac:dyDescent="0.25">
      <c r="O13640" s="158"/>
    </row>
    <row r="13641" spans="15:15" x14ac:dyDescent="0.25">
      <c r="O13641" s="158"/>
    </row>
    <row r="13642" spans="15:15" x14ac:dyDescent="0.25">
      <c r="O13642" s="158"/>
    </row>
    <row r="13643" spans="15:15" x14ac:dyDescent="0.25">
      <c r="O13643" s="158"/>
    </row>
    <row r="13644" spans="15:15" x14ac:dyDescent="0.25">
      <c r="O13644" s="158"/>
    </row>
    <row r="13645" spans="15:15" x14ac:dyDescent="0.25">
      <c r="O13645" s="158"/>
    </row>
    <row r="13646" spans="15:15" x14ac:dyDescent="0.25">
      <c r="O13646" s="158"/>
    </row>
    <row r="13647" spans="15:15" x14ac:dyDescent="0.25">
      <c r="O13647" s="158"/>
    </row>
    <row r="13648" spans="15:15" x14ac:dyDescent="0.25">
      <c r="O13648" s="158"/>
    </row>
    <row r="13649" spans="15:15" x14ac:dyDescent="0.25">
      <c r="O13649" s="158"/>
    </row>
    <row r="13650" spans="15:15" x14ac:dyDescent="0.25">
      <c r="O13650" s="158"/>
    </row>
    <row r="13651" spans="15:15" x14ac:dyDescent="0.25">
      <c r="O13651" s="158"/>
    </row>
    <row r="13652" spans="15:15" x14ac:dyDescent="0.25">
      <c r="O13652" s="158"/>
    </row>
    <row r="13653" spans="15:15" x14ac:dyDescent="0.25">
      <c r="O13653" s="158"/>
    </row>
    <row r="13654" spans="15:15" x14ac:dyDescent="0.25">
      <c r="O13654" s="158"/>
    </row>
    <row r="13655" spans="15:15" x14ac:dyDescent="0.25">
      <c r="O13655" s="158"/>
    </row>
    <row r="13656" spans="15:15" x14ac:dyDescent="0.25">
      <c r="O13656" s="158"/>
    </row>
    <row r="13657" spans="15:15" x14ac:dyDescent="0.25">
      <c r="O13657" s="158"/>
    </row>
    <row r="13658" spans="15:15" x14ac:dyDescent="0.25">
      <c r="O13658" s="158"/>
    </row>
    <row r="13659" spans="15:15" x14ac:dyDescent="0.25">
      <c r="O13659" s="158"/>
    </row>
    <row r="13660" spans="15:15" x14ac:dyDescent="0.25">
      <c r="O13660" s="158"/>
    </row>
    <row r="13661" spans="15:15" x14ac:dyDescent="0.25">
      <c r="O13661" s="158"/>
    </row>
    <row r="13662" spans="15:15" x14ac:dyDescent="0.25">
      <c r="O13662" s="158"/>
    </row>
    <row r="13663" spans="15:15" x14ac:dyDescent="0.25">
      <c r="O13663" s="158"/>
    </row>
    <row r="13664" spans="15:15" x14ac:dyDescent="0.25">
      <c r="O13664" s="158"/>
    </row>
    <row r="13665" spans="15:15" x14ac:dyDescent="0.25">
      <c r="O13665" s="158"/>
    </row>
    <row r="13666" spans="15:15" x14ac:dyDescent="0.25">
      <c r="O13666" s="158"/>
    </row>
    <row r="13667" spans="15:15" x14ac:dyDescent="0.25">
      <c r="O13667" s="158"/>
    </row>
    <row r="13668" spans="15:15" x14ac:dyDescent="0.25">
      <c r="O13668" s="158"/>
    </row>
    <row r="13669" spans="15:15" x14ac:dyDescent="0.25">
      <c r="O13669" s="158"/>
    </row>
    <row r="13670" spans="15:15" x14ac:dyDescent="0.25">
      <c r="O13670" s="158"/>
    </row>
    <row r="13671" spans="15:15" x14ac:dyDescent="0.25">
      <c r="O13671" s="158"/>
    </row>
    <row r="13672" spans="15:15" x14ac:dyDescent="0.25">
      <c r="O13672" s="158"/>
    </row>
    <row r="13673" spans="15:15" x14ac:dyDescent="0.25">
      <c r="O13673" s="158"/>
    </row>
    <row r="13674" spans="15:15" x14ac:dyDescent="0.25">
      <c r="O13674" s="158"/>
    </row>
    <row r="13675" spans="15:15" x14ac:dyDescent="0.25">
      <c r="O13675" s="158"/>
    </row>
    <row r="13676" spans="15:15" x14ac:dyDescent="0.25">
      <c r="O13676" s="158"/>
    </row>
    <row r="13677" spans="15:15" x14ac:dyDescent="0.25">
      <c r="O13677" s="158"/>
    </row>
    <row r="13678" spans="15:15" x14ac:dyDescent="0.25">
      <c r="O13678" s="158"/>
    </row>
    <row r="13679" spans="15:15" x14ac:dyDescent="0.25">
      <c r="O13679" s="158"/>
    </row>
    <row r="13680" spans="15:15" x14ac:dyDescent="0.25">
      <c r="O13680" s="158"/>
    </row>
    <row r="13681" spans="15:15" x14ac:dyDescent="0.25">
      <c r="O13681" s="158"/>
    </row>
    <row r="13682" spans="15:15" x14ac:dyDescent="0.25">
      <c r="O13682" s="158"/>
    </row>
    <row r="13683" spans="15:15" x14ac:dyDescent="0.25">
      <c r="O13683" s="158"/>
    </row>
    <row r="13684" spans="15:15" x14ac:dyDescent="0.25">
      <c r="O13684" s="158"/>
    </row>
    <row r="13685" spans="15:15" x14ac:dyDescent="0.25">
      <c r="O13685" s="158"/>
    </row>
    <row r="13686" spans="15:15" x14ac:dyDescent="0.25">
      <c r="O13686" s="158"/>
    </row>
    <row r="13687" spans="15:15" x14ac:dyDescent="0.25">
      <c r="O13687" s="158"/>
    </row>
    <row r="13688" spans="15:15" x14ac:dyDescent="0.25">
      <c r="O13688" s="158"/>
    </row>
    <row r="13689" spans="15:15" x14ac:dyDescent="0.25">
      <c r="O13689" s="158"/>
    </row>
    <row r="13690" spans="15:15" x14ac:dyDescent="0.25">
      <c r="O13690" s="158"/>
    </row>
    <row r="13691" spans="15:15" x14ac:dyDescent="0.25">
      <c r="O13691" s="158"/>
    </row>
    <row r="13692" spans="15:15" x14ac:dyDescent="0.25">
      <c r="O13692" s="158"/>
    </row>
    <row r="13693" spans="15:15" x14ac:dyDescent="0.25">
      <c r="O13693" s="158"/>
    </row>
    <row r="13694" spans="15:15" x14ac:dyDescent="0.25">
      <c r="O13694" s="158"/>
    </row>
    <row r="13695" spans="15:15" x14ac:dyDescent="0.25">
      <c r="O13695" s="158"/>
    </row>
    <row r="13696" spans="15:15" x14ac:dyDescent="0.25">
      <c r="O13696" s="158"/>
    </row>
    <row r="13697" spans="15:15" x14ac:dyDescent="0.25">
      <c r="O13697" s="158"/>
    </row>
    <row r="13698" spans="15:15" x14ac:dyDescent="0.25">
      <c r="O13698" s="158"/>
    </row>
    <row r="13699" spans="15:15" x14ac:dyDescent="0.25">
      <c r="O13699" s="158"/>
    </row>
    <row r="13700" spans="15:15" x14ac:dyDescent="0.25">
      <c r="O13700" s="158"/>
    </row>
    <row r="13701" spans="15:15" x14ac:dyDescent="0.25">
      <c r="O13701" s="158"/>
    </row>
    <row r="13702" spans="15:15" x14ac:dyDescent="0.25">
      <c r="O13702" s="158"/>
    </row>
    <row r="13703" spans="15:15" x14ac:dyDescent="0.25">
      <c r="O13703" s="158"/>
    </row>
    <row r="13704" spans="15:15" x14ac:dyDescent="0.25">
      <c r="O13704" s="158"/>
    </row>
    <row r="13705" spans="15:15" x14ac:dyDescent="0.25">
      <c r="O13705" s="158"/>
    </row>
    <row r="13706" spans="15:15" x14ac:dyDescent="0.25">
      <c r="O13706" s="158"/>
    </row>
    <row r="13707" spans="15:15" x14ac:dyDescent="0.25">
      <c r="O13707" s="158"/>
    </row>
    <row r="13708" spans="15:15" x14ac:dyDescent="0.25">
      <c r="O13708" s="158"/>
    </row>
    <row r="13709" spans="15:15" x14ac:dyDescent="0.25">
      <c r="O13709" s="158"/>
    </row>
    <row r="13710" spans="15:15" x14ac:dyDescent="0.25">
      <c r="O13710" s="158"/>
    </row>
    <row r="13711" spans="15:15" x14ac:dyDescent="0.25">
      <c r="O13711" s="158"/>
    </row>
    <row r="13712" spans="15:15" x14ac:dyDescent="0.25">
      <c r="O13712" s="158"/>
    </row>
    <row r="13713" spans="15:15" x14ac:dyDescent="0.25">
      <c r="O13713" s="158"/>
    </row>
    <row r="13714" spans="15:15" x14ac:dyDescent="0.25">
      <c r="O13714" s="158"/>
    </row>
    <row r="13715" spans="15:15" x14ac:dyDescent="0.25">
      <c r="O13715" s="158"/>
    </row>
    <row r="13716" spans="15:15" x14ac:dyDescent="0.25">
      <c r="O13716" s="158"/>
    </row>
    <row r="13717" spans="15:15" x14ac:dyDescent="0.25">
      <c r="O13717" s="158"/>
    </row>
    <row r="13718" spans="15:15" x14ac:dyDescent="0.25">
      <c r="O13718" s="158"/>
    </row>
    <row r="13719" spans="15:15" x14ac:dyDescent="0.25">
      <c r="O13719" s="158"/>
    </row>
    <row r="13720" spans="15:15" x14ac:dyDescent="0.25">
      <c r="O13720" s="158"/>
    </row>
    <row r="13721" spans="15:15" x14ac:dyDescent="0.25">
      <c r="O13721" s="158"/>
    </row>
    <row r="13722" spans="15:15" x14ac:dyDescent="0.25">
      <c r="O13722" s="158"/>
    </row>
    <row r="13723" spans="15:15" x14ac:dyDescent="0.25">
      <c r="O13723" s="158"/>
    </row>
    <row r="13724" spans="15:15" x14ac:dyDescent="0.25">
      <c r="O13724" s="158"/>
    </row>
    <row r="13725" spans="15:15" x14ac:dyDescent="0.25">
      <c r="O13725" s="158"/>
    </row>
    <row r="13726" spans="15:15" x14ac:dyDescent="0.25">
      <c r="O13726" s="158"/>
    </row>
    <row r="13727" spans="15:15" x14ac:dyDescent="0.25">
      <c r="O13727" s="158"/>
    </row>
    <row r="13728" spans="15:15" x14ac:dyDescent="0.25">
      <c r="O13728" s="158"/>
    </row>
    <row r="13729" spans="15:15" x14ac:dyDescent="0.25">
      <c r="O13729" s="158"/>
    </row>
    <row r="13730" spans="15:15" x14ac:dyDescent="0.25">
      <c r="O13730" s="158"/>
    </row>
    <row r="13731" spans="15:15" x14ac:dyDescent="0.25">
      <c r="O13731" s="158"/>
    </row>
    <row r="13732" spans="15:15" x14ac:dyDescent="0.25">
      <c r="O13732" s="158"/>
    </row>
    <row r="13733" spans="15:15" x14ac:dyDescent="0.25">
      <c r="O13733" s="158"/>
    </row>
    <row r="13734" spans="15:15" x14ac:dyDescent="0.25">
      <c r="O13734" s="158"/>
    </row>
    <row r="13735" spans="15:15" x14ac:dyDescent="0.25">
      <c r="O13735" s="158"/>
    </row>
    <row r="13736" spans="15:15" x14ac:dyDescent="0.25">
      <c r="O13736" s="158"/>
    </row>
    <row r="13737" spans="15:15" x14ac:dyDescent="0.25">
      <c r="O13737" s="158"/>
    </row>
    <row r="13738" spans="15:15" x14ac:dyDescent="0.25">
      <c r="O13738" s="158"/>
    </row>
    <row r="13739" spans="15:15" x14ac:dyDescent="0.25">
      <c r="O13739" s="158"/>
    </row>
    <row r="13740" spans="15:15" x14ac:dyDescent="0.25">
      <c r="O13740" s="158"/>
    </row>
    <row r="13741" spans="15:15" x14ac:dyDescent="0.25">
      <c r="O13741" s="158"/>
    </row>
    <row r="13742" spans="15:15" x14ac:dyDescent="0.25">
      <c r="O13742" s="158"/>
    </row>
    <row r="13743" spans="15:15" x14ac:dyDescent="0.25">
      <c r="O13743" s="158"/>
    </row>
    <row r="13744" spans="15:15" x14ac:dyDescent="0.25">
      <c r="O13744" s="158"/>
    </row>
    <row r="13745" spans="15:15" x14ac:dyDescent="0.25">
      <c r="O13745" s="158"/>
    </row>
    <row r="13746" spans="15:15" x14ac:dyDescent="0.25">
      <c r="O13746" s="158"/>
    </row>
    <row r="13747" spans="15:15" x14ac:dyDescent="0.25">
      <c r="O13747" s="158"/>
    </row>
    <row r="13748" spans="15:15" x14ac:dyDescent="0.25">
      <c r="O13748" s="158"/>
    </row>
    <row r="13749" spans="15:15" x14ac:dyDescent="0.25">
      <c r="O13749" s="158"/>
    </row>
    <row r="13750" spans="15:15" x14ac:dyDescent="0.25">
      <c r="O13750" s="158"/>
    </row>
    <row r="13751" spans="15:15" x14ac:dyDescent="0.25">
      <c r="O13751" s="158"/>
    </row>
    <row r="13752" spans="15:15" x14ac:dyDescent="0.25">
      <c r="O13752" s="158"/>
    </row>
    <row r="13753" spans="15:15" x14ac:dyDescent="0.25">
      <c r="O13753" s="158"/>
    </row>
    <row r="13754" spans="15:15" x14ac:dyDescent="0.25">
      <c r="O13754" s="158"/>
    </row>
    <row r="13755" spans="15:15" x14ac:dyDescent="0.25">
      <c r="O13755" s="158"/>
    </row>
    <row r="13756" spans="15:15" x14ac:dyDescent="0.25">
      <c r="O13756" s="158"/>
    </row>
    <row r="13757" spans="15:15" x14ac:dyDescent="0.25">
      <c r="O13757" s="158"/>
    </row>
    <row r="13758" spans="15:15" x14ac:dyDescent="0.25">
      <c r="O13758" s="158"/>
    </row>
    <row r="13759" spans="15:15" x14ac:dyDescent="0.25">
      <c r="O13759" s="158"/>
    </row>
    <row r="13760" spans="15:15" x14ac:dyDescent="0.25">
      <c r="O13760" s="158"/>
    </row>
    <row r="13761" spans="15:15" x14ac:dyDescent="0.25">
      <c r="O13761" s="158"/>
    </row>
    <row r="13762" spans="15:15" x14ac:dyDescent="0.25">
      <c r="O13762" s="158"/>
    </row>
    <row r="13763" spans="15:15" x14ac:dyDescent="0.25">
      <c r="O13763" s="158"/>
    </row>
    <row r="13764" spans="15:15" x14ac:dyDescent="0.25">
      <c r="O13764" s="158"/>
    </row>
    <row r="13765" spans="15:15" x14ac:dyDescent="0.25">
      <c r="O13765" s="158"/>
    </row>
    <row r="13766" spans="15:15" x14ac:dyDescent="0.25">
      <c r="O13766" s="158"/>
    </row>
    <row r="13767" spans="15:15" x14ac:dyDescent="0.25">
      <c r="O13767" s="158"/>
    </row>
    <row r="13768" spans="15:15" x14ac:dyDescent="0.25">
      <c r="O13768" s="158"/>
    </row>
    <row r="13769" spans="15:15" x14ac:dyDescent="0.25">
      <c r="O13769" s="158"/>
    </row>
    <row r="13770" spans="15:15" x14ac:dyDescent="0.25">
      <c r="O13770" s="158"/>
    </row>
    <row r="13771" spans="15:15" x14ac:dyDescent="0.25">
      <c r="O13771" s="158"/>
    </row>
    <row r="13772" spans="15:15" x14ac:dyDescent="0.25">
      <c r="O13772" s="158"/>
    </row>
    <row r="13773" spans="15:15" x14ac:dyDescent="0.25">
      <c r="O13773" s="158"/>
    </row>
    <row r="13774" spans="15:15" x14ac:dyDescent="0.25">
      <c r="O13774" s="158"/>
    </row>
    <row r="13775" spans="15:15" x14ac:dyDescent="0.25">
      <c r="O13775" s="158"/>
    </row>
    <row r="13776" spans="15:15" x14ac:dyDescent="0.25">
      <c r="O13776" s="158"/>
    </row>
    <row r="13777" spans="15:15" x14ac:dyDescent="0.25">
      <c r="O13777" s="158"/>
    </row>
    <row r="13778" spans="15:15" x14ac:dyDescent="0.25">
      <c r="O13778" s="158"/>
    </row>
    <row r="13779" spans="15:15" x14ac:dyDescent="0.25">
      <c r="O13779" s="158"/>
    </row>
    <row r="13780" spans="15:15" x14ac:dyDescent="0.25">
      <c r="O13780" s="158"/>
    </row>
    <row r="13781" spans="15:15" x14ac:dyDescent="0.25">
      <c r="O13781" s="158"/>
    </row>
    <row r="13782" spans="15:15" x14ac:dyDescent="0.25">
      <c r="O13782" s="158"/>
    </row>
    <row r="13783" spans="15:15" x14ac:dyDescent="0.25">
      <c r="O13783" s="158"/>
    </row>
    <row r="13784" spans="15:15" x14ac:dyDescent="0.25">
      <c r="O13784" s="158"/>
    </row>
    <row r="13785" spans="15:15" x14ac:dyDescent="0.25">
      <c r="O13785" s="158"/>
    </row>
    <row r="13786" spans="15:15" x14ac:dyDescent="0.25">
      <c r="O13786" s="158"/>
    </row>
    <row r="13787" spans="15:15" x14ac:dyDescent="0.25">
      <c r="O13787" s="158"/>
    </row>
    <row r="13788" spans="15:15" x14ac:dyDescent="0.25">
      <c r="O13788" s="158"/>
    </row>
    <row r="13789" spans="15:15" x14ac:dyDescent="0.25">
      <c r="O13789" s="158"/>
    </row>
    <row r="13790" spans="15:15" x14ac:dyDescent="0.25">
      <c r="O13790" s="158"/>
    </row>
    <row r="13791" spans="15:15" x14ac:dyDescent="0.25">
      <c r="O13791" s="158"/>
    </row>
    <row r="13792" spans="15:15" x14ac:dyDescent="0.25">
      <c r="O13792" s="158"/>
    </row>
    <row r="13793" spans="15:15" x14ac:dyDescent="0.25">
      <c r="O13793" s="158"/>
    </row>
    <row r="13794" spans="15:15" x14ac:dyDescent="0.25">
      <c r="O13794" s="158"/>
    </row>
    <row r="13795" spans="15:15" x14ac:dyDescent="0.25">
      <c r="O13795" s="158"/>
    </row>
    <row r="13796" spans="15:15" x14ac:dyDescent="0.25">
      <c r="O13796" s="158"/>
    </row>
    <row r="13797" spans="15:15" x14ac:dyDescent="0.25">
      <c r="O13797" s="158"/>
    </row>
    <row r="13798" spans="15:15" x14ac:dyDescent="0.25">
      <c r="O13798" s="158"/>
    </row>
    <row r="13799" spans="15:15" x14ac:dyDescent="0.25">
      <c r="O13799" s="158"/>
    </row>
    <row r="13800" spans="15:15" x14ac:dyDescent="0.25">
      <c r="O13800" s="158"/>
    </row>
    <row r="13801" spans="15:15" x14ac:dyDescent="0.25">
      <c r="O13801" s="158"/>
    </row>
    <row r="13802" spans="15:15" x14ac:dyDescent="0.25">
      <c r="O13802" s="158"/>
    </row>
    <row r="13803" spans="15:15" x14ac:dyDescent="0.25">
      <c r="O13803" s="158"/>
    </row>
    <row r="13804" spans="15:15" x14ac:dyDescent="0.25">
      <c r="O13804" s="158"/>
    </row>
    <row r="13805" spans="15:15" x14ac:dyDescent="0.25">
      <c r="O13805" s="158"/>
    </row>
    <row r="13806" spans="15:15" x14ac:dyDescent="0.25">
      <c r="O13806" s="158"/>
    </row>
    <row r="13807" spans="15:15" x14ac:dyDescent="0.25">
      <c r="O13807" s="158"/>
    </row>
    <row r="13808" spans="15:15" x14ac:dyDescent="0.25">
      <c r="O13808" s="158"/>
    </row>
    <row r="13809" spans="15:15" x14ac:dyDescent="0.25">
      <c r="O13809" s="158"/>
    </row>
    <row r="13810" spans="15:15" x14ac:dyDescent="0.25">
      <c r="O13810" s="158"/>
    </row>
    <row r="13811" spans="15:15" x14ac:dyDescent="0.25">
      <c r="O13811" s="158"/>
    </row>
    <row r="13812" spans="15:15" x14ac:dyDescent="0.25">
      <c r="O13812" s="158"/>
    </row>
    <row r="13813" spans="15:15" x14ac:dyDescent="0.25">
      <c r="O13813" s="158"/>
    </row>
    <row r="13814" spans="15:15" x14ac:dyDescent="0.25">
      <c r="O13814" s="158"/>
    </row>
    <row r="13815" spans="15:15" x14ac:dyDescent="0.25">
      <c r="O13815" s="158"/>
    </row>
    <row r="13816" spans="15:15" x14ac:dyDescent="0.25">
      <c r="O13816" s="158"/>
    </row>
    <row r="13817" spans="15:15" x14ac:dyDescent="0.25">
      <c r="O13817" s="158"/>
    </row>
    <row r="13818" spans="15:15" x14ac:dyDescent="0.25">
      <c r="O13818" s="158"/>
    </row>
    <row r="13819" spans="15:15" x14ac:dyDescent="0.25">
      <c r="O13819" s="158"/>
    </row>
    <row r="13820" spans="15:15" x14ac:dyDescent="0.25">
      <c r="O13820" s="158"/>
    </row>
    <row r="13821" spans="15:15" x14ac:dyDescent="0.25">
      <c r="O13821" s="158"/>
    </row>
    <row r="13822" spans="15:15" x14ac:dyDescent="0.25">
      <c r="O13822" s="158"/>
    </row>
    <row r="13823" spans="15:15" x14ac:dyDescent="0.25">
      <c r="O13823" s="158"/>
    </row>
    <row r="13824" spans="15:15" x14ac:dyDescent="0.25">
      <c r="O13824" s="158"/>
    </row>
    <row r="13825" spans="15:15" x14ac:dyDescent="0.25">
      <c r="O13825" s="158"/>
    </row>
    <row r="13826" spans="15:15" x14ac:dyDescent="0.25">
      <c r="O13826" s="158"/>
    </row>
    <row r="13827" spans="15:15" x14ac:dyDescent="0.25">
      <c r="O13827" s="158"/>
    </row>
    <row r="13828" spans="15:15" x14ac:dyDescent="0.25">
      <c r="O13828" s="158"/>
    </row>
    <row r="13829" spans="15:15" x14ac:dyDescent="0.25">
      <c r="O13829" s="158"/>
    </row>
    <row r="13830" spans="15:15" x14ac:dyDescent="0.25">
      <c r="O13830" s="158"/>
    </row>
    <row r="13831" spans="15:15" x14ac:dyDescent="0.25">
      <c r="O13831" s="158"/>
    </row>
    <row r="13832" spans="15:15" x14ac:dyDescent="0.25">
      <c r="O13832" s="158"/>
    </row>
    <row r="13833" spans="15:15" x14ac:dyDescent="0.25">
      <c r="O13833" s="158"/>
    </row>
    <row r="13834" spans="15:15" x14ac:dyDescent="0.25">
      <c r="O13834" s="158"/>
    </row>
    <row r="13835" spans="15:15" x14ac:dyDescent="0.25">
      <c r="O13835" s="158"/>
    </row>
    <row r="13836" spans="15:15" x14ac:dyDescent="0.25">
      <c r="O13836" s="158"/>
    </row>
    <row r="13837" spans="15:15" x14ac:dyDescent="0.25">
      <c r="O13837" s="158"/>
    </row>
    <row r="13838" spans="15:15" x14ac:dyDescent="0.25">
      <c r="O13838" s="158"/>
    </row>
    <row r="13839" spans="15:15" x14ac:dyDescent="0.25">
      <c r="O13839" s="158"/>
    </row>
    <row r="13840" spans="15:15" x14ac:dyDescent="0.25">
      <c r="O13840" s="158"/>
    </row>
    <row r="13841" spans="15:15" x14ac:dyDescent="0.25">
      <c r="O13841" s="158"/>
    </row>
    <row r="13842" spans="15:15" x14ac:dyDescent="0.25">
      <c r="O13842" s="158"/>
    </row>
    <row r="13843" spans="15:15" x14ac:dyDescent="0.25">
      <c r="O13843" s="158"/>
    </row>
    <row r="13844" spans="15:15" x14ac:dyDescent="0.25">
      <c r="O13844" s="158"/>
    </row>
    <row r="13845" spans="15:15" x14ac:dyDescent="0.25">
      <c r="O13845" s="158"/>
    </row>
    <row r="13846" spans="15:15" x14ac:dyDescent="0.25">
      <c r="O13846" s="158"/>
    </row>
    <row r="13847" spans="15:15" x14ac:dyDescent="0.25">
      <c r="O13847" s="158"/>
    </row>
    <row r="13848" spans="15:15" x14ac:dyDescent="0.25">
      <c r="O13848" s="158"/>
    </row>
    <row r="13849" spans="15:15" x14ac:dyDescent="0.25">
      <c r="O13849" s="158"/>
    </row>
    <row r="13850" spans="15:15" x14ac:dyDescent="0.25">
      <c r="O13850" s="158"/>
    </row>
    <row r="13851" spans="15:15" x14ac:dyDescent="0.25">
      <c r="O13851" s="158"/>
    </row>
    <row r="13852" spans="15:15" x14ac:dyDescent="0.25">
      <c r="O13852" s="158"/>
    </row>
    <row r="13853" spans="15:15" x14ac:dyDescent="0.25">
      <c r="O13853" s="158"/>
    </row>
    <row r="13854" spans="15:15" x14ac:dyDescent="0.25">
      <c r="O13854" s="158"/>
    </row>
    <row r="13855" spans="15:15" x14ac:dyDescent="0.25">
      <c r="O13855" s="158"/>
    </row>
    <row r="13856" spans="15:15" x14ac:dyDescent="0.25">
      <c r="O13856" s="158"/>
    </row>
    <row r="13857" spans="15:15" x14ac:dyDescent="0.25">
      <c r="O13857" s="158"/>
    </row>
    <row r="13858" spans="15:15" x14ac:dyDescent="0.25">
      <c r="O13858" s="158"/>
    </row>
    <row r="13859" spans="15:15" x14ac:dyDescent="0.25">
      <c r="O13859" s="158"/>
    </row>
    <row r="13860" spans="15:15" x14ac:dyDescent="0.25">
      <c r="O13860" s="158"/>
    </row>
    <row r="13861" spans="15:15" x14ac:dyDescent="0.25">
      <c r="O13861" s="158"/>
    </row>
    <row r="13862" spans="15:15" x14ac:dyDescent="0.25">
      <c r="O13862" s="158"/>
    </row>
    <row r="13863" spans="15:15" x14ac:dyDescent="0.25">
      <c r="O13863" s="158"/>
    </row>
    <row r="13864" spans="15:15" x14ac:dyDescent="0.25">
      <c r="O13864" s="158"/>
    </row>
    <row r="13865" spans="15:15" x14ac:dyDescent="0.25">
      <c r="O13865" s="158"/>
    </row>
    <row r="13866" spans="15:15" x14ac:dyDescent="0.25">
      <c r="O13866" s="158"/>
    </row>
    <row r="13867" spans="15:15" x14ac:dyDescent="0.25">
      <c r="O13867" s="158"/>
    </row>
    <row r="13868" spans="15:15" x14ac:dyDescent="0.25">
      <c r="O13868" s="158"/>
    </row>
    <row r="13869" spans="15:15" x14ac:dyDescent="0.25">
      <c r="O13869" s="158"/>
    </row>
    <row r="13870" spans="15:15" x14ac:dyDescent="0.25">
      <c r="O13870" s="158"/>
    </row>
    <row r="13871" spans="15:15" x14ac:dyDescent="0.25">
      <c r="O13871" s="158"/>
    </row>
    <row r="13872" spans="15:15" x14ac:dyDescent="0.25">
      <c r="O13872" s="158"/>
    </row>
    <row r="13873" spans="15:15" x14ac:dyDescent="0.25">
      <c r="O13873" s="158"/>
    </row>
    <row r="13874" spans="15:15" x14ac:dyDescent="0.25">
      <c r="O13874" s="158"/>
    </row>
    <row r="13875" spans="15:15" x14ac:dyDescent="0.25">
      <c r="O13875" s="158"/>
    </row>
    <row r="13876" spans="15:15" x14ac:dyDescent="0.25">
      <c r="O13876" s="158"/>
    </row>
    <row r="13877" spans="15:15" x14ac:dyDescent="0.25">
      <c r="O13877" s="158"/>
    </row>
    <row r="13878" spans="15:15" x14ac:dyDescent="0.25">
      <c r="O13878" s="158"/>
    </row>
    <row r="13879" spans="15:15" x14ac:dyDescent="0.25">
      <c r="O13879" s="158"/>
    </row>
    <row r="13880" spans="15:15" x14ac:dyDescent="0.25">
      <c r="O13880" s="158"/>
    </row>
    <row r="13881" spans="15:15" x14ac:dyDescent="0.25">
      <c r="O13881" s="158"/>
    </row>
    <row r="13882" spans="15:15" x14ac:dyDescent="0.25">
      <c r="O13882" s="158"/>
    </row>
    <row r="13883" spans="15:15" x14ac:dyDescent="0.25">
      <c r="O13883" s="158"/>
    </row>
    <row r="13884" spans="15:15" x14ac:dyDescent="0.25">
      <c r="O13884" s="158"/>
    </row>
    <row r="13885" spans="15:15" x14ac:dyDescent="0.25">
      <c r="O13885" s="158"/>
    </row>
    <row r="13886" spans="15:15" x14ac:dyDescent="0.25">
      <c r="O13886" s="158"/>
    </row>
    <row r="13887" spans="15:15" x14ac:dyDescent="0.25">
      <c r="O13887" s="158"/>
    </row>
    <row r="13888" spans="15:15" x14ac:dyDescent="0.25">
      <c r="O13888" s="158"/>
    </row>
    <row r="13889" spans="15:15" x14ac:dyDescent="0.25">
      <c r="O13889" s="158"/>
    </row>
    <row r="13890" spans="15:15" x14ac:dyDescent="0.25">
      <c r="O13890" s="158"/>
    </row>
    <row r="13891" spans="15:15" x14ac:dyDescent="0.25">
      <c r="O13891" s="158"/>
    </row>
    <row r="13892" spans="15:15" x14ac:dyDescent="0.25">
      <c r="O13892" s="158"/>
    </row>
    <row r="13893" spans="15:15" x14ac:dyDescent="0.25">
      <c r="O13893" s="158"/>
    </row>
    <row r="13894" spans="15:15" x14ac:dyDescent="0.25">
      <c r="O13894" s="158"/>
    </row>
    <row r="13895" spans="15:15" x14ac:dyDescent="0.25">
      <c r="O13895" s="158"/>
    </row>
    <row r="13896" spans="15:15" x14ac:dyDescent="0.25">
      <c r="O13896" s="158"/>
    </row>
    <row r="13897" spans="15:15" x14ac:dyDescent="0.25">
      <c r="O13897" s="158"/>
    </row>
    <row r="13898" spans="15:15" x14ac:dyDescent="0.25">
      <c r="O13898" s="158"/>
    </row>
    <row r="13899" spans="15:15" x14ac:dyDescent="0.25">
      <c r="O13899" s="158"/>
    </row>
    <row r="13900" spans="15:15" x14ac:dyDescent="0.25">
      <c r="O13900" s="158"/>
    </row>
    <row r="13901" spans="15:15" x14ac:dyDescent="0.25">
      <c r="O13901" s="158"/>
    </row>
    <row r="13902" spans="15:15" x14ac:dyDescent="0.25">
      <c r="O13902" s="158"/>
    </row>
    <row r="13903" spans="15:15" x14ac:dyDescent="0.25">
      <c r="O13903" s="158"/>
    </row>
    <row r="13904" spans="15:15" x14ac:dyDescent="0.25">
      <c r="O13904" s="158"/>
    </row>
    <row r="13905" spans="15:15" x14ac:dyDescent="0.25">
      <c r="O13905" s="158"/>
    </row>
    <row r="13906" spans="15:15" x14ac:dyDescent="0.25">
      <c r="O13906" s="158"/>
    </row>
    <row r="13907" spans="15:15" x14ac:dyDescent="0.25">
      <c r="O13907" s="158"/>
    </row>
    <row r="13908" spans="15:15" x14ac:dyDescent="0.25">
      <c r="O13908" s="158"/>
    </row>
    <row r="13909" spans="15:15" x14ac:dyDescent="0.25">
      <c r="O13909" s="158"/>
    </row>
    <row r="13910" spans="15:15" x14ac:dyDescent="0.25">
      <c r="O13910" s="158"/>
    </row>
    <row r="13911" spans="15:15" x14ac:dyDescent="0.25">
      <c r="O13911" s="158"/>
    </row>
    <row r="13912" spans="15:15" x14ac:dyDescent="0.25">
      <c r="O13912" s="158"/>
    </row>
    <row r="13913" spans="15:15" x14ac:dyDescent="0.25">
      <c r="O13913" s="158"/>
    </row>
    <row r="13914" spans="15:15" x14ac:dyDescent="0.25">
      <c r="O13914" s="158"/>
    </row>
    <row r="13915" spans="15:15" x14ac:dyDescent="0.25">
      <c r="O13915" s="158"/>
    </row>
    <row r="13916" spans="15:15" x14ac:dyDescent="0.25">
      <c r="O13916" s="158"/>
    </row>
    <row r="13917" spans="15:15" x14ac:dyDescent="0.25">
      <c r="O13917" s="158"/>
    </row>
    <row r="13918" spans="15:15" x14ac:dyDescent="0.25">
      <c r="O13918" s="158"/>
    </row>
    <row r="13919" spans="15:15" x14ac:dyDescent="0.25">
      <c r="O13919" s="158"/>
    </row>
    <row r="13920" spans="15:15" x14ac:dyDescent="0.25">
      <c r="O13920" s="158"/>
    </row>
    <row r="13921" spans="15:15" x14ac:dyDescent="0.25">
      <c r="O13921" s="158"/>
    </row>
    <row r="13922" spans="15:15" x14ac:dyDescent="0.25">
      <c r="O13922" s="158"/>
    </row>
    <row r="13923" spans="15:15" x14ac:dyDescent="0.25">
      <c r="O13923" s="158"/>
    </row>
    <row r="13924" spans="15:15" x14ac:dyDescent="0.25">
      <c r="O13924" s="158"/>
    </row>
    <row r="13925" spans="15:15" x14ac:dyDescent="0.25">
      <c r="O13925" s="158"/>
    </row>
    <row r="13926" spans="15:15" x14ac:dyDescent="0.25">
      <c r="O13926" s="158"/>
    </row>
    <row r="13927" spans="15:15" x14ac:dyDescent="0.25">
      <c r="O13927" s="158"/>
    </row>
    <row r="13928" spans="15:15" x14ac:dyDescent="0.25">
      <c r="O13928" s="158"/>
    </row>
    <row r="13929" spans="15:15" x14ac:dyDescent="0.25">
      <c r="O13929" s="158"/>
    </row>
    <row r="13930" spans="15:15" x14ac:dyDescent="0.25">
      <c r="O13930" s="158"/>
    </row>
    <row r="13931" spans="15:15" x14ac:dyDescent="0.25">
      <c r="O13931" s="158"/>
    </row>
    <row r="13932" spans="15:15" x14ac:dyDescent="0.25">
      <c r="O13932" s="158"/>
    </row>
    <row r="13933" spans="15:15" x14ac:dyDescent="0.25">
      <c r="O13933" s="158"/>
    </row>
    <row r="13934" spans="15:15" x14ac:dyDescent="0.25">
      <c r="O13934" s="158"/>
    </row>
    <row r="13935" spans="15:15" x14ac:dyDescent="0.25">
      <c r="O13935" s="158"/>
    </row>
    <row r="13936" spans="15:15" x14ac:dyDescent="0.25">
      <c r="O13936" s="158"/>
    </row>
    <row r="13937" spans="15:15" x14ac:dyDescent="0.25">
      <c r="O13937" s="158"/>
    </row>
    <row r="13938" spans="15:15" x14ac:dyDescent="0.25">
      <c r="O13938" s="158"/>
    </row>
    <row r="13939" spans="15:15" x14ac:dyDescent="0.25">
      <c r="O13939" s="158"/>
    </row>
    <row r="13940" spans="15:15" x14ac:dyDescent="0.25">
      <c r="O13940" s="158"/>
    </row>
    <row r="13941" spans="15:15" x14ac:dyDescent="0.25">
      <c r="O13941" s="158"/>
    </row>
    <row r="13942" spans="15:15" x14ac:dyDescent="0.25">
      <c r="O13942" s="158"/>
    </row>
    <row r="13943" spans="15:15" x14ac:dyDescent="0.25">
      <c r="O13943" s="158"/>
    </row>
    <row r="13944" spans="15:15" x14ac:dyDescent="0.25">
      <c r="O13944" s="158"/>
    </row>
    <row r="13945" spans="15:15" x14ac:dyDescent="0.25">
      <c r="O13945" s="158"/>
    </row>
    <row r="13946" spans="15:15" x14ac:dyDescent="0.25">
      <c r="O13946" s="158"/>
    </row>
    <row r="13947" spans="15:15" x14ac:dyDescent="0.25">
      <c r="O13947" s="158"/>
    </row>
    <row r="13948" spans="15:15" x14ac:dyDescent="0.25">
      <c r="O13948" s="158"/>
    </row>
    <row r="13949" spans="15:15" x14ac:dyDescent="0.25">
      <c r="O13949" s="158"/>
    </row>
    <row r="13950" spans="15:15" x14ac:dyDescent="0.25">
      <c r="O13950" s="158"/>
    </row>
    <row r="13951" spans="15:15" x14ac:dyDescent="0.25">
      <c r="O13951" s="158"/>
    </row>
    <row r="13952" spans="15:15" x14ac:dyDescent="0.25">
      <c r="O13952" s="158"/>
    </row>
    <row r="13953" spans="15:15" x14ac:dyDescent="0.25">
      <c r="O13953" s="158"/>
    </row>
    <row r="13954" spans="15:15" x14ac:dyDescent="0.25">
      <c r="O13954" s="158"/>
    </row>
    <row r="13955" spans="15:15" x14ac:dyDescent="0.25">
      <c r="O13955" s="158"/>
    </row>
    <row r="13956" spans="15:15" x14ac:dyDescent="0.25">
      <c r="O13956" s="158"/>
    </row>
    <row r="13957" spans="15:15" x14ac:dyDescent="0.25">
      <c r="O13957" s="158"/>
    </row>
    <row r="13958" spans="15:15" x14ac:dyDescent="0.25">
      <c r="O13958" s="158"/>
    </row>
    <row r="13959" spans="15:15" x14ac:dyDescent="0.25">
      <c r="O13959" s="158"/>
    </row>
    <row r="13960" spans="15:15" x14ac:dyDescent="0.25">
      <c r="O13960" s="158"/>
    </row>
    <row r="13961" spans="15:15" x14ac:dyDescent="0.25">
      <c r="O13961" s="158"/>
    </row>
    <row r="13962" spans="15:15" x14ac:dyDescent="0.25">
      <c r="O13962" s="158"/>
    </row>
    <row r="13963" spans="15:15" x14ac:dyDescent="0.25">
      <c r="O13963" s="158"/>
    </row>
    <row r="13964" spans="15:15" x14ac:dyDescent="0.25">
      <c r="O13964" s="158"/>
    </row>
    <row r="13965" spans="15:15" x14ac:dyDescent="0.25">
      <c r="O13965" s="158"/>
    </row>
    <row r="13966" spans="15:15" x14ac:dyDescent="0.25">
      <c r="O13966" s="158"/>
    </row>
    <row r="13967" spans="15:15" x14ac:dyDescent="0.25">
      <c r="O13967" s="158"/>
    </row>
    <row r="13968" spans="15:15" x14ac:dyDescent="0.25">
      <c r="O13968" s="158"/>
    </row>
    <row r="13969" spans="15:15" x14ac:dyDescent="0.25">
      <c r="O13969" s="158"/>
    </row>
    <row r="13970" spans="15:15" x14ac:dyDescent="0.25">
      <c r="O13970" s="158"/>
    </row>
    <row r="13971" spans="15:15" x14ac:dyDescent="0.25">
      <c r="O13971" s="158"/>
    </row>
    <row r="13972" spans="15:15" x14ac:dyDescent="0.25">
      <c r="O13972" s="158"/>
    </row>
    <row r="13973" spans="15:15" x14ac:dyDescent="0.25">
      <c r="O13973" s="158"/>
    </row>
    <row r="13974" spans="15:15" x14ac:dyDescent="0.25">
      <c r="O13974" s="158"/>
    </row>
    <row r="13975" spans="15:15" x14ac:dyDescent="0.25">
      <c r="O13975" s="158"/>
    </row>
    <row r="13976" spans="15:15" x14ac:dyDescent="0.25">
      <c r="O13976" s="158"/>
    </row>
    <row r="13977" spans="15:15" x14ac:dyDescent="0.25">
      <c r="O13977" s="158"/>
    </row>
    <row r="13978" spans="15:15" x14ac:dyDescent="0.25">
      <c r="O13978" s="158"/>
    </row>
    <row r="13979" spans="15:15" x14ac:dyDescent="0.25">
      <c r="O13979" s="158"/>
    </row>
    <row r="13980" spans="15:15" x14ac:dyDescent="0.25">
      <c r="O13980" s="158"/>
    </row>
    <row r="13981" spans="15:15" x14ac:dyDescent="0.25">
      <c r="O13981" s="158"/>
    </row>
    <row r="13982" spans="15:15" x14ac:dyDescent="0.25">
      <c r="O13982" s="158"/>
    </row>
    <row r="13983" spans="15:15" x14ac:dyDescent="0.25">
      <c r="O13983" s="158"/>
    </row>
    <row r="13984" spans="15:15" x14ac:dyDescent="0.25">
      <c r="O13984" s="158"/>
    </row>
    <row r="13985" spans="15:15" x14ac:dyDescent="0.25">
      <c r="O13985" s="158"/>
    </row>
    <row r="13986" spans="15:15" x14ac:dyDescent="0.25">
      <c r="O13986" s="158"/>
    </row>
    <row r="13987" spans="15:15" x14ac:dyDescent="0.25">
      <c r="O13987" s="158"/>
    </row>
    <row r="13988" spans="15:15" x14ac:dyDescent="0.25">
      <c r="O13988" s="158"/>
    </row>
    <row r="13989" spans="15:15" x14ac:dyDescent="0.25">
      <c r="O13989" s="158"/>
    </row>
    <row r="13990" spans="15:15" x14ac:dyDescent="0.25">
      <c r="O13990" s="158"/>
    </row>
    <row r="13991" spans="15:15" x14ac:dyDescent="0.25">
      <c r="O13991" s="158"/>
    </row>
    <row r="13992" spans="15:15" x14ac:dyDescent="0.25">
      <c r="O13992" s="158"/>
    </row>
    <row r="13993" spans="15:15" x14ac:dyDescent="0.25">
      <c r="O13993" s="158"/>
    </row>
    <row r="13994" spans="15:15" x14ac:dyDescent="0.25">
      <c r="O13994" s="158"/>
    </row>
    <row r="13995" spans="15:15" x14ac:dyDescent="0.25">
      <c r="O13995" s="158"/>
    </row>
    <row r="13996" spans="15:15" x14ac:dyDescent="0.25">
      <c r="O13996" s="158"/>
    </row>
    <row r="13997" spans="15:15" x14ac:dyDescent="0.25">
      <c r="O13997" s="158"/>
    </row>
    <row r="13998" spans="15:15" x14ac:dyDescent="0.25">
      <c r="O13998" s="158"/>
    </row>
    <row r="13999" spans="15:15" x14ac:dyDescent="0.25">
      <c r="O13999" s="158"/>
    </row>
    <row r="14000" spans="15:15" x14ac:dyDescent="0.25">
      <c r="O14000" s="158"/>
    </row>
    <row r="14001" spans="15:15" x14ac:dyDescent="0.25">
      <c r="O14001" s="158"/>
    </row>
    <row r="14002" spans="15:15" x14ac:dyDescent="0.25">
      <c r="O14002" s="158"/>
    </row>
    <row r="14003" spans="15:15" x14ac:dyDescent="0.25">
      <c r="O14003" s="158"/>
    </row>
    <row r="14004" spans="15:15" x14ac:dyDescent="0.25">
      <c r="O14004" s="158"/>
    </row>
    <row r="14005" spans="15:15" x14ac:dyDescent="0.25">
      <c r="O14005" s="158"/>
    </row>
    <row r="14006" spans="15:15" x14ac:dyDescent="0.25">
      <c r="O14006" s="158"/>
    </row>
    <row r="14007" spans="15:15" x14ac:dyDescent="0.25">
      <c r="O14007" s="158"/>
    </row>
    <row r="14008" spans="15:15" x14ac:dyDescent="0.25">
      <c r="O14008" s="158"/>
    </row>
    <row r="14009" spans="15:15" x14ac:dyDescent="0.25">
      <c r="O14009" s="158"/>
    </row>
    <row r="14010" spans="15:15" x14ac:dyDescent="0.25">
      <c r="O14010" s="158"/>
    </row>
    <row r="14011" spans="15:15" x14ac:dyDescent="0.25">
      <c r="O14011" s="158"/>
    </row>
    <row r="14012" spans="15:15" x14ac:dyDescent="0.25">
      <c r="O14012" s="158"/>
    </row>
    <row r="14013" spans="15:15" x14ac:dyDescent="0.25">
      <c r="O14013" s="158"/>
    </row>
    <row r="14014" spans="15:15" x14ac:dyDescent="0.25">
      <c r="O14014" s="158"/>
    </row>
    <row r="14015" spans="15:15" x14ac:dyDescent="0.25">
      <c r="O14015" s="158"/>
    </row>
    <row r="14016" spans="15:15" x14ac:dyDescent="0.25">
      <c r="O14016" s="158"/>
    </row>
    <row r="14017" spans="15:15" x14ac:dyDescent="0.25">
      <c r="O14017" s="158"/>
    </row>
    <row r="14018" spans="15:15" x14ac:dyDescent="0.25">
      <c r="O14018" s="158"/>
    </row>
    <row r="14019" spans="15:15" x14ac:dyDescent="0.25">
      <c r="O14019" s="158"/>
    </row>
    <row r="14020" spans="15:15" x14ac:dyDescent="0.25">
      <c r="O14020" s="158"/>
    </row>
    <row r="14021" spans="15:15" x14ac:dyDescent="0.25">
      <c r="O14021" s="158"/>
    </row>
    <row r="14022" spans="15:15" x14ac:dyDescent="0.25">
      <c r="O14022" s="158"/>
    </row>
    <row r="14023" spans="15:15" x14ac:dyDescent="0.25">
      <c r="O14023" s="158"/>
    </row>
    <row r="14024" spans="15:15" x14ac:dyDescent="0.25">
      <c r="O14024" s="158"/>
    </row>
    <row r="14025" spans="15:15" x14ac:dyDescent="0.25">
      <c r="O14025" s="158"/>
    </row>
    <row r="14026" spans="15:15" x14ac:dyDescent="0.25">
      <c r="O14026" s="158"/>
    </row>
    <row r="14027" spans="15:15" x14ac:dyDescent="0.25">
      <c r="O14027" s="158"/>
    </row>
    <row r="14028" spans="15:15" x14ac:dyDescent="0.25">
      <c r="O14028" s="158"/>
    </row>
    <row r="14029" spans="15:15" x14ac:dyDescent="0.25">
      <c r="O14029" s="158"/>
    </row>
    <row r="14030" spans="15:15" x14ac:dyDescent="0.25">
      <c r="O14030" s="158"/>
    </row>
    <row r="14031" spans="15:15" x14ac:dyDescent="0.25">
      <c r="O14031" s="158"/>
    </row>
    <row r="14032" spans="15:15" x14ac:dyDescent="0.25">
      <c r="O14032" s="158"/>
    </row>
    <row r="14033" spans="15:15" x14ac:dyDescent="0.25">
      <c r="O14033" s="158"/>
    </row>
    <row r="14034" spans="15:15" x14ac:dyDescent="0.25">
      <c r="O14034" s="158"/>
    </row>
    <row r="14035" spans="15:15" x14ac:dyDescent="0.25">
      <c r="O14035" s="158"/>
    </row>
    <row r="14036" spans="15:15" x14ac:dyDescent="0.25">
      <c r="O14036" s="158"/>
    </row>
    <row r="14037" spans="15:15" x14ac:dyDescent="0.25">
      <c r="O14037" s="158"/>
    </row>
    <row r="14038" spans="15:15" x14ac:dyDescent="0.25">
      <c r="O14038" s="158"/>
    </row>
    <row r="14039" spans="15:15" x14ac:dyDescent="0.25">
      <c r="O14039" s="158"/>
    </row>
    <row r="14040" spans="15:15" x14ac:dyDescent="0.25">
      <c r="O14040" s="158"/>
    </row>
    <row r="14041" spans="15:15" x14ac:dyDescent="0.25">
      <c r="O14041" s="158"/>
    </row>
    <row r="14042" spans="15:15" x14ac:dyDescent="0.25">
      <c r="O14042" s="158"/>
    </row>
    <row r="14043" spans="15:15" x14ac:dyDescent="0.25">
      <c r="O14043" s="158"/>
    </row>
    <row r="14044" spans="15:15" x14ac:dyDescent="0.25">
      <c r="O14044" s="158"/>
    </row>
    <row r="14045" spans="15:15" x14ac:dyDescent="0.25">
      <c r="O14045" s="158"/>
    </row>
    <row r="14046" spans="15:15" x14ac:dyDescent="0.25">
      <c r="O14046" s="158"/>
    </row>
    <row r="14047" spans="15:15" x14ac:dyDescent="0.25">
      <c r="O14047" s="158"/>
    </row>
    <row r="14048" spans="15:15" x14ac:dyDescent="0.25">
      <c r="O14048" s="158"/>
    </row>
    <row r="14049" spans="15:15" x14ac:dyDescent="0.25">
      <c r="O14049" s="158"/>
    </row>
    <row r="14050" spans="15:15" x14ac:dyDescent="0.25">
      <c r="O14050" s="158"/>
    </row>
    <row r="14051" spans="15:15" x14ac:dyDescent="0.25">
      <c r="O14051" s="158"/>
    </row>
    <row r="14052" spans="15:15" x14ac:dyDescent="0.25">
      <c r="O14052" s="158"/>
    </row>
    <row r="14053" spans="15:15" x14ac:dyDescent="0.25">
      <c r="O14053" s="158"/>
    </row>
    <row r="14054" spans="15:15" x14ac:dyDescent="0.25">
      <c r="O14054" s="158"/>
    </row>
    <row r="14055" spans="15:15" x14ac:dyDescent="0.25">
      <c r="O14055" s="158"/>
    </row>
    <row r="14056" spans="15:15" x14ac:dyDescent="0.25">
      <c r="O14056" s="158"/>
    </row>
    <row r="14057" spans="15:15" x14ac:dyDescent="0.25">
      <c r="O14057" s="158"/>
    </row>
    <row r="14058" spans="15:15" x14ac:dyDescent="0.25">
      <c r="O14058" s="158"/>
    </row>
    <row r="14059" spans="15:15" x14ac:dyDescent="0.25">
      <c r="O14059" s="158"/>
    </row>
    <row r="14060" spans="15:15" x14ac:dyDescent="0.25">
      <c r="O14060" s="158"/>
    </row>
    <row r="14061" spans="15:15" x14ac:dyDescent="0.25">
      <c r="O14061" s="158"/>
    </row>
    <row r="14062" spans="15:15" x14ac:dyDescent="0.25">
      <c r="O14062" s="158"/>
    </row>
    <row r="14063" spans="15:15" x14ac:dyDescent="0.25">
      <c r="O14063" s="158"/>
    </row>
    <row r="14064" spans="15:15" x14ac:dyDescent="0.25">
      <c r="O14064" s="158"/>
    </row>
    <row r="14065" spans="15:15" x14ac:dyDescent="0.25">
      <c r="O14065" s="158"/>
    </row>
    <row r="14066" spans="15:15" x14ac:dyDescent="0.25">
      <c r="O14066" s="158"/>
    </row>
    <row r="14067" spans="15:15" x14ac:dyDescent="0.25">
      <c r="O14067" s="158"/>
    </row>
    <row r="14068" spans="15:15" x14ac:dyDescent="0.25">
      <c r="O14068" s="158"/>
    </row>
    <row r="14069" spans="15:15" x14ac:dyDescent="0.25">
      <c r="O14069" s="158"/>
    </row>
    <row r="14070" spans="15:15" x14ac:dyDescent="0.25">
      <c r="O14070" s="158"/>
    </row>
    <row r="14071" spans="15:15" x14ac:dyDescent="0.25">
      <c r="O14071" s="158"/>
    </row>
    <row r="14072" spans="15:15" x14ac:dyDescent="0.25">
      <c r="O14072" s="158"/>
    </row>
    <row r="14073" spans="15:15" x14ac:dyDescent="0.25">
      <c r="O14073" s="158"/>
    </row>
    <row r="14074" spans="15:15" x14ac:dyDescent="0.25">
      <c r="O14074" s="158"/>
    </row>
    <row r="14075" spans="15:15" x14ac:dyDescent="0.25">
      <c r="O14075" s="158"/>
    </row>
    <row r="14076" spans="15:15" x14ac:dyDescent="0.25">
      <c r="O14076" s="158"/>
    </row>
    <row r="14077" spans="15:15" x14ac:dyDescent="0.25">
      <c r="O14077" s="158"/>
    </row>
    <row r="14078" spans="15:15" x14ac:dyDescent="0.25">
      <c r="O14078" s="158"/>
    </row>
    <row r="14079" spans="15:15" x14ac:dyDescent="0.25">
      <c r="O14079" s="158"/>
    </row>
    <row r="14080" spans="15:15" x14ac:dyDescent="0.25">
      <c r="O14080" s="158"/>
    </row>
    <row r="14081" spans="15:15" x14ac:dyDescent="0.25">
      <c r="O14081" s="158"/>
    </row>
    <row r="14082" spans="15:15" x14ac:dyDescent="0.25">
      <c r="O14082" s="158"/>
    </row>
    <row r="14083" spans="15:15" x14ac:dyDescent="0.25">
      <c r="O14083" s="158"/>
    </row>
    <row r="14084" spans="15:15" x14ac:dyDescent="0.25">
      <c r="O14084" s="158"/>
    </row>
    <row r="14085" spans="15:15" x14ac:dyDescent="0.25">
      <c r="O14085" s="158"/>
    </row>
    <row r="14086" spans="15:15" x14ac:dyDescent="0.25">
      <c r="O14086" s="158"/>
    </row>
    <row r="14087" spans="15:15" x14ac:dyDescent="0.25">
      <c r="O14087" s="158"/>
    </row>
    <row r="14088" spans="15:15" x14ac:dyDescent="0.25">
      <c r="O14088" s="158"/>
    </row>
    <row r="14089" spans="15:15" x14ac:dyDescent="0.25">
      <c r="O14089" s="158"/>
    </row>
    <row r="14090" spans="15:15" x14ac:dyDescent="0.25">
      <c r="O14090" s="158"/>
    </row>
    <row r="14091" spans="15:15" x14ac:dyDescent="0.25">
      <c r="O14091" s="158"/>
    </row>
    <row r="14092" spans="15:15" x14ac:dyDescent="0.25">
      <c r="O14092" s="158"/>
    </row>
    <row r="14093" spans="15:15" x14ac:dyDescent="0.25">
      <c r="O14093" s="158"/>
    </row>
    <row r="14094" spans="15:15" x14ac:dyDescent="0.25">
      <c r="O14094" s="158"/>
    </row>
    <row r="14095" spans="15:15" x14ac:dyDescent="0.25">
      <c r="O14095" s="158"/>
    </row>
    <row r="14096" spans="15:15" x14ac:dyDescent="0.25">
      <c r="O14096" s="158"/>
    </row>
    <row r="14097" spans="15:15" x14ac:dyDescent="0.25">
      <c r="O14097" s="158"/>
    </row>
    <row r="14098" spans="15:15" x14ac:dyDescent="0.25">
      <c r="O14098" s="158"/>
    </row>
    <row r="14099" spans="15:15" x14ac:dyDescent="0.25">
      <c r="O14099" s="158"/>
    </row>
    <row r="14100" spans="15:15" x14ac:dyDescent="0.25">
      <c r="O14100" s="158"/>
    </row>
    <row r="14101" spans="15:15" x14ac:dyDescent="0.25">
      <c r="O14101" s="158"/>
    </row>
    <row r="14102" spans="15:15" x14ac:dyDescent="0.25">
      <c r="O14102" s="158"/>
    </row>
    <row r="14103" spans="15:15" x14ac:dyDescent="0.25">
      <c r="O14103" s="158"/>
    </row>
    <row r="14104" spans="15:15" x14ac:dyDescent="0.25">
      <c r="O14104" s="158"/>
    </row>
    <row r="14105" spans="15:15" x14ac:dyDescent="0.25">
      <c r="O14105" s="158"/>
    </row>
    <row r="14106" spans="15:15" x14ac:dyDescent="0.25">
      <c r="O14106" s="158"/>
    </row>
    <row r="14107" spans="15:15" x14ac:dyDescent="0.25">
      <c r="O14107" s="158"/>
    </row>
    <row r="14108" spans="15:15" x14ac:dyDescent="0.25">
      <c r="O14108" s="158"/>
    </row>
    <row r="14109" spans="15:15" x14ac:dyDescent="0.25">
      <c r="O14109" s="158"/>
    </row>
    <row r="14110" spans="15:15" x14ac:dyDescent="0.25">
      <c r="O14110" s="158"/>
    </row>
    <row r="14111" spans="15:15" x14ac:dyDescent="0.25">
      <c r="O14111" s="158"/>
    </row>
    <row r="14112" spans="15:15" x14ac:dyDescent="0.25">
      <c r="O14112" s="158"/>
    </row>
    <row r="14113" spans="15:15" x14ac:dyDescent="0.25">
      <c r="O14113" s="158"/>
    </row>
    <row r="14114" spans="15:15" x14ac:dyDescent="0.25">
      <c r="O14114" s="158"/>
    </row>
    <row r="14115" spans="15:15" x14ac:dyDescent="0.25">
      <c r="O14115" s="158"/>
    </row>
    <row r="14116" spans="15:15" x14ac:dyDescent="0.25">
      <c r="O14116" s="158"/>
    </row>
    <row r="14117" spans="15:15" x14ac:dyDescent="0.25">
      <c r="O14117" s="158"/>
    </row>
    <row r="14118" spans="15:15" x14ac:dyDescent="0.25">
      <c r="O14118" s="158"/>
    </row>
    <row r="14119" spans="15:15" x14ac:dyDescent="0.25">
      <c r="O14119" s="158"/>
    </row>
    <row r="14120" spans="15:15" x14ac:dyDescent="0.25">
      <c r="O14120" s="158"/>
    </row>
    <row r="14121" spans="15:15" x14ac:dyDescent="0.25">
      <c r="O14121" s="158"/>
    </row>
    <row r="14122" spans="15:15" x14ac:dyDescent="0.25">
      <c r="O14122" s="158"/>
    </row>
    <row r="14123" spans="15:15" x14ac:dyDescent="0.25">
      <c r="O14123" s="158"/>
    </row>
    <row r="14124" spans="15:15" x14ac:dyDescent="0.25">
      <c r="O14124" s="158"/>
    </row>
    <row r="14125" spans="15:15" x14ac:dyDescent="0.25">
      <c r="O14125" s="158"/>
    </row>
    <row r="14126" spans="15:15" x14ac:dyDescent="0.25">
      <c r="O14126" s="158"/>
    </row>
    <row r="14127" spans="15:15" x14ac:dyDescent="0.25">
      <c r="O14127" s="158"/>
    </row>
    <row r="14128" spans="15:15" x14ac:dyDescent="0.25">
      <c r="O14128" s="158"/>
    </row>
    <row r="14129" spans="15:15" x14ac:dyDescent="0.25">
      <c r="O14129" s="158"/>
    </row>
    <row r="14130" spans="15:15" x14ac:dyDescent="0.25">
      <c r="O14130" s="158"/>
    </row>
    <row r="14131" spans="15:15" x14ac:dyDescent="0.25">
      <c r="O14131" s="158"/>
    </row>
    <row r="14132" spans="15:15" x14ac:dyDescent="0.25">
      <c r="O14132" s="158"/>
    </row>
    <row r="14133" spans="15:15" x14ac:dyDescent="0.25">
      <c r="O14133" s="158"/>
    </row>
    <row r="14134" spans="15:15" x14ac:dyDescent="0.25">
      <c r="O14134" s="158"/>
    </row>
    <row r="14135" spans="15:15" x14ac:dyDescent="0.25">
      <c r="O14135" s="158"/>
    </row>
    <row r="14136" spans="15:15" x14ac:dyDescent="0.25">
      <c r="O14136" s="158"/>
    </row>
    <row r="14137" spans="15:15" x14ac:dyDescent="0.25">
      <c r="O14137" s="158"/>
    </row>
    <row r="14138" spans="15:15" x14ac:dyDescent="0.25">
      <c r="O14138" s="158"/>
    </row>
    <row r="14139" spans="15:15" x14ac:dyDescent="0.25">
      <c r="O14139" s="158"/>
    </row>
    <row r="14140" spans="15:15" x14ac:dyDescent="0.25">
      <c r="O14140" s="158"/>
    </row>
    <row r="14141" spans="15:15" x14ac:dyDescent="0.25">
      <c r="O14141" s="158"/>
    </row>
    <row r="14142" spans="15:15" x14ac:dyDescent="0.25">
      <c r="O14142" s="158"/>
    </row>
    <row r="14143" spans="15:15" x14ac:dyDescent="0.25">
      <c r="O14143" s="158"/>
    </row>
    <row r="14144" spans="15:15" x14ac:dyDescent="0.25">
      <c r="O14144" s="158"/>
    </row>
    <row r="14145" spans="15:15" x14ac:dyDescent="0.25">
      <c r="O14145" s="158"/>
    </row>
    <row r="14146" spans="15:15" x14ac:dyDescent="0.25">
      <c r="O14146" s="158"/>
    </row>
    <row r="14147" spans="15:15" x14ac:dyDescent="0.25">
      <c r="O14147" s="158"/>
    </row>
    <row r="14148" spans="15:15" x14ac:dyDescent="0.25">
      <c r="O14148" s="158"/>
    </row>
    <row r="14149" spans="15:15" x14ac:dyDescent="0.25">
      <c r="O14149" s="158"/>
    </row>
    <row r="14150" spans="15:15" x14ac:dyDescent="0.25">
      <c r="O14150" s="158"/>
    </row>
    <row r="14151" spans="15:15" x14ac:dyDescent="0.25">
      <c r="O14151" s="158"/>
    </row>
    <row r="14152" spans="15:15" x14ac:dyDescent="0.25">
      <c r="O14152" s="158"/>
    </row>
    <row r="14153" spans="15:15" x14ac:dyDescent="0.25">
      <c r="O14153" s="158"/>
    </row>
    <row r="14154" spans="15:15" x14ac:dyDescent="0.25">
      <c r="O14154" s="158"/>
    </row>
    <row r="14155" spans="15:15" x14ac:dyDescent="0.25">
      <c r="O14155" s="158"/>
    </row>
    <row r="14156" spans="15:15" x14ac:dyDescent="0.25">
      <c r="O14156" s="158"/>
    </row>
    <row r="14157" spans="15:15" x14ac:dyDescent="0.25">
      <c r="O14157" s="158"/>
    </row>
    <row r="14158" spans="15:15" x14ac:dyDescent="0.25">
      <c r="O14158" s="158"/>
    </row>
    <row r="14159" spans="15:15" x14ac:dyDescent="0.25">
      <c r="O14159" s="158"/>
    </row>
    <row r="14160" spans="15:15" x14ac:dyDescent="0.25">
      <c r="O14160" s="158"/>
    </row>
    <row r="14161" spans="15:15" x14ac:dyDescent="0.25">
      <c r="O14161" s="158"/>
    </row>
    <row r="14162" spans="15:15" x14ac:dyDescent="0.25">
      <c r="O14162" s="158"/>
    </row>
    <row r="14163" spans="15:15" x14ac:dyDescent="0.25">
      <c r="O14163" s="158"/>
    </row>
    <row r="14164" spans="15:15" x14ac:dyDescent="0.25">
      <c r="O14164" s="158"/>
    </row>
    <row r="14165" spans="15:15" x14ac:dyDescent="0.25">
      <c r="O14165" s="158"/>
    </row>
    <row r="14166" spans="15:15" x14ac:dyDescent="0.25">
      <c r="O14166" s="158"/>
    </row>
    <row r="14167" spans="15:15" x14ac:dyDescent="0.25">
      <c r="O14167" s="158"/>
    </row>
    <row r="14168" spans="15:15" x14ac:dyDescent="0.25">
      <c r="O14168" s="158"/>
    </row>
    <row r="14169" spans="15:15" x14ac:dyDescent="0.25">
      <c r="O14169" s="158"/>
    </row>
    <row r="14170" spans="15:15" x14ac:dyDescent="0.25">
      <c r="O14170" s="158"/>
    </row>
    <row r="14171" spans="15:15" x14ac:dyDescent="0.25">
      <c r="O14171" s="158"/>
    </row>
    <row r="14172" spans="15:15" x14ac:dyDescent="0.25">
      <c r="O14172" s="158"/>
    </row>
    <row r="14173" spans="15:15" x14ac:dyDescent="0.25">
      <c r="O14173" s="158"/>
    </row>
    <row r="14174" spans="15:15" x14ac:dyDescent="0.25">
      <c r="O14174" s="158"/>
    </row>
    <row r="14175" spans="15:15" x14ac:dyDescent="0.25">
      <c r="O14175" s="158"/>
    </row>
    <row r="14176" spans="15:15" x14ac:dyDescent="0.25">
      <c r="O14176" s="158"/>
    </row>
    <row r="14177" spans="15:15" x14ac:dyDescent="0.25">
      <c r="O14177" s="158"/>
    </row>
    <row r="14178" spans="15:15" x14ac:dyDescent="0.25">
      <c r="O14178" s="158"/>
    </row>
    <row r="14179" spans="15:15" x14ac:dyDescent="0.25">
      <c r="O14179" s="158"/>
    </row>
    <row r="14180" spans="15:15" x14ac:dyDescent="0.25">
      <c r="O14180" s="158"/>
    </row>
    <row r="14181" spans="15:15" x14ac:dyDescent="0.25">
      <c r="O14181" s="158"/>
    </row>
    <row r="14182" spans="15:15" x14ac:dyDescent="0.25">
      <c r="O14182" s="158"/>
    </row>
    <row r="14183" spans="15:15" x14ac:dyDescent="0.25">
      <c r="O14183" s="158"/>
    </row>
    <row r="14184" spans="15:15" x14ac:dyDescent="0.25">
      <c r="O14184" s="158"/>
    </row>
    <row r="14185" spans="15:15" x14ac:dyDescent="0.25">
      <c r="O14185" s="158"/>
    </row>
    <row r="14186" spans="15:15" x14ac:dyDescent="0.25">
      <c r="O14186" s="158"/>
    </row>
    <row r="14187" spans="15:15" x14ac:dyDescent="0.25">
      <c r="O14187" s="158"/>
    </row>
    <row r="14188" spans="15:15" x14ac:dyDescent="0.25">
      <c r="O14188" s="158"/>
    </row>
    <row r="14189" spans="15:15" x14ac:dyDescent="0.25">
      <c r="O14189" s="158"/>
    </row>
    <row r="14190" spans="15:15" x14ac:dyDescent="0.25">
      <c r="O14190" s="158"/>
    </row>
    <row r="14191" spans="15:15" x14ac:dyDescent="0.25">
      <c r="O14191" s="158"/>
    </row>
    <row r="14192" spans="15:15" x14ac:dyDescent="0.25">
      <c r="O14192" s="158"/>
    </row>
    <row r="14193" spans="15:15" x14ac:dyDescent="0.25">
      <c r="O14193" s="158"/>
    </row>
    <row r="14194" spans="15:15" x14ac:dyDescent="0.25">
      <c r="O14194" s="158"/>
    </row>
    <row r="14195" spans="15:15" x14ac:dyDescent="0.25">
      <c r="O14195" s="158"/>
    </row>
    <row r="14196" spans="15:15" x14ac:dyDescent="0.25">
      <c r="O14196" s="158"/>
    </row>
    <row r="14197" spans="15:15" x14ac:dyDescent="0.25">
      <c r="O14197" s="158"/>
    </row>
    <row r="14198" spans="15:15" x14ac:dyDescent="0.25">
      <c r="O14198" s="158"/>
    </row>
    <row r="14199" spans="15:15" x14ac:dyDescent="0.25">
      <c r="O14199" s="158"/>
    </row>
    <row r="14200" spans="15:15" x14ac:dyDescent="0.25">
      <c r="O14200" s="158"/>
    </row>
    <row r="14201" spans="15:15" x14ac:dyDescent="0.25">
      <c r="O14201" s="158"/>
    </row>
    <row r="14202" spans="15:15" x14ac:dyDescent="0.25">
      <c r="O14202" s="158"/>
    </row>
    <row r="14203" spans="15:15" x14ac:dyDescent="0.25">
      <c r="O14203" s="158"/>
    </row>
    <row r="14204" spans="15:15" x14ac:dyDescent="0.25">
      <c r="O14204" s="158"/>
    </row>
    <row r="14205" spans="15:15" x14ac:dyDescent="0.25">
      <c r="O14205" s="158"/>
    </row>
    <row r="14206" spans="15:15" x14ac:dyDescent="0.25">
      <c r="O14206" s="158"/>
    </row>
    <row r="14207" spans="15:15" x14ac:dyDescent="0.25">
      <c r="O14207" s="158"/>
    </row>
    <row r="14208" spans="15:15" x14ac:dyDescent="0.25">
      <c r="O14208" s="158"/>
    </row>
    <row r="14209" spans="15:15" x14ac:dyDescent="0.25">
      <c r="O14209" s="158"/>
    </row>
    <row r="14210" spans="15:15" x14ac:dyDescent="0.25">
      <c r="O14210" s="158"/>
    </row>
    <row r="14211" spans="15:15" x14ac:dyDescent="0.25">
      <c r="O14211" s="158"/>
    </row>
    <row r="14212" spans="15:15" x14ac:dyDescent="0.25">
      <c r="O14212" s="158"/>
    </row>
    <row r="14213" spans="15:15" x14ac:dyDescent="0.25">
      <c r="O14213" s="158"/>
    </row>
    <row r="14214" spans="15:15" x14ac:dyDescent="0.25">
      <c r="O14214" s="158"/>
    </row>
    <row r="14215" spans="15:15" x14ac:dyDescent="0.25">
      <c r="O14215" s="158"/>
    </row>
    <row r="14216" spans="15:15" x14ac:dyDescent="0.25">
      <c r="O14216" s="158"/>
    </row>
    <row r="14217" spans="15:15" x14ac:dyDescent="0.25">
      <c r="O14217" s="158"/>
    </row>
    <row r="14218" spans="15:15" x14ac:dyDescent="0.25">
      <c r="O14218" s="158"/>
    </row>
    <row r="14219" spans="15:15" x14ac:dyDescent="0.25">
      <c r="O14219" s="158"/>
    </row>
    <row r="14220" spans="15:15" x14ac:dyDescent="0.25">
      <c r="O14220" s="158"/>
    </row>
    <row r="14221" spans="15:15" x14ac:dyDescent="0.25">
      <c r="O14221" s="158"/>
    </row>
    <row r="14222" spans="15:15" x14ac:dyDescent="0.25">
      <c r="O14222" s="158"/>
    </row>
    <row r="14223" spans="15:15" x14ac:dyDescent="0.25">
      <c r="O14223" s="158"/>
    </row>
    <row r="14224" spans="15:15" x14ac:dyDescent="0.25">
      <c r="O14224" s="158"/>
    </row>
    <row r="14225" spans="15:15" x14ac:dyDescent="0.25">
      <c r="O14225" s="158"/>
    </row>
    <row r="14226" spans="15:15" x14ac:dyDescent="0.25">
      <c r="O14226" s="158"/>
    </row>
    <row r="14227" spans="15:15" x14ac:dyDescent="0.25">
      <c r="O14227" s="158"/>
    </row>
    <row r="14228" spans="15:15" x14ac:dyDescent="0.25">
      <c r="O14228" s="158"/>
    </row>
    <row r="14229" spans="15:15" x14ac:dyDescent="0.25">
      <c r="O14229" s="158"/>
    </row>
    <row r="14230" spans="15:15" x14ac:dyDescent="0.25">
      <c r="O14230" s="158"/>
    </row>
    <row r="14231" spans="15:15" x14ac:dyDescent="0.25">
      <c r="O14231" s="158"/>
    </row>
    <row r="14232" spans="15:15" x14ac:dyDescent="0.25">
      <c r="O14232" s="158"/>
    </row>
    <row r="14233" spans="15:15" x14ac:dyDescent="0.25">
      <c r="O14233" s="158"/>
    </row>
    <row r="14234" spans="15:15" x14ac:dyDescent="0.25">
      <c r="O14234" s="158"/>
    </row>
    <row r="14235" spans="15:15" x14ac:dyDescent="0.25">
      <c r="O14235" s="158"/>
    </row>
    <row r="14236" spans="15:15" x14ac:dyDescent="0.25">
      <c r="O14236" s="158"/>
    </row>
    <row r="14237" spans="15:15" x14ac:dyDescent="0.25">
      <c r="O14237" s="158"/>
    </row>
    <row r="14238" spans="15:15" x14ac:dyDescent="0.25">
      <c r="O14238" s="158"/>
    </row>
    <row r="14239" spans="15:15" x14ac:dyDescent="0.25">
      <c r="O14239" s="158"/>
    </row>
    <row r="14240" spans="15:15" x14ac:dyDescent="0.25">
      <c r="O14240" s="158"/>
    </row>
    <row r="14241" spans="15:15" x14ac:dyDescent="0.25">
      <c r="O14241" s="158"/>
    </row>
    <row r="14242" spans="15:15" x14ac:dyDescent="0.25">
      <c r="O14242" s="158"/>
    </row>
    <row r="14243" spans="15:15" x14ac:dyDescent="0.25">
      <c r="O14243" s="158"/>
    </row>
    <row r="14244" spans="15:15" x14ac:dyDescent="0.25">
      <c r="O14244" s="158"/>
    </row>
    <row r="14245" spans="15:15" x14ac:dyDescent="0.25">
      <c r="O14245" s="158"/>
    </row>
    <row r="14246" spans="15:15" x14ac:dyDescent="0.25">
      <c r="O14246" s="158"/>
    </row>
    <row r="14247" spans="15:15" x14ac:dyDescent="0.25">
      <c r="O14247" s="158"/>
    </row>
    <row r="14248" spans="15:15" x14ac:dyDescent="0.25">
      <c r="O14248" s="158"/>
    </row>
    <row r="14249" spans="15:15" x14ac:dyDescent="0.25">
      <c r="O14249" s="158"/>
    </row>
    <row r="14250" spans="15:15" x14ac:dyDescent="0.25">
      <c r="O14250" s="158"/>
    </row>
    <row r="14251" spans="15:15" x14ac:dyDescent="0.25">
      <c r="O14251" s="158"/>
    </row>
    <row r="14252" spans="15:15" x14ac:dyDescent="0.25">
      <c r="O14252" s="158"/>
    </row>
    <row r="14253" spans="15:15" x14ac:dyDescent="0.25">
      <c r="O14253" s="158"/>
    </row>
    <row r="14254" spans="15:15" x14ac:dyDescent="0.25">
      <c r="O14254" s="158"/>
    </row>
    <row r="14255" spans="15:15" x14ac:dyDescent="0.25">
      <c r="O14255" s="158"/>
    </row>
    <row r="14256" spans="15:15" x14ac:dyDescent="0.25">
      <c r="O14256" s="158"/>
    </row>
    <row r="14257" spans="15:15" x14ac:dyDescent="0.25">
      <c r="O14257" s="158"/>
    </row>
    <row r="14258" spans="15:15" x14ac:dyDescent="0.25">
      <c r="O14258" s="158"/>
    </row>
    <row r="14259" spans="15:15" x14ac:dyDescent="0.25">
      <c r="O14259" s="158"/>
    </row>
    <row r="14260" spans="15:15" x14ac:dyDescent="0.25">
      <c r="O14260" s="158"/>
    </row>
    <row r="14261" spans="15:15" x14ac:dyDescent="0.25">
      <c r="O14261" s="158"/>
    </row>
    <row r="14262" spans="15:15" x14ac:dyDescent="0.25">
      <c r="O14262" s="158"/>
    </row>
    <row r="14263" spans="15:15" x14ac:dyDescent="0.25">
      <c r="O14263" s="158"/>
    </row>
    <row r="14264" spans="15:15" x14ac:dyDescent="0.25">
      <c r="O14264" s="158"/>
    </row>
    <row r="14265" spans="15:15" x14ac:dyDescent="0.25">
      <c r="O14265" s="158"/>
    </row>
    <row r="14266" spans="15:15" x14ac:dyDescent="0.25">
      <c r="O14266" s="158"/>
    </row>
    <row r="14267" spans="15:15" x14ac:dyDescent="0.25">
      <c r="O14267" s="158"/>
    </row>
    <row r="14268" spans="15:15" x14ac:dyDescent="0.25">
      <c r="O14268" s="158"/>
    </row>
    <row r="14269" spans="15:15" x14ac:dyDescent="0.25">
      <c r="O14269" s="158"/>
    </row>
    <row r="14270" spans="15:15" x14ac:dyDescent="0.25">
      <c r="O14270" s="158"/>
    </row>
    <row r="14271" spans="15:15" x14ac:dyDescent="0.25">
      <c r="O14271" s="158"/>
    </row>
    <row r="14272" spans="15:15" x14ac:dyDescent="0.25">
      <c r="O14272" s="158"/>
    </row>
    <row r="14273" spans="15:15" x14ac:dyDescent="0.25">
      <c r="O14273" s="158"/>
    </row>
    <row r="14274" spans="15:15" x14ac:dyDescent="0.25">
      <c r="O14274" s="158"/>
    </row>
    <row r="14275" spans="15:15" x14ac:dyDescent="0.25">
      <c r="O14275" s="158"/>
    </row>
    <row r="14276" spans="15:15" x14ac:dyDescent="0.25">
      <c r="O14276" s="158"/>
    </row>
    <row r="14277" spans="15:15" x14ac:dyDescent="0.25">
      <c r="O14277" s="158"/>
    </row>
    <row r="14278" spans="15:15" x14ac:dyDescent="0.25">
      <c r="O14278" s="158"/>
    </row>
    <row r="14279" spans="15:15" x14ac:dyDescent="0.25">
      <c r="O14279" s="158"/>
    </row>
    <row r="14280" spans="15:15" x14ac:dyDescent="0.25">
      <c r="O14280" s="158"/>
    </row>
    <row r="14281" spans="15:15" x14ac:dyDescent="0.25">
      <c r="O14281" s="158"/>
    </row>
    <row r="14282" spans="15:15" x14ac:dyDescent="0.25">
      <c r="O14282" s="158"/>
    </row>
    <row r="14283" spans="15:15" x14ac:dyDescent="0.25">
      <c r="O14283" s="158"/>
    </row>
    <row r="14284" spans="15:15" x14ac:dyDescent="0.25">
      <c r="O14284" s="158"/>
    </row>
    <row r="14285" spans="15:15" x14ac:dyDescent="0.25">
      <c r="O14285" s="158"/>
    </row>
    <row r="14286" spans="15:15" x14ac:dyDescent="0.25">
      <c r="O14286" s="158"/>
    </row>
    <row r="14287" spans="15:15" x14ac:dyDescent="0.25">
      <c r="O14287" s="158"/>
    </row>
    <row r="14288" spans="15:15" x14ac:dyDescent="0.25">
      <c r="O14288" s="158"/>
    </row>
    <row r="14289" spans="15:15" x14ac:dyDescent="0.25">
      <c r="O14289" s="158"/>
    </row>
    <row r="14290" spans="15:15" x14ac:dyDescent="0.25">
      <c r="O14290" s="158"/>
    </row>
    <row r="14291" spans="15:15" x14ac:dyDescent="0.25">
      <c r="O14291" s="158"/>
    </row>
    <row r="14292" spans="15:15" x14ac:dyDescent="0.25">
      <c r="O14292" s="158"/>
    </row>
    <row r="14293" spans="15:15" x14ac:dyDescent="0.25">
      <c r="O14293" s="158"/>
    </row>
    <row r="14294" spans="15:15" x14ac:dyDescent="0.25">
      <c r="O14294" s="158"/>
    </row>
    <row r="14295" spans="15:15" x14ac:dyDescent="0.25">
      <c r="O14295" s="158"/>
    </row>
    <row r="14296" spans="15:15" x14ac:dyDescent="0.25">
      <c r="O14296" s="158"/>
    </row>
    <row r="14297" spans="15:15" x14ac:dyDescent="0.25">
      <c r="O14297" s="158"/>
    </row>
    <row r="14298" spans="15:15" x14ac:dyDescent="0.25">
      <c r="O14298" s="158"/>
    </row>
    <row r="14299" spans="15:15" x14ac:dyDescent="0.25">
      <c r="O14299" s="158"/>
    </row>
    <row r="14300" spans="15:15" x14ac:dyDescent="0.25">
      <c r="O14300" s="158"/>
    </row>
    <row r="14301" spans="15:15" x14ac:dyDescent="0.25">
      <c r="O14301" s="158"/>
    </row>
    <row r="14302" spans="15:15" x14ac:dyDescent="0.25">
      <c r="O14302" s="158"/>
    </row>
    <row r="14303" spans="15:15" x14ac:dyDescent="0.25">
      <c r="O14303" s="158"/>
    </row>
    <row r="14304" spans="15:15" x14ac:dyDescent="0.25">
      <c r="O14304" s="158"/>
    </row>
    <row r="14305" spans="15:15" x14ac:dyDescent="0.25">
      <c r="O14305" s="158"/>
    </row>
    <row r="14306" spans="15:15" x14ac:dyDescent="0.25">
      <c r="O14306" s="158"/>
    </row>
    <row r="14307" spans="15:15" x14ac:dyDescent="0.25">
      <c r="O14307" s="158"/>
    </row>
    <row r="14308" spans="15:15" x14ac:dyDescent="0.25">
      <c r="O14308" s="158"/>
    </row>
    <row r="14309" spans="15:15" x14ac:dyDescent="0.25">
      <c r="O14309" s="158"/>
    </row>
    <row r="14310" spans="15:15" x14ac:dyDescent="0.25">
      <c r="O14310" s="158"/>
    </row>
    <row r="14311" spans="15:15" x14ac:dyDescent="0.25">
      <c r="O14311" s="158"/>
    </row>
    <row r="14312" spans="15:15" x14ac:dyDescent="0.25">
      <c r="O14312" s="158"/>
    </row>
    <row r="14313" spans="15:15" x14ac:dyDescent="0.25">
      <c r="O14313" s="158"/>
    </row>
    <row r="14314" spans="15:15" x14ac:dyDescent="0.25">
      <c r="O14314" s="158"/>
    </row>
    <row r="14315" spans="15:15" x14ac:dyDescent="0.25">
      <c r="O14315" s="158"/>
    </row>
    <row r="14316" spans="15:15" x14ac:dyDescent="0.25">
      <c r="O14316" s="158"/>
    </row>
    <row r="14317" spans="15:15" x14ac:dyDescent="0.25">
      <c r="O14317" s="158"/>
    </row>
    <row r="14318" spans="15:15" x14ac:dyDescent="0.25">
      <c r="O14318" s="158"/>
    </row>
    <row r="14319" spans="15:15" x14ac:dyDescent="0.25">
      <c r="O14319" s="158"/>
    </row>
    <row r="14320" spans="15:15" x14ac:dyDescent="0.25">
      <c r="O14320" s="158"/>
    </row>
    <row r="14321" spans="15:15" x14ac:dyDescent="0.25">
      <c r="O14321" s="158"/>
    </row>
    <row r="14322" spans="15:15" x14ac:dyDescent="0.25">
      <c r="O14322" s="158"/>
    </row>
    <row r="14323" spans="15:15" x14ac:dyDescent="0.25">
      <c r="O14323" s="158"/>
    </row>
    <row r="14324" spans="15:15" x14ac:dyDescent="0.25">
      <c r="O14324" s="158"/>
    </row>
    <row r="14325" spans="15:15" x14ac:dyDescent="0.25">
      <c r="O14325" s="158"/>
    </row>
    <row r="14326" spans="15:15" x14ac:dyDescent="0.25">
      <c r="O14326" s="158"/>
    </row>
    <row r="14327" spans="15:15" x14ac:dyDescent="0.25">
      <c r="O14327" s="158"/>
    </row>
    <row r="14328" spans="15:15" x14ac:dyDescent="0.25">
      <c r="O14328" s="158"/>
    </row>
    <row r="14329" spans="15:15" x14ac:dyDescent="0.25">
      <c r="O14329" s="158"/>
    </row>
    <row r="14330" spans="15:15" x14ac:dyDescent="0.25">
      <c r="O14330" s="158"/>
    </row>
    <row r="14331" spans="15:15" x14ac:dyDescent="0.25">
      <c r="O14331" s="158"/>
    </row>
    <row r="14332" spans="15:15" x14ac:dyDescent="0.25">
      <c r="O14332" s="158"/>
    </row>
    <row r="14333" spans="15:15" x14ac:dyDescent="0.25">
      <c r="O14333" s="158"/>
    </row>
    <row r="14334" spans="15:15" x14ac:dyDescent="0.25">
      <c r="O14334" s="158"/>
    </row>
    <row r="14335" spans="15:15" x14ac:dyDescent="0.25">
      <c r="O14335" s="158"/>
    </row>
    <row r="14336" spans="15:15" x14ac:dyDescent="0.25">
      <c r="O14336" s="158"/>
    </row>
    <row r="14337" spans="15:15" x14ac:dyDescent="0.25">
      <c r="O14337" s="158"/>
    </row>
    <row r="14338" spans="15:15" x14ac:dyDescent="0.25">
      <c r="O14338" s="158"/>
    </row>
    <row r="14339" spans="15:15" x14ac:dyDescent="0.25">
      <c r="O14339" s="158"/>
    </row>
    <row r="14340" spans="15:15" x14ac:dyDescent="0.25">
      <c r="O14340" s="158"/>
    </row>
    <row r="14341" spans="15:15" x14ac:dyDescent="0.25">
      <c r="O14341" s="158"/>
    </row>
    <row r="14342" spans="15:15" x14ac:dyDescent="0.25">
      <c r="O14342" s="158"/>
    </row>
    <row r="14343" spans="15:15" x14ac:dyDescent="0.25">
      <c r="O14343" s="158"/>
    </row>
    <row r="14344" spans="15:15" x14ac:dyDescent="0.25">
      <c r="O14344" s="158"/>
    </row>
    <row r="14345" spans="15:15" x14ac:dyDescent="0.25">
      <c r="O14345" s="158"/>
    </row>
    <row r="14346" spans="15:15" x14ac:dyDescent="0.25">
      <c r="O14346" s="158"/>
    </row>
    <row r="14347" spans="15:15" x14ac:dyDescent="0.25">
      <c r="O14347" s="158"/>
    </row>
    <row r="14348" spans="15:15" x14ac:dyDescent="0.25">
      <c r="O14348" s="158"/>
    </row>
    <row r="14349" spans="15:15" x14ac:dyDescent="0.25">
      <c r="O14349" s="158"/>
    </row>
    <row r="14350" spans="15:15" x14ac:dyDescent="0.25">
      <c r="O14350" s="158"/>
    </row>
    <row r="14351" spans="15:15" x14ac:dyDescent="0.25">
      <c r="O14351" s="158"/>
    </row>
    <row r="14352" spans="15:15" x14ac:dyDescent="0.25">
      <c r="O14352" s="158"/>
    </row>
    <row r="14353" spans="15:15" x14ac:dyDescent="0.25">
      <c r="O14353" s="158"/>
    </row>
    <row r="14354" spans="15:15" x14ac:dyDescent="0.25">
      <c r="O14354" s="158"/>
    </row>
    <row r="14355" spans="15:15" x14ac:dyDescent="0.25">
      <c r="O14355" s="158"/>
    </row>
    <row r="14356" spans="15:15" x14ac:dyDescent="0.25">
      <c r="O14356" s="158"/>
    </row>
    <row r="14357" spans="15:15" x14ac:dyDescent="0.25">
      <c r="O14357" s="158"/>
    </row>
    <row r="14358" spans="15:15" x14ac:dyDescent="0.25">
      <c r="O14358" s="158"/>
    </row>
    <row r="14359" spans="15:15" x14ac:dyDescent="0.25">
      <c r="O14359" s="158"/>
    </row>
    <row r="14360" spans="15:15" x14ac:dyDescent="0.25">
      <c r="O14360" s="158"/>
    </row>
    <row r="14361" spans="15:15" x14ac:dyDescent="0.25">
      <c r="O14361" s="158"/>
    </row>
    <row r="14362" spans="15:15" x14ac:dyDescent="0.25">
      <c r="O14362" s="158"/>
    </row>
    <row r="14363" spans="15:15" x14ac:dyDescent="0.25">
      <c r="O14363" s="158"/>
    </row>
    <row r="14364" spans="15:15" x14ac:dyDescent="0.25">
      <c r="O14364" s="158"/>
    </row>
    <row r="14365" spans="15:15" x14ac:dyDescent="0.25">
      <c r="O14365" s="158"/>
    </row>
    <row r="14366" spans="15:15" x14ac:dyDescent="0.25">
      <c r="O14366" s="158"/>
    </row>
    <row r="14367" spans="15:15" x14ac:dyDescent="0.25">
      <c r="O14367" s="158"/>
    </row>
    <row r="14368" spans="15:15" x14ac:dyDescent="0.25">
      <c r="O14368" s="158"/>
    </row>
    <row r="14369" spans="15:15" x14ac:dyDescent="0.25">
      <c r="O14369" s="158"/>
    </row>
    <row r="14370" spans="15:15" x14ac:dyDescent="0.25">
      <c r="O14370" s="158"/>
    </row>
    <row r="14371" spans="15:15" x14ac:dyDescent="0.25">
      <c r="O14371" s="158"/>
    </row>
    <row r="14372" spans="15:15" x14ac:dyDescent="0.25">
      <c r="O14372" s="158"/>
    </row>
    <row r="14373" spans="15:15" x14ac:dyDescent="0.25">
      <c r="O14373" s="158"/>
    </row>
    <row r="14374" spans="15:15" x14ac:dyDescent="0.25">
      <c r="O14374" s="158"/>
    </row>
    <row r="14375" spans="15:15" x14ac:dyDescent="0.25">
      <c r="O14375" s="158"/>
    </row>
    <row r="14376" spans="15:15" x14ac:dyDescent="0.25">
      <c r="O14376" s="158"/>
    </row>
    <row r="14377" spans="15:15" x14ac:dyDescent="0.25">
      <c r="O14377" s="158"/>
    </row>
    <row r="14378" spans="15:15" x14ac:dyDescent="0.25">
      <c r="O14378" s="158"/>
    </row>
    <row r="14379" spans="15:15" x14ac:dyDescent="0.25">
      <c r="O14379" s="158"/>
    </row>
    <row r="14380" spans="15:15" x14ac:dyDescent="0.25">
      <c r="O14380" s="158"/>
    </row>
    <row r="14381" spans="15:15" x14ac:dyDescent="0.25">
      <c r="O14381" s="158"/>
    </row>
    <row r="14382" spans="15:15" x14ac:dyDescent="0.25">
      <c r="O14382" s="158"/>
    </row>
    <row r="14383" spans="15:15" x14ac:dyDescent="0.25">
      <c r="O14383" s="158"/>
    </row>
    <row r="14384" spans="15:15" x14ac:dyDescent="0.25">
      <c r="O14384" s="158"/>
    </row>
    <row r="14385" spans="15:15" x14ac:dyDescent="0.25">
      <c r="O14385" s="158"/>
    </row>
    <row r="14386" spans="15:15" x14ac:dyDescent="0.25">
      <c r="O14386" s="158"/>
    </row>
    <row r="14387" spans="15:15" x14ac:dyDescent="0.25">
      <c r="O14387" s="158"/>
    </row>
    <row r="14388" spans="15:15" x14ac:dyDescent="0.25">
      <c r="O14388" s="158"/>
    </row>
    <row r="14389" spans="15:15" x14ac:dyDescent="0.25">
      <c r="O14389" s="158"/>
    </row>
    <row r="14390" spans="15:15" x14ac:dyDescent="0.25">
      <c r="O14390" s="158"/>
    </row>
    <row r="14391" spans="15:15" x14ac:dyDescent="0.25">
      <c r="O14391" s="158"/>
    </row>
    <row r="14392" spans="15:15" x14ac:dyDescent="0.25">
      <c r="O14392" s="158"/>
    </row>
    <row r="14393" spans="15:15" x14ac:dyDescent="0.25">
      <c r="O14393" s="158"/>
    </row>
    <row r="14394" spans="15:15" x14ac:dyDescent="0.25">
      <c r="O14394" s="158"/>
    </row>
    <row r="14395" spans="15:15" x14ac:dyDescent="0.25">
      <c r="O14395" s="158"/>
    </row>
    <row r="14396" spans="15:15" x14ac:dyDescent="0.25">
      <c r="O14396" s="158"/>
    </row>
    <row r="14397" spans="15:15" x14ac:dyDescent="0.25">
      <c r="O14397" s="158"/>
    </row>
    <row r="14398" spans="15:15" x14ac:dyDescent="0.25">
      <c r="O14398" s="158"/>
    </row>
    <row r="14399" spans="15:15" x14ac:dyDescent="0.25">
      <c r="O14399" s="158"/>
    </row>
    <row r="14400" spans="15:15" x14ac:dyDescent="0.25">
      <c r="O14400" s="158"/>
    </row>
    <row r="14401" spans="15:15" x14ac:dyDescent="0.25">
      <c r="O14401" s="158"/>
    </row>
    <row r="14402" spans="15:15" x14ac:dyDescent="0.25">
      <c r="O14402" s="158"/>
    </row>
    <row r="14403" spans="15:15" x14ac:dyDescent="0.25">
      <c r="O14403" s="158"/>
    </row>
    <row r="14404" spans="15:15" x14ac:dyDescent="0.25">
      <c r="O14404" s="158"/>
    </row>
    <row r="14405" spans="15:15" x14ac:dyDescent="0.25">
      <c r="O14405" s="158"/>
    </row>
    <row r="14406" spans="15:15" x14ac:dyDescent="0.25">
      <c r="O14406" s="158"/>
    </row>
    <row r="14407" spans="15:15" x14ac:dyDescent="0.25">
      <c r="O14407" s="158"/>
    </row>
    <row r="14408" spans="15:15" x14ac:dyDescent="0.25">
      <c r="O14408" s="158"/>
    </row>
    <row r="14409" spans="15:15" x14ac:dyDescent="0.25">
      <c r="O14409" s="158"/>
    </row>
    <row r="14410" spans="15:15" x14ac:dyDescent="0.25">
      <c r="O14410" s="158"/>
    </row>
    <row r="14411" spans="15:15" x14ac:dyDescent="0.25">
      <c r="O14411" s="158"/>
    </row>
    <row r="14412" spans="15:15" x14ac:dyDescent="0.25">
      <c r="O14412" s="158"/>
    </row>
    <row r="14413" spans="15:15" x14ac:dyDescent="0.25">
      <c r="O14413" s="158"/>
    </row>
    <row r="14414" spans="15:15" x14ac:dyDescent="0.25">
      <c r="O14414" s="158"/>
    </row>
    <row r="14415" spans="15:15" x14ac:dyDescent="0.25">
      <c r="O14415" s="158"/>
    </row>
    <row r="14416" spans="15:15" x14ac:dyDescent="0.25">
      <c r="O14416" s="158"/>
    </row>
    <row r="14417" spans="15:15" x14ac:dyDescent="0.25">
      <c r="O14417" s="158"/>
    </row>
    <row r="14418" spans="15:15" x14ac:dyDescent="0.25">
      <c r="O14418" s="158"/>
    </row>
    <row r="14419" spans="15:15" x14ac:dyDescent="0.25">
      <c r="O14419" s="158"/>
    </row>
    <row r="14420" spans="15:15" x14ac:dyDescent="0.25">
      <c r="O14420" s="158"/>
    </row>
    <row r="14421" spans="15:15" x14ac:dyDescent="0.25">
      <c r="O14421" s="158"/>
    </row>
    <row r="14422" spans="15:15" x14ac:dyDescent="0.25">
      <c r="O14422" s="158"/>
    </row>
    <row r="14423" spans="15:15" x14ac:dyDescent="0.25">
      <c r="O14423" s="158"/>
    </row>
    <row r="14424" spans="15:15" x14ac:dyDescent="0.25">
      <c r="O14424" s="158"/>
    </row>
    <row r="14425" spans="15:15" x14ac:dyDescent="0.25">
      <c r="O14425" s="158"/>
    </row>
    <row r="14426" spans="15:15" x14ac:dyDescent="0.25">
      <c r="O14426" s="158"/>
    </row>
    <row r="14427" spans="15:15" x14ac:dyDescent="0.25">
      <c r="O14427" s="158"/>
    </row>
    <row r="14428" spans="15:15" x14ac:dyDescent="0.25">
      <c r="O14428" s="158"/>
    </row>
    <row r="14429" spans="15:15" x14ac:dyDescent="0.25">
      <c r="O14429" s="158"/>
    </row>
    <row r="14430" spans="15:15" x14ac:dyDescent="0.25">
      <c r="O14430" s="158"/>
    </row>
    <row r="14431" spans="15:15" x14ac:dyDescent="0.25">
      <c r="O14431" s="158"/>
    </row>
    <row r="14432" spans="15:15" x14ac:dyDescent="0.25">
      <c r="O14432" s="158"/>
    </row>
    <row r="14433" spans="15:15" x14ac:dyDescent="0.25">
      <c r="O14433" s="158"/>
    </row>
    <row r="14434" spans="15:15" x14ac:dyDescent="0.25">
      <c r="O14434" s="158"/>
    </row>
    <row r="14435" spans="15:15" x14ac:dyDescent="0.25">
      <c r="O14435" s="158"/>
    </row>
    <row r="14436" spans="15:15" x14ac:dyDescent="0.25">
      <c r="O14436" s="158"/>
    </row>
    <row r="14437" spans="15:15" x14ac:dyDescent="0.25">
      <c r="O14437" s="158"/>
    </row>
    <row r="14438" spans="15:15" x14ac:dyDescent="0.25">
      <c r="O14438" s="158"/>
    </row>
    <row r="14439" spans="15:15" x14ac:dyDescent="0.25">
      <c r="O14439" s="158"/>
    </row>
    <row r="14440" spans="15:15" x14ac:dyDescent="0.25">
      <c r="O14440" s="158"/>
    </row>
    <row r="14441" spans="15:15" x14ac:dyDescent="0.25">
      <c r="O14441" s="158"/>
    </row>
    <row r="14442" spans="15:15" x14ac:dyDescent="0.25">
      <c r="O14442" s="158"/>
    </row>
    <row r="14443" spans="15:15" x14ac:dyDescent="0.25">
      <c r="O14443" s="158"/>
    </row>
    <row r="14444" spans="15:15" x14ac:dyDescent="0.25">
      <c r="O14444" s="158"/>
    </row>
    <row r="14445" spans="15:15" x14ac:dyDescent="0.25">
      <c r="O14445" s="158"/>
    </row>
    <row r="14446" spans="15:15" x14ac:dyDescent="0.25">
      <c r="O14446" s="158"/>
    </row>
    <row r="14447" spans="15:15" x14ac:dyDescent="0.25">
      <c r="O14447" s="158"/>
    </row>
    <row r="14448" spans="15:15" x14ac:dyDescent="0.25">
      <c r="O14448" s="158"/>
    </row>
    <row r="14449" spans="15:15" x14ac:dyDescent="0.25">
      <c r="O14449" s="158"/>
    </row>
    <row r="14450" spans="15:15" x14ac:dyDescent="0.25">
      <c r="O14450" s="158"/>
    </row>
    <row r="14451" spans="15:15" x14ac:dyDescent="0.25">
      <c r="O14451" s="158"/>
    </row>
    <row r="14452" spans="15:15" x14ac:dyDescent="0.25">
      <c r="O14452" s="158"/>
    </row>
    <row r="14453" spans="15:15" x14ac:dyDescent="0.25">
      <c r="O14453" s="158"/>
    </row>
    <row r="14454" spans="15:15" x14ac:dyDescent="0.25">
      <c r="O14454" s="158"/>
    </row>
    <row r="14455" spans="15:15" x14ac:dyDescent="0.25">
      <c r="O14455" s="158"/>
    </row>
    <row r="14456" spans="15:15" x14ac:dyDescent="0.25">
      <c r="O14456" s="158"/>
    </row>
    <row r="14457" spans="15:15" x14ac:dyDescent="0.25">
      <c r="O14457" s="158"/>
    </row>
    <row r="14458" spans="15:15" x14ac:dyDescent="0.25">
      <c r="O14458" s="158"/>
    </row>
    <row r="14459" spans="15:15" x14ac:dyDescent="0.25">
      <c r="O14459" s="158"/>
    </row>
    <row r="14460" spans="15:15" x14ac:dyDescent="0.25">
      <c r="O14460" s="158"/>
    </row>
    <row r="14461" spans="15:15" x14ac:dyDescent="0.25">
      <c r="O14461" s="158"/>
    </row>
    <row r="14462" spans="15:15" x14ac:dyDescent="0.25">
      <c r="O14462" s="158"/>
    </row>
    <row r="14463" spans="15:15" x14ac:dyDescent="0.25">
      <c r="O14463" s="158"/>
    </row>
    <row r="14464" spans="15:15" x14ac:dyDescent="0.25">
      <c r="O14464" s="158"/>
    </row>
    <row r="14465" spans="15:15" x14ac:dyDescent="0.25">
      <c r="O14465" s="158"/>
    </row>
    <row r="14466" spans="15:15" x14ac:dyDescent="0.25">
      <c r="O14466" s="158"/>
    </row>
    <row r="14467" spans="15:15" x14ac:dyDescent="0.25">
      <c r="O14467" s="158"/>
    </row>
    <row r="14468" spans="15:15" x14ac:dyDescent="0.25">
      <c r="O14468" s="158"/>
    </row>
    <row r="14469" spans="15:15" x14ac:dyDescent="0.25">
      <c r="O14469" s="158"/>
    </row>
    <row r="14470" spans="15:15" x14ac:dyDescent="0.25">
      <c r="O14470" s="158"/>
    </row>
    <row r="14471" spans="15:15" x14ac:dyDescent="0.25">
      <c r="O14471" s="158"/>
    </row>
    <row r="14472" spans="15:15" x14ac:dyDescent="0.25">
      <c r="O14472" s="158"/>
    </row>
    <row r="14473" spans="15:15" x14ac:dyDescent="0.25">
      <c r="O14473" s="158"/>
    </row>
    <row r="14474" spans="15:15" x14ac:dyDescent="0.25">
      <c r="O14474" s="158"/>
    </row>
    <row r="14475" spans="15:15" x14ac:dyDescent="0.25">
      <c r="O14475" s="158"/>
    </row>
    <row r="14476" spans="15:15" x14ac:dyDescent="0.25">
      <c r="O14476" s="158"/>
    </row>
    <row r="14477" spans="15:15" x14ac:dyDescent="0.25">
      <c r="O14477" s="158"/>
    </row>
    <row r="14478" spans="15:15" x14ac:dyDescent="0.25">
      <c r="O14478" s="158"/>
    </row>
    <row r="14479" spans="15:15" x14ac:dyDescent="0.25">
      <c r="O14479" s="158"/>
    </row>
    <row r="14480" spans="15:15" x14ac:dyDescent="0.25">
      <c r="O14480" s="158"/>
    </row>
    <row r="14481" spans="15:15" x14ac:dyDescent="0.25">
      <c r="O14481" s="158"/>
    </row>
    <row r="14482" spans="15:15" x14ac:dyDescent="0.25">
      <c r="O14482" s="158"/>
    </row>
    <row r="14483" spans="15:15" x14ac:dyDescent="0.25">
      <c r="O14483" s="158"/>
    </row>
    <row r="14484" spans="15:15" x14ac:dyDescent="0.25">
      <c r="O14484" s="158"/>
    </row>
    <row r="14485" spans="15:15" x14ac:dyDescent="0.25">
      <c r="O14485" s="158"/>
    </row>
    <row r="14486" spans="15:15" x14ac:dyDescent="0.25">
      <c r="O14486" s="158"/>
    </row>
    <row r="14487" spans="15:15" x14ac:dyDescent="0.25">
      <c r="O14487" s="158"/>
    </row>
    <row r="14488" spans="15:15" x14ac:dyDescent="0.25">
      <c r="O14488" s="158"/>
    </row>
    <row r="14489" spans="15:15" x14ac:dyDescent="0.25">
      <c r="O14489" s="158"/>
    </row>
    <row r="14490" spans="15:15" x14ac:dyDescent="0.25">
      <c r="O14490" s="158"/>
    </row>
    <row r="14491" spans="15:15" x14ac:dyDescent="0.25">
      <c r="O14491" s="158"/>
    </row>
    <row r="14492" spans="15:15" x14ac:dyDescent="0.25">
      <c r="O14492" s="158"/>
    </row>
    <row r="14493" spans="15:15" x14ac:dyDescent="0.25">
      <c r="O14493" s="158"/>
    </row>
    <row r="14494" spans="15:15" x14ac:dyDescent="0.25">
      <c r="O14494" s="158"/>
    </row>
    <row r="14495" spans="15:15" x14ac:dyDescent="0.25">
      <c r="O14495" s="158"/>
    </row>
    <row r="14496" spans="15:15" x14ac:dyDescent="0.25">
      <c r="O14496" s="158"/>
    </row>
    <row r="14497" spans="15:15" x14ac:dyDescent="0.25">
      <c r="O14497" s="158"/>
    </row>
    <row r="14498" spans="15:15" x14ac:dyDescent="0.25">
      <c r="O14498" s="158"/>
    </row>
    <row r="14499" spans="15:15" x14ac:dyDescent="0.25">
      <c r="O14499" s="158"/>
    </row>
    <row r="14500" spans="15:15" x14ac:dyDescent="0.25">
      <c r="O14500" s="158"/>
    </row>
    <row r="14501" spans="15:15" x14ac:dyDescent="0.25">
      <c r="O14501" s="158"/>
    </row>
    <row r="14502" spans="15:15" x14ac:dyDescent="0.25">
      <c r="O14502" s="158"/>
    </row>
    <row r="14503" spans="15:15" x14ac:dyDescent="0.25">
      <c r="O14503" s="158"/>
    </row>
    <row r="14504" spans="15:15" x14ac:dyDescent="0.25">
      <c r="O14504" s="158"/>
    </row>
    <row r="14505" spans="15:15" x14ac:dyDescent="0.25">
      <c r="O14505" s="158"/>
    </row>
    <row r="14506" spans="15:15" x14ac:dyDescent="0.25">
      <c r="O14506" s="158"/>
    </row>
    <row r="14507" spans="15:15" x14ac:dyDescent="0.25">
      <c r="O14507" s="158"/>
    </row>
    <row r="14508" spans="15:15" x14ac:dyDescent="0.25">
      <c r="O14508" s="158"/>
    </row>
    <row r="14509" spans="15:15" x14ac:dyDescent="0.25">
      <c r="O14509" s="158"/>
    </row>
    <row r="14510" spans="15:15" x14ac:dyDescent="0.25">
      <c r="O14510" s="158"/>
    </row>
    <row r="14511" spans="15:15" x14ac:dyDescent="0.25">
      <c r="O14511" s="158"/>
    </row>
    <row r="14512" spans="15:15" x14ac:dyDescent="0.25">
      <c r="O14512" s="158"/>
    </row>
    <row r="14513" spans="15:15" x14ac:dyDescent="0.25">
      <c r="O14513" s="158"/>
    </row>
    <row r="14514" spans="15:15" x14ac:dyDescent="0.25">
      <c r="O14514" s="158"/>
    </row>
    <row r="14515" spans="15:15" x14ac:dyDescent="0.25">
      <c r="O14515" s="158"/>
    </row>
    <row r="14516" spans="15:15" x14ac:dyDescent="0.25">
      <c r="O14516" s="158"/>
    </row>
    <row r="14517" spans="15:15" x14ac:dyDescent="0.25">
      <c r="O14517" s="158"/>
    </row>
    <row r="14518" spans="15:15" x14ac:dyDescent="0.25">
      <c r="O14518" s="158"/>
    </row>
    <row r="14519" spans="15:15" x14ac:dyDescent="0.25">
      <c r="O14519" s="158"/>
    </row>
    <row r="14520" spans="15:15" x14ac:dyDescent="0.25">
      <c r="O14520" s="158"/>
    </row>
    <row r="14521" spans="15:15" x14ac:dyDescent="0.25">
      <c r="O14521" s="158"/>
    </row>
    <row r="14522" spans="15:15" x14ac:dyDescent="0.25">
      <c r="O14522" s="158"/>
    </row>
    <row r="14523" spans="15:15" x14ac:dyDescent="0.25">
      <c r="O14523" s="158"/>
    </row>
    <row r="14524" spans="15:15" x14ac:dyDescent="0.25">
      <c r="O14524" s="158"/>
    </row>
    <row r="14525" spans="15:15" x14ac:dyDescent="0.25">
      <c r="O14525" s="158"/>
    </row>
    <row r="14526" spans="15:15" x14ac:dyDescent="0.25">
      <c r="O14526" s="158"/>
    </row>
    <row r="14527" spans="15:15" x14ac:dyDescent="0.25">
      <c r="O14527" s="158"/>
    </row>
    <row r="14528" spans="15:15" x14ac:dyDescent="0.25">
      <c r="O14528" s="158"/>
    </row>
    <row r="14529" spans="15:15" x14ac:dyDescent="0.25">
      <c r="O14529" s="158"/>
    </row>
    <row r="14530" spans="15:15" x14ac:dyDescent="0.25">
      <c r="O14530" s="158"/>
    </row>
    <row r="14531" spans="15:15" x14ac:dyDescent="0.25">
      <c r="O14531" s="158"/>
    </row>
    <row r="14532" spans="15:15" x14ac:dyDescent="0.25">
      <c r="O14532" s="158"/>
    </row>
    <row r="14533" spans="15:15" x14ac:dyDescent="0.25">
      <c r="O14533" s="158"/>
    </row>
    <row r="14534" spans="15:15" x14ac:dyDescent="0.25">
      <c r="O14534" s="158"/>
    </row>
    <row r="14535" spans="15:15" x14ac:dyDescent="0.25">
      <c r="O14535" s="158"/>
    </row>
    <row r="14536" spans="15:15" x14ac:dyDescent="0.25">
      <c r="O14536" s="158"/>
    </row>
    <row r="14537" spans="15:15" x14ac:dyDescent="0.25">
      <c r="O14537" s="158"/>
    </row>
    <row r="14538" spans="15:15" x14ac:dyDescent="0.25">
      <c r="O14538" s="158"/>
    </row>
    <row r="14539" spans="15:15" x14ac:dyDescent="0.25">
      <c r="O14539" s="158"/>
    </row>
    <row r="14540" spans="15:15" x14ac:dyDescent="0.25">
      <c r="O14540" s="158"/>
    </row>
    <row r="14541" spans="15:15" x14ac:dyDescent="0.25">
      <c r="O14541" s="158"/>
    </row>
    <row r="14542" spans="15:15" x14ac:dyDescent="0.25">
      <c r="O14542" s="158"/>
    </row>
    <row r="14543" spans="15:15" x14ac:dyDescent="0.25">
      <c r="O14543" s="158"/>
    </row>
    <row r="14544" spans="15:15" x14ac:dyDescent="0.25">
      <c r="O14544" s="158"/>
    </row>
    <row r="14545" spans="15:15" x14ac:dyDescent="0.25">
      <c r="O14545" s="158"/>
    </row>
    <row r="14546" spans="15:15" x14ac:dyDescent="0.25">
      <c r="O14546" s="158"/>
    </row>
    <row r="14547" spans="15:15" x14ac:dyDescent="0.25">
      <c r="O14547" s="158"/>
    </row>
    <row r="14548" spans="15:15" x14ac:dyDescent="0.25">
      <c r="O14548" s="158"/>
    </row>
    <row r="14549" spans="15:15" x14ac:dyDescent="0.25">
      <c r="O14549" s="158"/>
    </row>
    <row r="14550" spans="15:15" x14ac:dyDescent="0.25">
      <c r="O14550" s="158"/>
    </row>
    <row r="14551" spans="15:15" x14ac:dyDescent="0.25">
      <c r="O14551" s="158"/>
    </row>
    <row r="14552" spans="15:15" x14ac:dyDescent="0.25">
      <c r="O14552" s="158"/>
    </row>
    <row r="14553" spans="15:15" x14ac:dyDescent="0.25">
      <c r="O14553" s="158"/>
    </row>
    <row r="14554" spans="15:15" x14ac:dyDescent="0.25">
      <c r="O14554" s="158"/>
    </row>
    <row r="14555" spans="15:15" x14ac:dyDescent="0.25">
      <c r="O14555" s="158"/>
    </row>
    <row r="14556" spans="15:15" x14ac:dyDescent="0.25">
      <c r="O14556" s="158"/>
    </row>
    <row r="14557" spans="15:15" x14ac:dyDescent="0.25">
      <c r="O14557" s="158"/>
    </row>
    <row r="14558" spans="15:15" x14ac:dyDescent="0.25">
      <c r="O14558" s="158"/>
    </row>
    <row r="14559" spans="15:15" x14ac:dyDescent="0.25">
      <c r="O14559" s="158"/>
    </row>
    <row r="14560" spans="15:15" x14ac:dyDescent="0.25">
      <c r="O14560" s="158"/>
    </row>
    <row r="14561" spans="15:15" x14ac:dyDescent="0.25">
      <c r="O14561" s="158"/>
    </row>
    <row r="14562" spans="15:15" x14ac:dyDescent="0.25">
      <c r="O14562" s="158"/>
    </row>
    <row r="14563" spans="15:15" x14ac:dyDescent="0.25">
      <c r="O14563" s="158"/>
    </row>
    <row r="14564" spans="15:15" x14ac:dyDescent="0.25">
      <c r="O14564" s="158"/>
    </row>
    <row r="14565" spans="15:15" x14ac:dyDescent="0.25">
      <c r="O14565" s="158"/>
    </row>
    <row r="14566" spans="15:15" x14ac:dyDescent="0.25">
      <c r="O14566" s="158"/>
    </row>
    <row r="14567" spans="15:15" x14ac:dyDescent="0.25">
      <c r="O14567" s="158"/>
    </row>
    <row r="14568" spans="15:15" x14ac:dyDescent="0.25">
      <c r="O14568" s="158"/>
    </row>
    <row r="14569" spans="15:15" x14ac:dyDescent="0.25">
      <c r="O14569" s="158"/>
    </row>
    <row r="14570" spans="15:15" x14ac:dyDescent="0.25">
      <c r="O14570" s="158"/>
    </row>
    <row r="14571" spans="15:15" x14ac:dyDescent="0.25">
      <c r="O14571" s="158"/>
    </row>
    <row r="14572" spans="15:15" x14ac:dyDescent="0.25">
      <c r="O14572" s="158"/>
    </row>
    <row r="14573" spans="15:15" x14ac:dyDescent="0.25">
      <c r="O14573" s="158"/>
    </row>
    <row r="14574" spans="15:15" x14ac:dyDescent="0.25">
      <c r="O14574" s="158"/>
    </row>
    <row r="14575" spans="15:15" x14ac:dyDescent="0.25">
      <c r="O14575" s="158"/>
    </row>
    <row r="14576" spans="15:15" x14ac:dyDescent="0.25">
      <c r="O14576" s="158"/>
    </row>
    <row r="14577" spans="15:15" x14ac:dyDescent="0.25">
      <c r="O14577" s="158"/>
    </row>
    <row r="14578" spans="15:15" x14ac:dyDescent="0.25">
      <c r="O14578" s="158"/>
    </row>
    <row r="14579" spans="15:15" x14ac:dyDescent="0.25">
      <c r="O14579" s="158"/>
    </row>
    <row r="14580" spans="15:15" x14ac:dyDescent="0.25">
      <c r="O14580" s="158"/>
    </row>
    <row r="14581" spans="15:15" x14ac:dyDescent="0.25">
      <c r="O14581" s="158"/>
    </row>
    <row r="14582" spans="15:15" x14ac:dyDescent="0.25">
      <c r="O14582" s="158"/>
    </row>
    <row r="14583" spans="15:15" x14ac:dyDescent="0.25">
      <c r="O14583" s="158"/>
    </row>
    <row r="14584" spans="15:15" x14ac:dyDescent="0.25">
      <c r="O14584" s="158"/>
    </row>
    <row r="14585" spans="15:15" x14ac:dyDescent="0.25">
      <c r="O14585" s="158"/>
    </row>
    <row r="14586" spans="15:15" x14ac:dyDescent="0.25">
      <c r="O14586" s="158"/>
    </row>
    <row r="14587" spans="15:15" x14ac:dyDescent="0.25">
      <c r="O14587" s="158"/>
    </row>
    <row r="14588" spans="15:15" x14ac:dyDescent="0.25">
      <c r="O14588" s="158"/>
    </row>
    <row r="14589" spans="15:15" x14ac:dyDescent="0.25">
      <c r="O14589" s="158"/>
    </row>
    <row r="14590" spans="15:15" x14ac:dyDescent="0.25">
      <c r="O14590" s="158"/>
    </row>
    <row r="14591" spans="15:15" x14ac:dyDescent="0.25">
      <c r="O14591" s="158"/>
    </row>
    <row r="14592" spans="15:15" x14ac:dyDescent="0.25">
      <c r="O14592" s="158"/>
    </row>
    <row r="14593" spans="15:15" x14ac:dyDescent="0.25">
      <c r="O14593" s="158"/>
    </row>
    <row r="14594" spans="15:15" x14ac:dyDescent="0.25">
      <c r="O14594" s="158"/>
    </row>
    <row r="14595" spans="15:15" x14ac:dyDescent="0.25">
      <c r="O14595" s="158"/>
    </row>
    <row r="14596" spans="15:15" x14ac:dyDescent="0.25">
      <c r="O14596" s="158"/>
    </row>
    <row r="14597" spans="15:15" x14ac:dyDescent="0.25">
      <c r="O14597" s="158"/>
    </row>
    <row r="14598" spans="15:15" x14ac:dyDescent="0.25">
      <c r="O14598" s="158"/>
    </row>
    <row r="14599" spans="15:15" x14ac:dyDescent="0.25">
      <c r="O14599" s="158"/>
    </row>
    <row r="14600" spans="15:15" x14ac:dyDescent="0.25">
      <c r="O14600" s="158"/>
    </row>
    <row r="14601" spans="15:15" x14ac:dyDescent="0.25">
      <c r="O14601" s="158"/>
    </row>
    <row r="14602" spans="15:15" x14ac:dyDescent="0.25">
      <c r="O14602" s="158"/>
    </row>
    <row r="14603" spans="15:15" x14ac:dyDescent="0.25">
      <c r="O14603" s="158"/>
    </row>
    <row r="14604" spans="15:15" x14ac:dyDescent="0.25">
      <c r="O14604" s="158"/>
    </row>
    <row r="14605" spans="15:15" x14ac:dyDescent="0.25">
      <c r="O14605" s="158"/>
    </row>
    <row r="14606" spans="15:15" x14ac:dyDescent="0.25">
      <c r="O14606" s="158"/>
    </row>
    <row r="14607" spans="15:15" x14ac:dyDescent="0.25">
      <c r="O14607" s="158"/>
    </row>
    <row r="14608" spans="15:15" x14ac:dyDescent="0.25">
      <c r="O14608" s="158"/>
    </row>
    <row r="14609" spans="15:15" x14ac:dyDescent="0.25">
      <c r="O14609" s="158"/>
    </row>
    <row r="14610" spans="15:15" x14ac:dyDescent="0.25">
      <c r="O14610" s="158"/>
    </row>
    <row r="14611" spans="15:15" x14ac:dyDescent="0.25">
      <c r="O14611" s="158"/>
    </row>
    <row r="14612" spans="15:15" x14ac:dyDescent="0.25">
      <c r="O14612" s="158"/>
    </row>
    <row r="14613" spans="15:15" x14ac:dyDescent="0.25">
      <c r="O14613" s="158"/>
    </row>
    <row r="14614" spans="15:15" x14ac:dyDescent="0.25">
      <c r="O14614" s="158"/>
    </row>
    <row r="14615" spans="15:15" x14ac:dyDescent="0.25">
      <c r="O14615" s="158"/>
    </row>
    <row r="14616" spans="15:15" x14ac:dyDescent="0.25">
      <c r="O14616" s="158"/>
    </row>
    <row r="14617" spans="15:15" x14ac:dyDescent="0.25">
      <c r="O14617" s="158"/>
    </row>
    <row r="14618" spans="15:15" x14ac:dyDescent="0.25">
      <c r="O14618" s="158"/>
    </row>
    <row r="14619" spans="15:15" x14ac:dyDescent="0.25">
      <c r="O14619" s="158"/>
    </row>
    <row r="14620" spans="15:15" x14ac:dyDescent="0.25">
      <c r="O14620" s="158"/>
    </row>
    <row r="14621" spans="15:15" x14ac:dyDescent="0.25">
      <c r="O14621" s="158"/>
    </row>
    <row r="14622" spans="15:15" x14ac:dyDescent="0.25">
      <c r="O14622" s="158"/>
    </row>
    <row r="14623" spans="15:15" x14ac:dyDescent="0.25">
      <c r="O14623" s="158"/>
    </row>
    <row r="14624" spans="15:15" x14ac:dyDescent="0.25">
      <c r="O14624" s="158"/>
    </row>
    <row r="14625" spans="15:15" x14ac:dyDescent="0.25">
      <c r="O14625" s="158"/>
    </row>
    <row r="14626" spans="15:15" x14ac:dyDescent="0.25">
      <c r="O14626" s="158"/>
    </row>
    <row r="14627" spans="15:15" x14ac:dyDescent="0.25">
      <c r="O14627" s="158"/>
    </row>
    <row r="14628" spans="15:15" x14ac:dyDescent="0.25">
      <c r="O14628" s="158"/>
    </row>
    <row r="14629" spans="15:15" x14ac:dyDescent="0.25">
      <c r="O14629" s="158"/>
    </row>
    <row r="14630" spans="15:15" x14ac:dyDescent="0.25">
      <c r="O14630" s="158"/>
    </row>
    <row r="14631" spans="15:15" x14ac:dyDescent="0.25">
      <c r="O14631" s="158"/>
    </row>
    <row r="14632" spans="15:15" x14ac:dyDescent="0.25">
      <c r="O14632" s="158"/>
    </row>
    <row r="14633" spans="15:15" x14ac:dyDescent="0.25">
      <c r="O14633" s="158"/>
    </row>
    <row r="14634" spans="15:15" x14ac:dyDescent="0.25">
      <c r="O14634" s="158"/>
    </row>
    <row r="14635" spans="15:15" x14ac:dyDescent="0.25">
      <c r="O14635" s="158"/>
    </row>
    <row r="14636" spans="15:15" x14ac:dyDescent="0.25">
      <c r="O14636" s="158"/>
    </row>
    <row r="14637" spans="15:15" x14ac:dyDescent="0.25">
      <c r="O14637" s="158"/>
    </row>
    <row r="14638" spans="15:15" x14ac:dyDescent="0.25">
      <c r="O14638" s="158"/>
    </row>
    <row r="14639" spans="15:15" x14ac:dyDescent="0.25">
      <c r="O14639" s="158"/>
    </row>
    <row r="14640" spans="15:15" x14ac:dyDescent="0.25">
      <c r="O14640" s="158"/>
    </row>
    <row r="14641" spans="15:15" x14ac:dyDescent="0.25">
      <c r="O14641" s="158"/>
    </row>
    <row r="14642" spans="15:15" x14ac:dyDescent="0.25">
      <c r="O14642" s="158"/>
    </row>
    <row r="14643" spans="15:15" x14ac:dyDescent="0.25">
      <c r="O14643" s="158"/>
    </row>
    <row r="14644" spans="15:15" x14ac:dyDescent="0.25">
      <c r="O14644" s="158"/>
    </row>
    <row r="14645" spans="15:15" x14ac:dyDescent="0.25">
      <c r="O14645" s="158"/>
    </row>
    <row r="14646" spans="15:15" x14ac:dyDescent="0.25">
      <c r="O14646" s="158"/>
    </row>
    <row r="14647" spans="15:15" x14ac:dyDescent="0.25">
      <c r="O14647" s="158"/>
    </row>
    <row r="14648" spans="15:15" x14ac:dyDescent="0.25">
      <c r="O14648" s="158"/>
    </row>
    <row r="14649" spans="15:15" x14ac:dyDescent="0.25">
      <c r="O14649" s="158"/>
    </row>
    <row r="14650" spans="15:15" x14ac:dyDescent="0.25">
      <c r="O14650" s="158"/>
    </row>
    <row r="14651" spans="15:15" x14ac:dyDescent="0.25">
      <c r="O14651" s="158"/>
    </row>
    <row r="14652" spans="15:15" x14ac:dyDescent="0.25">
      <c r="O14652" s="158"/>
    </row>
    <row r="14653" spans="15:15" x14ac:dyDescent="0.25">
      <c r="O14653" s="158"/>
    </row>
    <row r="14654" spans="15:15" x14ac:dyDescent="0.25">
      <c r="O14654" s="158"/>
    </row>
    <row r="14655" spans="15:15" x14ac:dyDescent="0.25">
      <c r="O14655" s="158"/>
    </row>
    <row r="14656" spans="15:15" x14ac:dyDescent="0.25">
      <c r="O14656" s="158"/>
    </row>
    <row r="14657" spans="15:15" x14ac:dyDescent="0.25">
      <c r="O14657" s="158"/>
    </row>
    <row r="14658" spans="15:15" x14ac:dyDescent="0.25">
      <c r="O14658" s="158"/>
    </row>
    <row r="14659" spans="15:15" x14ac:dyDescent="0.25">
      <c r="O14659" s="158"/>
    </row>
    <row r="14660" spans="15:15" x14ac:dyDescent="0.25">
      <c r="O14660" s="158"/>
    </row>
    <row r="14661" spans="15:15" x14ac:dyDescent="0.25">
      <c r="O14661" s="158"/>
    </row>
    <row r="14662" spans="15:15" x14ac:dyDescent="0.25">
      <c r="O14662" s="158"/>
    </row>
    <row r="14663" spans="15:15" x14ac:dyDescent="0.25">
      <c r="O14663" s="158"/>
    </row>
    <row r="14664" spans="15:15" x14ac:dyDescent="0.25">
      <c r="O14664" s="158"/>
    </row>
    <row r="14665" spans="15:15" x14ac:dyDescent="0.25">
      <c r="O14665" s="158"/>
    </row>
    <row r="14666" spans="15:15" x14ac:dyDescent="0.25">
      <c r="O14666" s="158"/>
    </row>
    <row r="14667" spans="15:15" x14ac:dyDescent="0.25">
      <c r="O14667" s="158"/>
    </row>
    <row r="14668" spans="15:15" x14ac:dyDescent="0.25">
      <c r="O14668" s="158"/>
    </row>
    <row r="14669" spans="15:15" x14ac:dyDescent="0.25">
      <c r="O14669" s="158"/>
    </row>
    <row r="14670" spans="15:15" x14ac:dyDescent="0.25">
      <c r="O14670" s="158"/>
    </row>
    <row r="14671" spans="15:15" x14ac:dyDescent="0.25">
      <c r="O14671" s="158"/>
    </row>
    <row r="14672" spans="15:15" x14ac:dyDescent="0.25">
      <c r="O14672" s="158"/>
    </row>
    <row r="14673" spans="15:15" x14ac:dyDescent="0.25">
      <c r="O14673" s="158"/>
    </row>
    <row r="14674" spans="15:15" x14ac:dyDescent="0.25">
      <c r="O14674" s="158"/>
    </row>
    <row r="14675" spans="15:15" x14ac:dyDescent="0.25">
      <c r="O14675" s="158"/>
    </row>
    <row r="14676" spans="15:15" x14ac:dyDescent="0.25">
      <c r="O14676" s="158"/>
    </row>
    <row r="14677" spans="15:15" x14ac:dyDescent="0.25">
      <c r="O14677" s="158"/>
    </row>
    <row r="14678" spans="15:15" x14ac:dyDescent="0.25">
      <c r="O14678" s="158"/>
    </row>
    <row r="14679" spans="15:15" x14ac:dyDescent="0.25">
      <c r="O14679" s="158"/>
    </row>
    <row r="14680" spans="15:15" x14ac:dyDescent="0.25">
      <c r="O14680" s="158"/>
    </row>
    <row r="14681" spans="15:15" x14ac:dyDescent="0.25">
      <c r="O14681" s="158"/>
    </row>
    <row r="14682" spans="15:15" x14ac:dyDescent="0.25">
      <c r="O14682" s="158"/>
    </row>
    <row r="14683" spans="15:15" x14ac:dyDescent="0.25">
      <c r="O14683" s="158"/>
    </row>
    <row r="14684" spans="15:15" x14ac:dyDescent="0.25">
      <c r="O14684" s="158"/>
    </row>
    <row r="14685" spans="15:15" x14ac:dyDescent="0.25">
      <c r="O14685" s="158"/>
    </row>
    <row r="14686" spans="15:15" x14ac:dyDescent="0.25">
      <c r="O14686" s="158"/>
    </row>
    <row r="14687" spans="15:15" x14ac:dyDescent="0.25">
      <c r="O14687" s="158"/>
    </row>
    <row r="14688" spans="15:15" x14ac:dyDescent="0.25">
      <c r="O14688" s="158"/>
    </row>
    <row r="14689" spans="15:15" x14ac:dyDescent="0.25">
      <c r="O14689" s="158"/>
    </row>
    <row r="14690" spans="15:15" x14ac:dyDescent="0.25">
      <c r="O14690" s="158"/>
    </row>
    <row r="14691" spans="15:15" x14ac:dyDescent="0.25">
      <c r="O14691" s="158"/>
    </row>
    <row r="14692" spans="15:15" x14ac:dyDescent="0.25">
      <c r="O14692" s="158"/>
    </row>
    <row r="14693" spans="15:15" x14ac:dyDescent="0.25">
      <c r="O14693" s="158"/>
    </row>
    <row r="14694" spans="15:15" x14ac:dyDescent="0.25">
      <c r="O14694" s="158"/>
    </row>
    <row r="14695" spans="15:15" x14ac:dyDescent="0.25">
      <c r="O14695" s="158"/>
    </row>
    <row r="14696" spans="15:15" x14ac:dyDescent="0.25">
      <c r="O14696" s="158"/>
    </row>
    <row r="14697" spans="15:15" x14ac:dyDescent="0.25">
      <c r="O14697" s="158"/>
    </row>
    <row r="14698" spans="15:15" x14ac:dyDescent="0.25">
      <c r="O14698" s="158"/>
    </row>
    <row r="14699" spans="15:15" x14ac:dyDescent="0.25">
      <c r="O14699" s="158"/>
    </row>
    <row r="14700" spans="15:15" x14ac:dyDescent="0.25">
      <c r="O14700" s="158"/>
    </row>
    <row r="14701" spans="15:15" x14ac:dyDescent="0.25">
      <c r="O14701" s="158"/>
    </row>
    <row r="14702" spans="15:15" x14ac:dyDescent="0.25">
      <c r="O14702" s="158"/>
    </row>
    <row r="14703" spans="15:15" x14ac:dyDescent="0.25">
      <c r="O14703" s="158"/>
    </row>
    <row r="14704" spans="15:15" x14ac:dyDescent="0.25">
      <c r="O14704" s="158"/>
    </row>
    <row r="14705" spans="15:15" x14ac:dyDescent="0.25">
      <c r="O14705" s="158"/>
    </row>
    <row r="14706" spans="15:15" x14ac:dyDescent="0.25">
      <c r="O14706" s="158"/>
    </row>
    <row r="14707" spans="15:15" x14ac:dyDescent="0.25">
      <c r="O14707" s="158"/>
    </row>
    <row r="14708" spans="15:15" x14ac:dyDescent="0.25">
      <c r="O14708" s="158"/>
    </row>
    <row r="14709" spans="15:15" x14ac:dyDescent="0.25">
      <c r="O14709" s="158"/>
    </row>
    <row r="14710" spans="15:15" x14ac:dyDescent="0.25">
      <c r="O14710" s="158"/>
    </row>
    <row r="14711" spans="15:15" x14ac:dyDescent="0.25">
      <c r="O14711" s="158"/>
    </row>
    <row r="14712" spans="15:15" x14ac:dyDescent="0.25">
      <c r="O14712" s="158"/>
    </row>
    <row r="14713" spans="15:15" x14ac:dyDescent="0.25">
      <c r="O14713" s="158"/>
    </row>
    <row r="14714" spans="15:15" x14ac:dyDescent="0.25">
      <c r="O14714" s="158"/>
    </row>
    <row r="14715" spans="15:15" x14ac:dyDescent="0.25">
      <c r="O14715" s="158"/>
    </row>
    <row r="14716" spans="15:15" x14ac:dyDescent="0.25">
      <c r="O14716" s="158"/>
    </row>
    <row r="14717" spans="15:15" x14ac:dyDescent="0.25">
      <c r="O14717" s="158"/>
    </row>
    <row r="14718" spans="15:15" x14ac:dyDescent="0.25">
      <c r="O14718" s="158"/>
    </row>
    <row r="14719" spans="15:15" x14ac:dyDescent="0.25">
      <c r="O14719" s="158"/>
    </row>
    <row r="14720" spans="15:15" x14ac:dyDescent="0.25">
      <c r="O14720" s="158"/>
    </row>
    <row r="14721" spans="15:15" x14ac:dyDescent="0.25">
      <c r="O14721" s="158"/>
    </row>
    <row r="14722" spans="15:15" x14ac:dyDescent="0.25">
      <c r="O14722" s="158"/>
    </row>
    <row r="14723" spans="15:15" x14ac:dyDescent="0.25">
      <c r="O14723" s="158"/>
    </row>
    <row r="14724" spans="15:15" x14ac:dyDescent="0.25">
      <c r="O14724" s="158"/>
    </row>
    <row r="14725" spans="15:15" x14ac:dyDescent="0.25">
      <c r="O14725" s="158"/>
    </row>
    <row r="14726" spans="15:15" x14ac:dyDescent="0.25">
      <c r="O14726" s="158"/>
    </row>
    <row r="14727" spans="15:15" x14ac:dyDescent="0.25">
      <c r="O14727" s="158"/>
    </row>
    <row r="14728" spans="15:15" x14ac:dyDescent="0.25">
      <c r="O14728" s="158"/>
    </row>
    <row r="14729" spans="15:15" x14ac:dyDescent="0.25">
      <c r="O14729" s="158"/>
    </row>
    <row r="14730" spans="15:15" x14ac:dyDescent="0.25">
      <c r="O14730" s="158"/>
    </row>
    <row r="14731" spans="15:15" x14ac:dyDescent="0.25">
      <c r="O14731" s="158"/>
    </row>
    <row r="14732" spans="15:15" x14ac:dyDescent="0.25">
      <c r="O14732" s="158"/>
    </row>
    <row r="14733" spans="15:15" x14ac:dyDescent="0.25">
      <c r="O14733" s="158"/>
    </row>
    <row r="14734" spans="15:15" x14ac:dyDescent="0.25">
      <c r="O14734" s="158"/>
    </row>
    <row r="14735" spans="15:15" x14ac:dyDescent="0.25">
      <c r="O14735" s="158"/>
    </row>
    <row r="14736" spans="15:15" x14ac:dyDescent="0.25">
      <c r="O14736" s="158"/>
    </row>
    <row r="14737" spans="15:15" x14ac:dyDescent="0.25">
      <c r="O14737" s="158"/>
    </row>
    <row r="14738" spans="15:15" x14ac:dyDescent="0.25">
      <c r="O14738" s="158"/>
    </row>
    <row r="14739" spans="15:15" x14ac:dyDescent="0.25">
      <c r="O14739" s="158"/>
    </row>
    <row r="14740" spans="15:15" x14ac:dyDescent="0.25">
      <c r="O14740" s="158"/>
    </row>
    <row r="14741" spans="15:15" x14ac:dyDescent="0.25">
      <c r="O14741" s="158"/>
    </row>
    <row r="14742" spans="15:15" x14ac:dyDescent="0.25">
      <c r="O14742" s="158"/>
    </row>
    <row r="14743" spans="15:15" x14ac:dyDescent="0.25">
      <c r="O14743" s="158"/>
    </row>
    <row r="14744" spans="15:15" x14ac:dyDescent="0.25">
      <c r="O14744" s="158"/>
    </row>
    <row r="14745" spans="15:15" x14ac:dyDescent="0.25">
      <c r="O14745" s="158"/>
    </row>
    <row r="14746" spans="15:15" x14ac:dyDescent="0.25">
      <c r="O14746" s="158"/>
    </row>
    <row r="14747" spans="15:15" x14ac:dyDescent="0.25">
      <c r="O14747" s="158"/>
    </row>
    <row r="14748" spans="15:15" x14ac:dyDescent="0.25">
      <c r="O14748" s="158"/>
    </row>
    <row r="14749" spans="15:15" x14ac:dyDescent="0.25">
      <c r="O14749" s="158"/>
    </row>
    <row r="14750" spans="15:15" x14ac:dyDescent="0.25">
      <c r="O14750" s="158"/>
    </row>
    <row r="14751" spans="15:15" x14ac:dyDescent="0.25">
      <c r="O14751" s="158"/>
    </row>
    <row r="14752" spans="15:15" x14ac:dyDescent="0.25">
      <c r="O14752" s="158"/>
    </row>
    <row r="14753" spans="15:15" x14ac:dyDescent="0.25">
      <c r="O14753" s="158"/>
    </row>
    <row r="14754" spans="15:15" x14ac:dyDescent="0.25">
      <c r="O14754" s="158"/>
    </row>
    <row r="14755" spans="15:15" x14ac:dyDescent="0.25">
      <c r="O14755" s="158"/>
    </row>
    <row r="14756" spans="15:15" x14ac:dyDescent="0.25">
      <c r="O14756" s="158"/>
    </row>
    <row r="14757" spans="15:15" x14ac:dyDescent="0.25">
      <c r="O14757" s="158"/>
    </row>
    <row r="14758" spans="15:15" x14ac:dyDescent="0.25">
      <c r="O14758" s="158"/>
    </row>
    <row r="14759" spans="15:15" x14ac:dyDescent="0.25">
      <c r="O14759" s="158"/>
    </row>
    <row r="14760" spans="15:15" x14ac:dyDescent="0.25">
      <c r="O14760" s="158"/>
    </row>
    <row r="14761" spans="15:15" x14ac:dyDescent="0.25">
      <c r="O14761" s="158"/>
    </row>
    <row r="14762" spans="15:15" x14ac:dyDescent="0.25">
      <c r="O14762" s="158"/>
    </row>
    <row r="14763" spans="15:15" x14ac:dyDescent="0.25">
      <c r="O14763" s="158"/>
    </row>
    <row r="14764" spans="15:15" x14ac:dyDescent="0.25">
      <c r="O14764" s="158"/>
    </row>
    <row r="14765" spans="15:15" x14ac:dyDescent="0.25">
      <c r="O14765" s="158"/>
    </row>
    <row r="14766" spans="15:15" x14ac:dyDescent="0.25">
      <c r="O14766" s="158"/>
    </row>
    <row r="14767" spans="15:15" x14ac:dyDescent="0.25">
      <c r="O14767" s="158"/>
    </row>
    <row r="14768" spans="15:15" x14ac:dyDescent="0.25">
      <c r="O14768" s="158"/>
    </row>
    <row r="14769" spans="15:15" x14ac:dyDescent="0.25">
      <c r="O14769" s="158"/>
    </row>
    <row r="14770" spans="15:15" x14ac:dyDescent="0.25">
      <c r="O14770" s="158"/>
    </row>
    <row r="14771" spans="15:15" x14ac:dyDescent="0.25">
      <c r="O14771" s="158"/>
    </row>
    <row r="14772" spans="15:15" x14ac:dyDescent="0.25">
      <c r="O14772" s="158"/>
    </row>
    <row r="14773" spans="15:15" x14ac:dyDescent="0.25">
      <c r="O14773" s="158"/>
    </row>
    <row r="14774" spans="15:15" x14ac:dyDescent="0.25">
      <c r="O14774" s="158"/>
    </row>
    <row r="14775" spans="15:15" x14ac:dyDescent="0.25">
      <c r="O14775" s="158"/>
    </row>
    <row r="14776" spans="15:15" x14ac:dyDescent="0.25">
      <c r="O14776" s="158"/>
    </row>
    <row r="14777" spans="15:15" x14ac:dyDescent="0.25">
      <c r="O14777" s="158"/>
    </row>
    <row r="14778" spans="15:15" x14ac:dyDescent="0.25">
      <c r="O14778" s="158"/>
    </row>
    <row r="14779" spans="15:15" x14ac:dyDescent="0.25">
      <c r="O14779" s="158"/>
    </row>
    <row r="14780" spans="15:15" x14ac:dyDescent="0.25">
      <c r="O14780" s="158"/>
    </row>
    <row r="14781" spans="15:15" x14ac:dyDescent="0.25">
      <c r="O14781" s="158"/>
    </row>
    <row r="14782" spans="15:15" x14ac:dyDescent="0.25">
      <c r="O14782" s="158"/>
    </row>
    <row r="14783" spans="15:15" x14ac:dyDescent="0.25">
      <c r="O14783" s="158"/>
    </row>
    <row r="14784" spans="15:15" x14ac:dyDescent="0.25">
      <c r="O14784" s="158"/>
    </row>
    <row r="14785" spans="15:15" x14ac:dyDescent="0.25">
      <c r="O14785" s="158"/>
    </row>
    <row r="14786" spans="15:15" x14ac:dyDescent="0.25">
      <c r="O14786" s="158"/>
    </row>
    <row r="14787" spans="15:15" x14ac:dyDescent="0.25">
      <c r="O14787" s="158"/>
    </row>
    <row r="14788" spans="15:15" x14ac:dyDescent="0.25">
      <c r="O14788" s="158"/>
    </row>
    <row r="14789" spans="15:15" x14ac:dyDescent="0.25">
      <c r="O14789" s="158"/>
    </row>
    <row r="14790" spans="15:15" x14ac:dyDescent="0.25">
      <c r="O14790" s="158"/>
    </row>
    <row r="14791" spans="15:15" x14ac:dyDescent="0.25">
      <c r="O14791" s="158"/>
    </row>
    <row r="14792" spans="15:15" x14ac:dyDescent="0.25">
      <c r="O14792" s="158"/>
    </row>
    <row r="14793" spans="15:15" x14ac:dyDescent="0.25">
      <c r="O14793" s="158"/>
    </row>
    <row r="14794" spans="15:15" x14ac:dyDescent="0.25">
      <c r="O14794" s="158"/>
    </row>
    <row r="14795" spans="15:15" x14ac:dyDescent="0.25">
      <c r="O14795" s="158"/>
    </row>
    <row r="14796" spans="15:15" x14ac:dyDescent="0.25">
      <c r="O14796" s="158"/>
    </row>
    <row r="14797" spans="15:15" x14ac:dyDescent="0.25">
      <c r="O14797" s="158"/>
    </row>
    <row r="14798" spans="15:15" x14ac:dyDescent="0.25">
      <c r="O14798" s="158"/>
    </row>
    <row r="14799" spans="15:15" x14ac:dyDescent="0.25">
      <c r="O14799" s="158"/>
    </row>
    <row r="14800" spans="15:15" x14ac:dyDescent="0.25">
      <c r="O14800" s="158"/>
    </row>
    <row r="14801" spans="15:15" x14ac:dyDescent="0.25">
      <c r="O14801" s="158"/>
    </row>
    <row r="14802" spans="15:15" x14ac:dyDescent="0.25">
      <c r="O14802" s="158"/>
    </row>
    <row r="14803" spans="15:15" x14ac:dyDescent="0.25">
      <c r="O14803" s="158"/>
    </row>
    <row r="14804" spans="15:15" x14ac:dyDescent="0.25">
      <c r="O14804" s="158"/>
    </row>
    <row r="14805" spans="15:15" x14ac:dyDescent="0.25">
      <c r="O14805" s="158"/>
    </row>
    <row r="14806" spans="15:15" x14ac:dyDescent="0.25">
      <c r="O14806" s="158"/>
    </row>
    <row r="14807" spans="15:15" x14ac:dyDescent="0.25">
      <c r="O14807" s="158"/>
    </row>
    <row r="14808" spans="15:15" x14ac:dyDescent="0.25">
      <c r="O14808" s="158"/>
    </row>
    <row r="14809" spans="15:15" x14ac:dyDescent="0.25">
      <c r="O14809" s="158"/>
    </row>
    <row r="14810" spans="15:15" x14ac:dyDescent="0.25">
      <c r="O14810" s="158"/>
    </row>
    <row r="14811" spans="15:15" x14ac:dyDescent="0.25">
      <c r="O14811" s="158"/>
    </row>
    <row r="14812" spans="15:15" x14ac:dyDescent="0.25">
      <c r="O14812" s="158"/>
    </row>
    <row r="14813" spans="15:15" x14ac:dyDescent="0.25">
      <c r="O14813" s="158"/>
    </row>
    <row r="14814" spans="15:15" x14ac:dyDescent="0.25">
      <c r="O14814" s="158"/>
    </row>
    <row r="14815" spans="15:15" x14ac:dyDescent="0.25">
      <c r="O14815" s="158"/>
    </row>
    <row r="14816" spans="15:15" x14ac:dyDescent="0.25">
      <c r="O14816" s="158"/>
    </row>
    <row r="14817" spans="15:15" x14ac:dyDescent="0.25">
      <c r="O14817" s="158"/>
    </row>
    <row r="14818" spans="15:15" x14ac:dyDescent="0.25">
      <c r="O14818" s="158"/>
    </row>
    <row r="14819" spans="15:15" x14ac:dyDescent="0.25">
      <c r="O14819" s="158"/>
    </row>
    <row r="14820" spans="15:15" x14ac:dyDescent="0.25">
      <c r="O14820" s="158"/>
    </row>
    <row r="14821" spans="15:15" x14ac:dyDescent="0.25">
      <c r="O14821" s="158"/>
    </row>
    <row r="14822" spans="15:15" x14ac:dyDescent="0.25">
      <c r="O14822" s="158"/>
    </row>
    <row r="14823" spans="15:15" x14ac:dyDescent="0.25">
      <c r="O14823" s="158"/>
    </row>
    <row r="14824" spans="15:15" x14ac:dyDescent="0.25">
      <c r="O14824" s="158"/>
    </row>
    <row r="14825" spans="15:15" x14ac:dyDescent="0.25">
      <c r="O14825" s="158"/>
    </row>
    <row r="14826" spans="15:15" x14ac:dyDescent="0.25">
      <c r="O14826" s="158"/>
    </row>
    <row r="14827" spans="15:15" x14ac:dyDescent="0.25">
      <c r="O14827" s="158"/>
    </row>
    <row r="14828" spans="15:15" x14ac:dyDescent="0.25">
      <c r="O14828" s="158"/>
    </row>
    <row r="14829" spans="15:15" x14ac:dyDescent="0.25">
      <c r="O14829" s="158"/>
    </row>
    <row r="14830" spans="15:15" x14ac:dyDescent="0.25">
      <c r="O14830" s="158"/>
    </row>
    <row r="14831" spans="15:15" x14ac:dyDescent="0.25">
      <c r="O14831" s="158"/>
    </row>
    <row r="14832" spans="15:15" x14ac:dyDescent="0.25">
      <c r="O14832" s="158"/>
    </row>
    <row r="14833" spans="15:15" x14ac:dyDescent="0.25">
      <c r="O14833" s="158"/>
    </row>
    <row r="14834" spans="15:15" x14ac:dyDescent="0.25">
      <c r="O14834" s="158"/>
    </row>
    <row r="14835" spans="15:15" x14ac:dyDescent="0.25">
      <c r="O14835" s="158"/>
    </row>
    <row r="14836" spans="15:15" x14ac:dyDescent="0.25">
      <c r="O14836" s="158"/>
    </row>
    <row r="14837" spans="15:15" x14ac:dyDescent="0.25">
      <c r="O14837" s="158"/>
    </row>
    <row r="14838" spans="15:15" x14ac:dyDescent="0.25">
      <c r="O14838" s="158"/>
    </row>
    <row r="14839" spans="15:15" x14ac:dyDescent="0.25">
      <c r="O14839" s="158"/>
    </row>
    <row r="14840" spans="15:15" x14ac:dyDescent="0.25">
      <c r="O14840" s="158"/>
    </row>
    <row r="14841" spans="15:15" x14ac:dyDescent="0.25">
      <c r="O14841" s="158"/>
    </row>
    <row r="14842" spans="15:15" x14ac:dyDescent="0.25">
      <c r="O14842" s="158"/>
    </row>
    <row r="14843" spans="15:15" x14ac:dyDescent="0.25">
      <c r="O14843" s="158"/>
    </row>
    <row r="14844" spans="15:15" x14ac:dyDescent="0.25">
      <c r="O14844" s="158"/>
    </row>
    <row r="14845" spans="15:15" x14ac:dyDescent="0.25">
      <c r="O14845" s="158"/>
    </row>
    <row r="14846" spans="15:15" x14ac:dyDescent="0.25">
      <c r="O14846" s="158"/>
    </row>
    <row r="14847" spans="15:15" x14ac:dyDescent="0.25">
      <c r="O14847" s="158"/>
    </row>
    <row r="14848" spans="15:15" x14ac:dyDescent="0.25">
      <c r="O14848" s="158"/>
    </row>
    <row r="14849" spans="15:15" x14ac:dyDescent="0.25">
      <c r="O14849" s="158"/>
    </row>
    <row r="14850" spans="15:15" x14ac:dyDescent="0.25">
      <c r="O14850" s="158"/>
    </row>
    <row r="14851" spans="15:15" x14ac:dyDescent="0.25">
      <c r="O14851" s="158"/>
    </row>
    <row r="14852" spans="15:15" x14ac:dyDescent="0.25">
      <c r="O14852" s="158"/>
    </row>
    <row r="14853" spans="15:15" x14ac:dyDescent="0.25">
      <c r="O14853" s="158"/>
    </row>
    <row r="14854" spans="15:15" x14ac:dyDescent="0.25">
      <c r="O14854" s="158"/>
    </row>
    <row r="14855" spans="15:15" x14ac:dyDescent="0.25">
      <c r="O14855" s="158"/>
    </row>
    <row r="14856" spans="15:15" x14ac:dyDescent="0.25">
      <c r="O14856" s="158"/>
    </row>
    <row r="14857" spans="15:15" x14ac:dyDescent="0.25">
      <c r="O14857" s="158"/>
    </row>
    <row r="14858" spans="15:15" x14ac:dyDescent="0.25">
      <c r="O14858" s="158"/>
    </row>
    <row r="14859" spans="15:15" x14ac:dyDescent="0.25">
      <c r="O14859" s="158"/>
    </row>
    <row r="14860" spans="15:15" x14ac:dyDescent="0.25">
      <c r="O14860" s="158"/>
    </row>
    <row r="14861" spans="15:15" x14ac:dyDescent="0.25">
      <c r="O14861" s="158"/>
    </row>
    <row r="14862" spans="15:15" x14ac:dyDescent="0.25">
      <c r="O14862" s="158"/>
    </row>
    <row r="14863" spans="15:15" x14ac:dyDescent="0.25">
      <c r="O14863" s="158"/>
    </row>
    <row r="14864" spans="15:15" x14ac:dyDescent="0.25">
      <c r="O14864" s="158"/>
    </row>
    <row r="14865" spans="15:15" x14ac:dyDescent="0.25">
      <c r="O14865" s="158"/>
    </row>
    <row r="14866" spans="15:15" x14ac:dyDescent="0.25">
      <c r="O14866" s="158"/>
    </row>
    <row r="14867" spans="15:15" x14ac:dyDescent="0.25">
      <c r="O14867" s="158"/>
    </row>
    <row r="14868" spans="15:15" x14ac:dyDescent="0.25">
      <c r="O14868" s="158"/>
    </row>
    <row r="14869" spans="15:15" x14ac:dyDescent="0.25">
      <c r="O14869" s="158"/>
    </row>
    <row r="14870" spans="15:15" x14ac:dyDescent="0.25">
      <c r="O14870" s="158"/>
    </row>
    <row r="14871" spans="15:15" x14ac:dyDescent="0.25">
      <c r="O14871" s="158"/>
    </row>
    <row r="14872" spans="15:15" x14ac:dyDescent="0.25">
      <c r="O14872" s="158"/>
    </row>
    <row r="14873" spans="15:15" x14ac:dyDescent="0.25">
      <c r="O14873" s="158"/>
    </row>
    <row r="14874" spans="15:15" x14ac:dyDescent="0.25">
      <c r="O14874" s="158"/>
    </row>
    <row r="14875" spans="15:15" x14ac:dyDescent="0.25">
      <c r="O14875" s="158"/>
    </row>
    <row r="14876" spans="15:15" x14ac:dyDescent="0.25">
      <c r="O14876" s="158"/>
    </row>
    <row r="14877" spans="15:15" x14ac:dyDescent="0.25">
      <c r="O14877" s="158"/>
    </row>
    <row r="14878" spans="15:15" x14ac:dyDescent="0.25">
      <c r="O14878" s="158"/>
    </row>
    <row r="14879" spans="15:15" x14ac:dyDescent="0.25">
      <c r="O14879" s="158"/>
    </row>
    <row r="14880" spans="15:15" x14ac:dyDescent="0.25">
      <c r="O14880" s="158"/>
    </row>
    <row r="14881" spans="15:15" x14ac:dyDescent="0.25">
      <c r="O14881" s="158"/>
    </row>
    <row r="14882" spans="15:15" x14ac:dyDescent="0.25">
      <c r="O14882" s="158"/>
    </row>
    <row r="14883" spans="15:15" x14ac:dyDescent="0.25">
      <c r="O14883" s="158"/>
    </row>
    <row r="14884" spans="15:15" x14ac:dyDescent="0.25">
      <c r="O14884" s="158"/>
    </row>
    <row r="14885" spans="15:15" x14ac:dyDescent="0.25">
      <c r="O14885" s="158"/>
    </row>
    <row r="14886" spans="15:15" x14ac:dyDescent="0.25">
      <c r="O14886" s="158"/>
    </row>
    <row r="14887" spans="15:15" x14ac:dyDescent="0.25">
      <c r="O14887" s="158"/>
    </row>
    <row r="14888" spans="15:15" x14ac:dyDescent="0.25">
      <c r="O14888" s="158"/>
    </row>
    <row r="14889" spans="15:15" x14ac:dyDescent="0.25">
      <c r="O14889" s="158"/>
    </row>
    <row r="14890" spans="15:15" x14ac:dyDescent="0.25">
      <c r="O14890" s="158"/>
    </row>
    <row r="14891" spans="15:15" x14ac:dyDescent="0.25">
      <c r="O14891" s="158"/>
    </row>
    <row r="14892" spans="15:15" x14ac:dyDescent="0.25">
      <c r="O14892" s="158"/>
    </row>
    <row r="14893" spans="15:15" x14ac:dyDescent="0.25">
      <c r="O14893" s="158"/>
    </row>
    <row r="14894" spans="15:15" x14ac:dyDescent="0.25">
      <c r="O14894" s="158"/>
    </row>
    <row r="14895" spans="15:15" x14ac:dyDescent="0.25">
      <c r="O14895" s="158"/>
    </row>
    <row r="14896" spans="15:15" x14ac:dyDescent="0.25">
      <c r="O14896" s="158"/>
    </row>
    <row r="14897" spans="15:15" x14ac:dyDescent="0.25">
      <c r="O14897" s="158"/>
    </row>
    <row r="14898" spans="15:15" x14ac:dyDescent="0.25">
      <c r="O14898" s="158"/>
    </row>
    <row r="14899" spans="15:15" x14ac:dyDescent="0.25">
      <c r="O14899" s="158"/>
    </row>
    <row r="14900" spans="15:15" x14ac:dyDescent="0.25">
      <c r="O14900" s="158"/>
    </row>
    <row r="14901" spans="15:15" x14ac:dyDescent="0.25">
      <c r="O14901" s="158"/>
    </row>
    <row r="14902" spans="15:15" x14ac:dyDescent="0.25">
      <c r="O14902" s="158"/>
    </row>
    <row r="14903" spans="15:15" x14ac:dyDescent="0.25">
      <c r="O14903" s="158"/>
    </row>
    <row r="14904" spans="15:15" x14ac:dyDescent="0.25">
      <c r="O14904" s="158"/>
    </row>
    <row r="14905" spans="15:15" x14ac:dyDescent="0.25">
      <c r="O14905" s="158"/>
    </row>
    <row r="14906" spans="15:15" x14ac:dyDescent="0.25">
      <c r="O14906" s="158"/>
    </row>
    <row r="14907" spans="15:15" x14ac:dyDescent="0.25">
      <c r="O14907" s="158"/>
    </row>
    <row r="14908" spans="15:15" x14ac:dyDescent="0.25">
      <c r="O14908" s="158"/>
    </row>
    <row r="14909" spans="15:15" x14ac:dyDescent="0.25">
      <c r="O14909" s="158"/>
    </row>
    <row r="14910" spans="15:15" x14ac:dyDescent="0.25">
      <c r="O14910" s="158"/>
    </row>
    <row r="14911" spans="15:15" x14ac:dyDescent="0.25">
      <c r="O14911" s="158"/>
    </row>
    <row r="14912" spans="15:15" x14ac:dyDescent="0.25">
      <c r="O14912" s="158"/>
    </row>
    <row r="14913" spans="15:15" x14ac:dyDescent="0.25">
      <c r="O14913" s="158"/>
    </row>
    <row r="14914" spans="15:15" x14ac:dyDescent="0.25">
      <c r="O14914" s="158"/>
    </row>
    <row r="14915" spans="15:15" x14ac:dyDescent="0.25">
      <c r="O14915" s="158"/>
    </row>
    <row r="14916" spans="15:15" x14ac:dyDescent="0.25">
      <c r="O14916" s="158"/>
    </row>
    <row r="14917" spans="15:15" x14ac:dyDescent="0.25">
      <c r="O14917" s="158"/>
    </row>
    <row r="14918" spans="15:15" x14ac:dyDescent="0.25">
      <c r="O14918" s="158"/>
    </row>
    <row r="14919" spans="15:15" x14ac:dyDescent="0.25">
      <c r="O14919" s="158"/>
    </row>
    <row r="14920" spans="15:15" x14ac:dyDescent="0.25">
      <c r="O14920" s="158"/>
    </row>
    <row r="14921" spans="15:15" x14ac:dyDescent="0.25">
      <c r="O14921" s="158"/>
    </row>
    <row r="14922" spans="15:15" x14ac:dyDescent="0.25">
      <c r="O14922" s="158"/>
    </row>
    <row r="14923" spans="15:15" x14ac:dyDescent="0.25">
      <c r="O14923" s="158"/>
    </row>
    <row r="14924" spans="15:15" x14ac:dyDescent="0.25">
      <c r="O14924" s="158"/>
    </row>
    <row r="14925" spans="15:15" x14ac:dyDescent="0.25">
      <c r="O14925" s="158"/>
    </row>
    <row r="14926" spans="15:15" x14ac:dyDescent="0.25">
      <c r="O14926" s="158"/>
    </row>
    <row r="14927" spans="15:15" x14ac:dyDescent="0.25">
      <c r="O14927" s="158"/>
    </row>
    <row r="14928" spans="15:15" x14ac:dyDescent="0.25">
      <c r="O14928" s="158"/>
    </row>
    <row r="14929" spans="15:15" x14ac:dyDescent="0.25">
      <c r="O14929" s="158"/>
    </row>
    <row r="14930" spans="15:15" x14ac:dyDescent="0.25">
      <c r="O14930" s="158"/>
    </row>
    <row r="14931" spans="15:15" x14ac:dyDescent="0.25">
      <c r="O14931" s="158"/>
    </row>
    <row r="14932" spans="15:15" x14ac:dyDescent="0.25">
      <c r="O14932" s="158"/>
    </row>
    <row r="14933" spans="15:15" x14ac:dyDescent="0.25">
      <c r="O14933" s="158"/>
    </row>
    <row r="14934" spans="15:15" x14ac:dyDescent="0.25">
      <c r="O14934" s="158"/>
    </row>
    <row r="14935" spans="15:15" x14ac:dyDescent="0.25">
      <c r="O14935" s="158"/>
    </row>
    <row r="14936" spans="15:15" x14ac:dyDescent="0.25">
      <c r="O14936" s="158"/>
    </row>
    <row r="14937" spans="15:15" x14ac:dyDescent="0.25">
      <c r="O14937" s="158"/>
    </row>
    <row r="14938" spans="15:15" x14ac:dyDescent="0.25">
      <c r="O14938" s="158"/>
    </row>
    <row r="14939" spans="15:15" x14ac:dyDescent="0.25">
      <c r="O14939" s="158"/>
    </row>
    <row r="14940" spans="15:15" x14ac:dyDescent="0.25">
      <c r="O14940" s="158"/>
    </row>
    <row r="14941" spans="15:15" x14ac:dyDescent="0.25">
      <c r="O14941" s="158"/>
    </row>
    <row r="14942" spans="15:15" x14ac:dyDescent="0.25">
      <c r="O14942" s="158"/>
    </row>
    <row r="14943" spans="15:15" x14ac:dyDescent="0.25">
      <c r="O14943" s="158"/>
    </row>
    <row r="14944" spans="15:15" x14ac:dyDescent="0.25">
      <c r="O14944" s="158"/>
    </row>
    <row r="14945" spans="15:15" x14ac:dyDescent="0.25">
      <c r="O14945" s="158"/>
    </row>
    <row r="14946" spans="15:15" x14ac:dyDescent="0.25">
      <c r="O14946" s="158"/>
    </row>
    <row r="14947" spans="15:15" x14ac:dyDescent="0.25">
      <c r="O14947" s="158"/>
    </row>
    <row r="14948" spans="15:15" x14ac:dyDescent="0.25">
      <c r="O14948" s="158"/>
    </row>
    <row r="14949" spans="15:15" x14ac:dyDescent="0.25">
      <c r="O14949" s="158"/>
    </row>
    <row r="14950" spans="15:15" x14ac:dyDescent="0.25">
      <c r="O14950" s="158"/>
    </row>
    <row r="14951" spans="15:15" x14ac:dyDescent="0.25">
      <c r="O14951" s="158"/>
    </row>
    <row r="14952" spans="15:15" x14ac:dyDescent="0.25">
      <c r="O14952" s="158"/>
    </row>
    <row r="14953" spans="15:15" x14ac:dyDescent="0.25">
      <c r="O14953" s="158"/>
    </row>
    <row r="14954" spans="15:15" x14ac:dyDescent="0.25">
      <c r="O14954" s="158"/>
    </row>
    <row r="14955" spans="15:15" x14ac:dyDescent="0.25">
      <c r="O14955" s="158"/>
    </row>
    <row r="14956" spans="15:15" x14ac:dyDescent="0.25">
      <c r="O14956" s="158"/>
    </row>
    <row r="14957" spans="15:15" x14ac:dyDescent="0.25">
      <c r="O14957" s="158"/>
    </row>
    <row r="14958" spans="15:15" x14ac:dyDescent="0.25">
      <c r="O14958" s="158"/>
    </row>
    <row r="14959" spans="15:15" x14ac:dyDescent="0.25">
      <c r="O14959" s="158"/>
    </row>
    <row r="14960" spans="15:15" x14ac:dyDescent="0.25">
      <c r="O14960" s="158"/>
    </row>
    <row r="14961" spans="15:15" x14ac:dyDescent="0.25">
      <c r="O14961" s="158"/>
    </row>
    <row r="14962" spans="15:15" x14ac:dyDescent="0.25">
      <c r="O14962" s="158"/>
    </row>
    <row r="14963" spans="15:15" x14ac:dyDescent="0.25">
      <c r="O14963" s="158"/>
    </row>
    <row r="14964" spans="15:15" x14ac:dyDescent="0.25">
      <c r="O14964" s="158"/>
    </row>
    <row r="14965" spans="15:15" x14ac:dyDescent="0.25">
      <c r="O14965" s="158"/>
    </row>
    <row r="14966" spans="15:15" x14ac:dyDescent="0.25">
      <c r="O14966" s="158"/>
    </row>
    <row r="14967" spans="15:15" x14ac:dyDescent="0.25">
      <c r="O14967" s="158"/>
    </row>
    <row r="14968" spans="15:15" x14ac:dyDescent="0.25">
      <c r="O14968" s="158"/>
    </row>
    <row r="14969" spans="15:15" x14ac:dyDescent="0.25">
      <c r="O14969" s="158"/>
    </row>
    <row r="14970" spans="15:15" x14ac:dyDescent="0.25">
      <c r="O14970" s="158"/>
    </row>
    <row r="14971" spans="15:15" x14ac:dyDescent="0.25">
      <c r="O14971" s="158"/>
    </row>
    <row r="14972" spans="15:15" x14ac:dyDescent="0.25">
      <c r="O14972" s="158"/>
    </row>
    <row r="14973" spans="15:15" x14ac:dyDescent="0.25">
      <c r="O14973" s="158"/>
    </row>
    <row r="14974" spans="15:15" x14ac:dyDescent="0.25">
      <c r="O14974" s="158"/>
    </row>
    <row r="14975" spans="15:15" x14ac:dyDescent="0.25">
      <c r="O14975" s="158"/>
    </row>
    <row r="14976" spans="15:15" x14ac:dyDescent="0.25">
      <c r="O14976" s="158"/>
    </row>
    <row r="14977" spans="15:15" x14ac:dyDescent="0.25">
      <c r="O14977" s="158"/>
    </row>
    <row r="14978" spans="15:15" x14ac:dyDescent="0.25">
      <c r="O14978" s="158"/>
    </row>
    <row r="14979" spans="15:15" x14ac:dyDescent="0.25">
      <c r="O14979" s="158"/>
    </row>
    <row r="14980" spans="15:15" x14ac:dyDescent="0.25">
      <c r="O14980" s="158"/>
    </row>
    <row r="14981" spans="15:15" x14ac:dyDescent="0.25">
      <c r="O14981" s="158"/>
    </row>
    <row r="14982" spans="15:15" x14ac:dyDescent="0.25">
      <c r="O14982" s="158"/>
    </row>
    <row r="14983" spans="15:15" x14ac:dyDescent="0.25">
      <c r="O14983" s="158"/>
    </row>
    <row r="14984" spans="15:15" x14ac:dyDescent="0.25">
      <c r="O14984" s="158"/>
    </row>
    <row r="14985" spans="15:15" x14ac:dyDescent="0.25">
      <c r="O14985" s="158"/>
    </row>
    <row r="14986" spans="15:15" x14ac:dyDescent="0.25">
      <c r="O14986" s="158"/>
    </row>
    <row r="14987" spans="15:15" x14ac:dyDescent="0.25">
      <c r="O14987" s="158"/>
    </row>
    <row r="14988" spans="15:15" x14ac:dyDescent="0.25">
      <c r="O14988" s="158"/>
    </row>
    <row r="14989" spans="15:15" x14ac:dyDescent="0.25">
      <c r="O14989" s="158"/>
    </row>
    <row r="14990" spans="15:15" x14ac:dyDescent="0.25">
      <c r="O14990" s="158"/>
    </row>
    <row r="14991" spans="15:15" x14ac:dyDescent="0.25">
      <c r="O14991" s="158"/>
    </row>
    <row r="14992" spans="15:15" x14ac:dyDescent="0.25">
      <c r="O14992" s="158"/>
    </row>
    <row r="14993" spans="15:15" x14ac:dyDescent="0.25">
      <c r="O14993" s="158"/>
    </row>
    <row r="14994" spans="15:15" x14ac:dyDescent="0.25">
      <c r="O14994" s="158"/>
    </row>
    <row r="14995" spans="15:15" x14ac:dyDescent="0.25">
      <c r="O14995" s="158"/>
    </row>
    <row r="14996" spans="15:15" x14ac:dyDescent="0.25">
      <c r="O14996" s="158"/>
    </row>
    <row r="14997" spans="15:15" x14ac:dyDescent="0.25">
      <c r="O14997" s="158"/>
    </row>
    <row r="14998" spans="15:15" x14ac:dyDescent="0.25">
      <c r="O14998" s="158"/>
    </row>
    <row r="14999" spans="15:15" x14ac:dyDescent="0.25">
      <c r="O14999" s="158"/>
    </row>
    <row r="15000" spans="15:15" x14ac:dyDescent="0.25">
      <c r="O15000" s="158"/>
    </row>
    <row r="15001" spans="15:15" x14ac:dyDescent="0.25">
      <c r="O15001" s="158"/>
    </row>
    <row r="15002" spans="15:15" x14ac:dyDescent="0.25">
      <c r="O15002" s="158"/>
    </row>
    <row r="15003" spans="15:15" x14ac:dyDescent="0.25">
      <c r="O15003" s="158"/>
    </row>
    <row r="15004" spans="15:15" x14ac:dyDescent="0.25">
      <c r="O15004" s="158"/>
    </row>
    <row r="15005" spans="15:15" x14ac:dyDescent="0.25">
      <c r="O15005" s="158"/>
    </row>
    <row r="15006" spans="15:15" x14ac:dyDescent="0.25">
      <c r="O15006" s="158"/>
    </row>
    <row r="15007" spans="15:15" x14ac:dyDescent="0.25">
      <c r="O15007" s="158"/>
    </row>
    <row r="15008" spans="15:15" x14ac:dyDescent="0.25">
      <c r="O15008" s="158"/>
    </row>
    <row r="15009" spans="15:15" x14ac:dyDescent="0.25">
      <c r="O15009" s="158"/>
    </row>
    <row r="15010" spans="15:15" x14ac:dyDescent="0.25">
      <c r="O15010" s="158"/>
    </row>
    <row r="15011" spans="15:15" x14ac:dyDescent="0.25">
      <c r="O15011" s="158"/>
    </row>
    <row r="15012" spans="15:15" x14ac:dyDescent="0.25">
      <c r="O15012" s="158"/>
    </row>
    <row r="15013" spans="15:15" x14ac:dyDescent="0.25">
      <c r="O15013" s="158"/>
    </row>
    <row r="15014" spans="15:15" x14ac:dyDescent="0.25">
      <c r="O15014" s="158"/>
    </row>
    <row r="15015" spans="15:15" x14ac:dyDescent="0.25">
      <c r="O15015" s="158"/>
    </row>
    <row r="15016" spans="15:15" x14ac:dyDescent="0.25">
      <c r="O15016" s="158"/>
    </row>
    <row r="15017" spans="15:15" x14ac:dyDescent="0.25">
      <c r="O15017" s="158"/>
    </row>
    <row r="15018" spans="15:15" x14ac:dyDescent="0.25">
      <c r="O15018" s="158"/>
    </row>
    <row r="15019" spans="15:15" x14ac:dyDescent="0.25">
      <c r="O15019" s="158"/>
    </row>
    <row r="15020" spans="15:15" x14ac:dyDescent="0.25">
      <c r="O15020" s="158"/>
    </row>
    <row r="15021" spans="15:15" x14ac:dyDescent="0.25">
      <c r="O15021" s="158"/>
    </row>
    <row r="15022" spans="15:15" x14ac:dyDescent="0.25">
      <c r="O15022" s="158"/>
    </row>
    <row r="15023" spans="15:15" x14ac:dyDescent="0.25">
      <c r="O15023" s="158"/>
    </row>
    <row r="15024" spans="15:15" x14ac:dyDescent="0.25">
      <c r="O15024" s="158"/>
    </row>
    <row r="15025" spans="15:15" x14ac:dyDescent="0.25">
      <c r="O15025" s="158"/>
    </row>
    <row r="15026" spans="15:15" x14ac:dyDescent="0.25">
      <c r="O15026" s="158"/>
    </row>
    <row r="15027" spans="15:15" x14ac:dyDescent="0.25">
      <c r="O15027" s="158"/>
    </row>
    <row r="15028" spans="15:15" x14ac:dyDescent="0.25">
      <c r="O15028" s="158"/>
    </row>
    <row r="15029" spans="15:15" x14ac:dyDescent="0.25">
      <c r="O15029" s="158"/>
    </row>
    <row r="15030" spans="15:15" x14ac:dyDescent="0.25">
      <c r="O15030" s="158"/>
    </row>
    <row r="15031" spans="15:15" x14ac:dyDescent="0.25">
      <c r="O15031" s="158"/>
    </row>
    <row r="15032" spans="15:15" x14ac:dyDescent="0.25">
      <c r="O15032" s="158"/>
    </row>
    <row r="15033" spans="15:15" x14ac:dyDescent="0.25">
      <c r="O15033" s="158"/>
    </row>
    <row r="15034" spans="15:15" x14ac:dyDescent="0.25">
      <c r="O15034" s="158"/>
    </row>
    <row r="15035" spans="15:15" x14ac:dyDescent="0.25">
      <c r="O15035" s="158"/>
    </row>
    <row r="15036" spans="15:15" x14ac:dyDescent="0.25">
      <c r="O15036" s="158"/>
    </row>
    <row r="15037" spans="15:15" x14ac:dyDescent="0.25">
      <c r="O15037" s="158"/>
    </row>
    <row r="15038" spans="15:15" x14ac:dyDescent="0.25">
      <c r="O15038" s="158"/>
    </row>
    <row r="15039" spans="15:15" x14ac:dyDescent="0.25">
      <c r="O15039" s="158"/>
    </row>
    <row r="15040" spans="15:15" x14ac:dyDescent="0.25">
      <c r="O15040" s="158"/>
    </row>
    <row r="15041" spans="15:15" x14ac:dyDescent="0.25">
      <c r="O15041" s="158"/>
    </row>
    <row r="15042" spans="15:15" x14ac:dyDescent="0.25">
      <c r="O15042" s="158"/>
    </row>
    <row r="15043" spans="15:15" x14ac:dyDescent="0.25">
      <c r="O15043" s="158"/>
    </row>
    <row r="15044" spans="15:15" x14ac:dyDescent="0.25">
      <c r="O15044" s="158"/>
    </row>
    <row r="15045" spans="15:15" x14ac:dyDescent="0.25">
      <c r="O15045" s="158"/>
    </row>
    <row r="15046" spans="15:15" x14ac:dyDescent="0.25">
      <c r="O15046" s="158"/>
    </row>
    <row r="15047" spans="15:15" x14ac:dyDescent="0.25">
      <c r="O15047" s="158"/>
    </row>
    <row r="15048" spans="15:15" x14ac:dyDescent="0.25">
      <c r="O15048" s="158"/>
    </row>
    <row r="15049" spans="15:15" x14ac:dyDescent="0.25">
      <c r="O15049" s="158"/>
    </row>
    <row r="15050" spans="15:15" x14ac:dyDescent="0.25">
      <c r="O15050" s="158"/>
    </row>
    <row r="15051" spans="15:15" x14ac:dyDescent="0.25">
      <c r="O15051" s="158"/>
    </row>
    <row r="15052" spans="15:15" x14ac:dyDescent="0.25">
      <c r="O15052" s="158"/>
    </row>
    <row r="15053" spans="15:15" x14ac:dyDescent="0.25">
      <c r="O15053" s="158"/>
    </row>
    <row r="15054" spans="15:15" x14ac:dyDescent="0.25">
      <c r="O15054" s="158"/>
    </row>
    <row r="15055" spans="15:15" x14ac:dyDescent="0.25">
      <c r="O15055" s="158"/>
    </row>
    <row r="15056" spans="15:15" x14ac:dyDescent="0.25">
      <c r="O15056" s="158"/>
    </row>
    <row r="15057" spans="15:15" x14ac:dyDescent="0.25">
      <c r="O15057" s="158"/>
    </row>
    <row r="15058" spans="15:15" x14ac:dyDescent="0.25">
      <c r="O15058" s="158"/>
    </row>
    <row r="15059" spans="15:15" x14ac:dyDescent="0.25">
      <c r="O15059" s="158"/>
    </row>
    <row r="15060" spans="15:15" x14ac:dyDescent="0.25">
      <c r="O15060" s="158"/>
    </row>
    <row r="15061" spans="15:15" x14ac:dyDescent="0.25">
      <c r="O15061" s="158"/>
    </row>
    <row r="15062" spans="15:15" x14ac:dyDescent="0.25">
      <c r="O15062" s="158"/>
    </row>
    <row r="15063" spans="15:15" x14ac:dyDescent="0.25">
      <c r="O15063" s="158"/>
    </row>
    <row r="15064" spans="15:15" x14ac:dyDescent="0.25">
      <c r="O15064" s="158"/>
    </row>
    <row r="15065" spans="15:15" x14ac:dyDescent="0.25">
      <c r="O15065" s="158"/>
    </row>
    <row r="15066" spans="15:15" x14ac:dyDescent="0.25">
      <c r="O15066" s="158"/>
    </row>
    <row r="15067" spans="15:15" x14ac:dyDescent="0.25">
      <c r="O15067" s="158"/>
    </row>
    <row r="15068" spans="15:15" x14ac:dyDescent="0.25">
      <c r="O15068" s="158"/>
    </row>
    <row r="15069" spans="15:15" x14ac:dyDescent="0.25">
      <c r="O15069" s="158"/>
    </row>
    <row r="15070" spans="15:15" x14ac:dyDescent="0.25">
      <c r="O15070" s="158"/>
    </row>
    <row r="15071" spans="15:15" x14ac:dyDescent="0.25">
      <c r="O15071" s="158"/>
    </row>
    <row r="15072" spans="15:15" x14ac:dyDescent="0.25">
      <c r="O15072" s="158"/>
    </row>
    <row r="15073" spans="15:15" x14ac:dyDescent="0.25">
      <c r="O15073" s="158"/>
    </row>
    <row r="15074" spans="15:15" x14ac:dyDescent="0.25">
      <c r="O15074" s="158"/>
    </row>
    <row r="15075" spans="15:15" x14ac:dyDescent="0.25">
      <c r="O15075" s="158"/>
    </row>
    <row r="15076" spans="15:15" x14ac:dyDescent="0.25">
      <c r="O15076" s="158"/>
    </row>
    <row r="15077" spans="15:15" x14ac:dyDescent="0.25">
      <c r="O15077" s="158"/>
    </row>
    <row r="15078" spans="15:15" x14ac:dyDescent="0.25">
      <c r="O15078" s="158"/>
    </row>
    <row r="15079" spans="15:15" x14ac:dyDescent="0.25">
      <c r="O15079" s="158"/>
    </row>
    <row r="15080" spans="15:15" x14ac:dyDescent="0.25">
      <c r="O15080" s="158"/>
    </row>
    <row r="15081" spans="15:15" x14ac:dyDescent="0.25">
      <c r="O15081" s="158"/>
    </row>
    <row r="15082" spans="15:15" x14ac:dyDescent="0.25">
      <c r="O15082" s="158"/>
    </row>
    <row r="15083" spans="15:15" x14ac:dyDescent="0.25">
      <c r="O15083" s="158"/>
    </row>
    <row r="15084" spans="15:15" x14ac:dyDescent="0.25">
      <c r="O15084" s="158"/>
    </row>
    <row r="15085" spans="15:15" x14ac:dyDescent="0.25">
      <c r="O15085" s="158"/>
    </row>
    <row r="15086" spans="15:15" x14ac:dyDescent="0.25">
      <c r="O15086" s="158"/>
    </row>
    <row r="15087" spans="15:15" x14ac:dyDescent="0.25">
      <c r="O15087" s="158"/>
    </row>
    <row r="15088" spans="15:15" x14ac:dyDescent="0.25">
      <c r="O15088" s="158"/>
    </row>
    <row r="15089" spans="15:15" x14ac:dyDescent="0.25">
      <c r="O15089" s="158"/>
    </row>
    <row r="15090" spans="15:15" x14ac:dyDescent="0.25">
      <c r="O15090" s="158"/>
    </row>
    <row r="15091" spans="15:15" x14ac:dyDescent="0.25">
      <c r="O15091" s="158"/>
    </row>
    <row r="15092" spans="15:15" x14ac:dyDescent="0.25">
      <c r="O15092" s="158"/>
    </row>
    <row r="15093" spans="15:15" x14ac:dyDescent="0.25">
      <c r="O15093" s="158"/>
    </row>
    <row r="15094" spans="15:15" x14ac:dyDescent="0.25">
      <c r="O15094" s="158"/>
    </row>
    <row r="15095" spans="15:15" x14ac:dyDescent="0.25">
      <c r="O15095" s="158"/>
    </row>
    <row r="15096" spans="15:15" x14ac:dyDescent="0.25">
      <c r="O15096" s="158"/>
    </row>
    <row r="15097" spans="15:15" x14ac:dyDescent="0.25">
      <c r="O15097" s="158"/>
    </row>
    <row r="15098" spans="15:15" x14ac:dyDescent="0.25">
      <c r="O15098" s="158"/>
    </row>
    <row r="15099" spans="15:15" x14ac:dyDescent="0.25">
      <c r="O15099" s="158"/>
    </row>
    <row r="15100" spans="15:15" x14ac:dyDescent="0.25">
      <c r="O15100" s="158"/>
    </row>
    <row r="15101" spans="15:15" x14ac:dyDescent="0.25">
      <c r="O15101" s="158"/>
    </row>
    <row r="15102" spans="15:15" x14ac:dyDescent="0.25">
      <c r="O15102" s="158"/>
    </row>
    <row r="15103" spans="15:15" x14ac:dyDescent="0.25">
      <c r="O15103" s="158"/>
    </row>
    <row r="15104" spans="15:15" x14ac:dyDescent="0.25">
      <c r="O15104" s="158"/>
    </row>
    <row r="15105" spans="15:15" x14ac:dyDescent="0.25">
      <c r="O15105" s="158"/>
    </row>
    <row r="15106" spans="15:15" x14ac:dyDescent="0.25">
      <c r="O15106" s="158"/>
    </row>
    <row r="15107" spans="15:15" x14ac:dyDescent="0.25">
      <c r="O15107" s="158"/>
    </row>
    <row r="15108" spans="15:15" x14ac:dyDescent="0.25">
      <c r="O15108" s="158"/>
    </row>
    <row r="15109" spans="15:15" x14ac:dyDescent="0.25">
      <c r="O15109" s="158"/>
    </row>
    <row r="15110" spans="15:15" x14ac:dyDescent="0.25">
      <c r="O15110" s="158"/>
    </row>
    <row r="15111" spans="15:15" x14ac:dyDescent="0.25">
      <c r="O15111" s="158"/>
    </row>
    <row r="15112" spans="15:15" x14ac:dyDescent="0.25">
      <c r="O15112" s="158"/>
    </row>
    <row r="15113" spans="15:15" x14ac:dyDescent="0.25">
      <c r="O15113" s="158"/>
    </row>
    <row r="15114" spans="15:15" x14ac:dyDescent="0.25">
      <c r="O15114" s="158"/>
    </row>
    <row r="15115" spans="15:15" x14ac:dyDescent="0.25">
      <c r="O15115" s="158"/>
    </row>
    <row r="15116" spans="15:15" x14ac:dyDescent="0.25">
      <c r="O15116" s="158"/>
    </row>
    <row r="15117" spans="15:15" x14ac:dyDescent="0.25">
      <c r="O15117" s="158"/>
    </row>
    <row r="15118" spans="15:15" x14ac:dyDescent="0.25">
      <c r="O15118" s="158"/>
    </row>
    <row r="15119" spans="15:15" x14ac:dyDescent="0.25">
      <c r="O15119" s="158"/>
    </row>
    <row r="15120" spans="15:15" x14ac:dyDescent="0.25">
      <c r="O15120" s="158"/>
    </row>
    <row r="15121" spans="15:15" x14ac:dyDescent="0.25">
      <c r="O15121" s="158"/>
    </row>
    <row r="15122" spans="15:15" x14ac:dyDescent="0.25">
      <c r="O15122" s="158"/>
    </row>
    <row r="15123" spans="15:15" x14ac:dyDescent="0.25">
      <c r="O15123" s="158"/>
    </row>
    <row r="15124" spans="15:15" x14ac:dyDescent="0.25">
      <c r="O15124" s="158"/>
    </row>
    <row r="15125" spans="15:15" x14ac:dyDescent="0.25">
      <c r="O15125" s="158"/>
    </row>
    <row r="15126" spans="15:15" x14ac:dyDescent="0.25">
      <c r="O15126" s="158"/>
    </row>
    <row r="15127" spans="15:15" x14ac:dyDescent="0.25">
      <c r="O15127" s="158"/>
    </row>
    <row r="15128" spans="15:15" x14ac:dyDescent="0.25">
      <c r="O15128" s="158"/>
    </row>
    <row r="15129" spans="15:15" x14ac:dyDescent="0.25">
      <c r="O15129" s="158"/>
    </row>
    <row r="15130" spans="15:15" x14ac:dyDescent="0.25">
      <c r="O15130" s="158"/>
    </row>
    <row r="15131" spans="15:15" x14ac:dyDescent="0.25">
      <c r="O15131" s="158"/>
    </row>
    <row r="15132" spans="15:15" x14ac:dyDescent="0.25">
      <c r="O15132" s="158"/>
    </row>
    <row r="15133" spans="15:15" x14ac:dyDescent="0.25">
      <c r="O15133" s="158"/>
    </row>
    <row r="15134" spans="15:15" x14ac:dyDescent="0.25">
      <c r="O15134" s="158"/>
    </row>
    <row r="15135" spans="15:15" x14ac:dyDescent="0.25">
      <c r="O15135" s="158"/>
    </row>
    <row r="15136" spans="15:15" x14ac:dyDescent="0.25">
      <c r="O15136" s="158"/>
    </row>
    <row r="15137" spans="15:15" x14ac:dyDescent="0.25">
      <c r="O15137" s="158"/>
    </row>
    <row r="15138" spans="15:15" x14ac:dyDescent="0.25">
      <c r="O15138" s="158"/>
    </row>
    <row r="15139" spans="15:15" x14ac:dyDescent="0.25">
      <c r="O15139" s="158"/>
    </row>
    <row r="15140" spans="15:15" x14ac:dyDescent="0.25">
      <c r="O15140" s="158"/>
    </row>
    <row r="15141" spans="15:15" x14ac:dyDescent="0.25">
      <c r="O15141" s="158"/>
    </row>
    <row r="15142" spans="15:15" x14ac:dyDescent="0.25">
      <c r="O15142" s="158"/>
    </row>
    <row r="15143" spans="15:15" x14ac:dyDescent="0.25">
      <c r="O15143" s="158"/>
    </row>
    <row r="15144" spans="15:15" x14ac:dyDescent="0.25">
      <c r="O15144" s="158"/>
    </row>
    <row r="15145" spans="15:15" x14ac:dyDescent="0.25">
      <c r="O15145" s="158"/>
    </row>
    <row r="15146" spans="15:15" x14ac:dyDescent="0.25">
      <c r="O15146" s="158"/>
    </row>
    <row r="15147" spans="15:15" x14ac:dyDescent="0.25">
      <c r="O15147" s="158"/>
    </row>
    <row r="15148" spans="15:15" x14ac:dyDescent="0.25">
      <c r="O15148" s="158"/>
    </row>
    <row r="15149" spans="15:15" x14ac:dyDescent="0.25">
      <c r="O15149" s="158"/>
    </row>
    <row r="15150" spans="15:15" x14ac:dyDescent="0.25">
      <c r="O15150" s="158"/>
    </row>
    <row r="15151" spans="15:15" x14ac:dyDescent="0.25">
      <c r="O15151" s="158"/>
    </row>
    <row r="15152" spans="15:15" x14ac:dyDescent="0.25">
      <c r="O15152" s="158"/>
    </row>
    <row r="15153" spans="15:15" x14ac:dyDescent="0.25">
      <c r="O15153" s="158"/>
    </row>
    <row r="15154" spans="15:15" x14ac:dyDescent="0.25">
      <c r="O15154" s="158"/>
    </row>
    <row r="15155" spans="15:15" x14ac:dyDescent="0.25">
      <c r="O15155" s="158"/>
    </row>
    <row r="15156" spans="15:15" x14ac:dyDescent="0.25">
      <c r="O15156" s="158"/>
    </row>
    <row r="15157" spans="15:15" x14ac:dyDescent="0.25">
      <c r="O15157" s="158"/>
    </row>
    <row r="15158" spans="15:15" x14ac:dyDescent="0.25">
      <c r="O15158" s="158"/>
    </row>
    <row r="15159" spans="15:15" x14ac:dyDescent="0.25">
      <c r="O15159" s="158"/>
    </row>
    <row r="15160" spans="15:15" x14ac:dyDescent="0.25">
      <c r="O15160" s="158"/>
    </row>
    <row r="15161" spans="15:15" x14ac:dyDescent="0.25">
      <c r="O15161" s="158"/>
    </row>
    <row r="15162" spans="15:15" x14ac:dyDescent="0.25">
      <c r="O15162" s="158"/>
    </row>
    <row r="15163" spans="15:15" x14ac:dyDescent="0.25">
      <c r="O15163" s="158"/>
    </row>
    <row r="15164" spans="15:15" x14ac:dyDescent="0.25">
      <c r="O15164" s="158"/>
    </row>
    <row r="15165" spans="15:15" x14ac:dyDescent="0.25">
      <c r="O15165" s="158"/>
    </row>
    <row r="15166" spans="15:15" x14ac:dyDescent="0.25">
      <c r="O15166" s="158"/>
    </row>
    <row r="15167" spans="15:15" x14ac:dyDescent="0.25">
      <c r="O15167" s="158"/>
    </row>
    <row r="15168" spans="15:15" x14ac:dyDescent="0.25">
      <c r="O15168" s="158"/>
    </row>
    <row r="15169" spans="15:15" x14ac:dyDescent="0.25">
      <c r="O15169" s="158"/>
    </row>
    <row r="15170" spans="15:15" x14ac:dyDescent="0.25">
      <c r="O15170" s="158"/>
    </row>
    <row r="15171" spans="15:15" x14ac:dyDescent="0.25">
      <c r="O15171" s="158"/>
    </row>
    <row r="15172" spans="15:15" x14ac:dyDescent="0.25">
      <c r="O15172" s="158"/>
    </row>
    <row r="15173" spans="15:15" x14ac:dyDescent="0.25">
      <c r="O15173" s="158"/>
    </row>
    <row r="15174" spans="15:15" x14ac:dyDescent="0.25">
      <c r="O15174" s="158"/>
    </row>
    <row r="15175" spans="15:15" x14ac:dyDescent="0.25">
      <c r="O15175" s="158"/>
    </row>
    <row r="15176" spans="15:15" x14ac:dyDescent="0.25">
      <c r="O15176" s="158"/>
    </row>
    <row r="15177" spans="15:15" x14ac:dyDescent="0.25">
      <c r="O15177" s="158"/>
    </row>
    <row r="15178" spans="15:15" x14ac:dyDescent="0.25">
      <c r="O15178" s="158"/>
    </row>
    <row r="15179" spans="15:15" x14ac:dyDescent="0.25">
      <c r="O15179" s="158"/>
    </row>
    <row r="15180" spans="15:15" x14ac:dyDescent="0.25">
      <c r="O15180" s="158"/>
    </row>
    <row r="15181" spans="15:15" x14ac:dyDescent="0.25">
      <c r="O15181" s="158"/>
    </row>
    <row r="15182" spans="15:15" x14ac:dyDescent="0.25">
      <c r="O15182" s="158"/>
    </row>
    <row r="15183" spans="15:15" x14ac:dyDescent="0.25">
      <c r="O15183" s="158"/>
    </row>
    <row r="15184" spans="15:15" x14ac:dyDescent="0.25">
      <c r="O15184" s="158"/>
    </row>
    <row r="15185" spans="15:15" x14ac:dyDescent="0.25">
      <c r="O15185" s="158"/>
    </row>
    <row r="15186" spans="15:15" x14ac:dyDescent="0.25">
      <c r="O15186" s="158"/>
    </row>
    <row r="15187" spans="15:15" x14ac:dyDescent="0.25">
      <c r="O15187" s="158"/>
    </row>
    <row r="15188" spans="15:15" x14ac:dyDescent="0.25">
      <c r="O15188" s="158"/>
    </row>
    <row r="15189" spans="15:15" x14ac:dyDescent="0.25">
      <c r="O15189" s="158"/>
    </row>
    <row r="15190" spans="15:15" x14ac:dyDescent="0.25">
      <c r="O15190" s="158"/>
    </row>
    <row r="15191" spans="15:15" x14ac:dyDescent="0.25">
      <c r="O15191" s="158"/>
    </row>
    <row r="15192" spans="15:15" x14ac:dyDescent="0.25">
      <c r="O15192" s="158"/>
    </row>
    <row r="15193" spans="15:15" x14ac:dyDescent="0.25">
      <c r="O15193" s="158"/>
    </row>
    <row r="15194" spans="15:15" x14ac:dyDescent="0.25">
      <c r="O15194" s="158"/>
    </row>
    <row r="15195" spans="15:15" x14ac:dyDescent="0.25">
      <c r="O15195" s="158"/>
    </row>
    <row r="15196" spans="15:15" x14ac:dyDescent="0.25">
      <c r="O15196" s="158"/>
    </row>
    <row r="15197" spans="15:15" x14ac:dyDescent="0.25">
      <c r="O15197" s="158"/>
    </row>
    <row r="15198" spans="15:15" x14ac:dyDescent="0.25">
      <c r="O15198" s="158"/>
    </row>
    <row r="15199" spans="15:15" x14ac:dyDescent="0.25">
      <c r="O15199" s="158"/>
    </row>
    <row r="15200" spans="15:15" x14ac:dyDescent="0.25">
      <c r="O15200" s="158"/>
    </row>
    <row r="15201" spans="15:15" x14ac:dyDescent="0.25">
      <c r="O15201" s="158"/>
    </row>
    <row r="15202" spans="15:15" x14ac:dyDescent="0.25">
      <c r="O15202" s="158"/>
    </row>
    <row r="15203" spans="15:15" x14ac:dyDescent="0.25">
      <c r="O15203" s="158"/>
    </row>
    <row r="15204" spans="15:15" x14ac:dyDescent="0.25">
      <c r="O15204" s="158"/>
    </row>
    <row r="15205" spans="15:15" x14ac:dyDescent="0.25">
      <c r="O15205" s="158"/>
    </row>
    <row r="15206" spans="15:15" x14ac:dyDescent="0.25">
      <c r="O15206" s="158"/>
    </row>
    <row r="15207" spans="15:15" x14ac:dyDescent="0.25">
      <c r="O15207" s="158"/>
    </row>
    <row r="15208" spans="15:15" x14ac:dyDescent="0.25">
      <c r="O15208" s="158"/>
    </row>
    <row r="15209" spans="15:15" x14ac:dyDescent="0.25">
      <c r="O15209" s="158"/>
    </row>
    <row r="15210" spans="15:15" x14ac:dyDescent="0.25">
      <c r="O15210" s="158"/>
    </row>
    <row r="15211" spans="15:15" x14ac:dyDescent="0.25">
      <c r="O15211" s="158"/>
    </row>
    <row r="15212" spans="15:15" x14ac:dyDescent="0.25">
      <c r="O15212" s="158"/>
    </row>
    <row r="15213" spans="15:15" x14ac:dyDescent="0.25">
      <c r="O15213" s="158"/>
    </row>
    <row r="15214" spans="15:15" x14ac:dyDescent="0.25">
      <c r="O15214" s="158"/>
    </row>
    <row r="15215" spans="15:15" x14ac:dyDescent="0.25">
      <c r="O15215" s="158"/>
    </row>
    <row r="15216" spans="15:15" x14ac:dyDescent="0.25">
      <c r="O15216" s="158"/>
    </row>
    <row r="15217" spans="15:15" x14ac:dyDescent="0.25">
      <c r="O15217" s="158"/>
    </row>
    <row r="15218" spans="15:15" x14ac:dyDescent="0.25">
      <c r="O15218" s="158"/>
    </row>
    <row r="15219" spans="15:15" x14ac:dyDescent="0.25">
      <c r="O15219" s="158"/>
    </row>
    <row r="15220" spans="15:15" x14ac:dyDescent="0.25">
      <c r="O15220" s="158"/>
    </row>
    <row r="15221" spans="15:15" x14ac:dyDescent="0.25">
      <c r="O15221" s="158"/>
    </row>
    <row r="15222" spans="15:15" x14ac:dyDescent="0.25">
      <c r="O15222" s="158"/>
    </row>
    <row r="15223" spans="15:15" x14ac:dyDescent="0.25">
      <c r="O15223" s="158"/>
    </row>
    <row r="15224" spans="15:15" x14ac:dyDescent="0.25">
      <c r="O15224" s="158"/>
    </row>
    <row r="15225" spans="15:15" x14ac:dyDescent="0.25">
      <c r="O15225" s="158"/>
    </row>
    <row r="15226" spans="15:15" x14ac:dyDescent="0.25">
      <c r="O15226" s="158"/>
    </row>
    <row r="15227" spans="15:15" x14ac:dyDescent="0.25">
      <c r="O15227" s="158"/>
    </row>
    <row r="15228" spans="15:15" x14ac:dyDescent="0.25">
      <c r="O15228" s="158"/>
    </row>
    <row r="15229" spans="15:15" x14ac:dyDescent="0.25">
      <c r="O15229" s="158"/>
    </row>
    <row r="15230" spans="15:15" x14ac:dyDescent="0.25">
      <c r="O15230" s="158"/>
    </row>
    <row r="15231" spans="15:15" x14ac:dyDescent="0.25">
      <c r="O15231" s="158"/>
    </row>
    <row r="15232" spans="15:15" x14ac:dyDescent="0.25">
      <c r="O15232" s="158"/>
    </row>
    <row r="15233" spans="15:15" x14ac:dyDescent="0.25">
      <c r="O15233" s="158"/>
    </row>
    <row r="15234" spans="15:15" x14ac:dyDescent="0.25">
      <c r="O15234" s="158"/>
    </row>
    <row r="15235" spans="15:15" x14ac:dyDescent="0.25">
      <c r="O15235" s="158"/>
    </row>
    <row r="15236" spans="15:15" x14ac:dyDescent="0.25">
      <c r="O15236" s="158"/>
    </row>
    <row r="15237" spans="15:15" x14ac:dyDescent="0.25">
      <c r="O15237" s="158"/>
    </row>
    <row r="15238" spans="15:15" x14ac:dyDescent="0.25">
      <c r="O15238" s="158"/>
    </row>
    <row r="15239" spans="15:15" x14ac:dyDescent="0.25">
      <c r="O15239" s="158"/>
    </row>
    <row r="15240" spans="15:15" x14ac:dyDescent="0.25">
      <c r="O15240" s="158"/>
    </row>
    <row r="15241" spans="15:15" x14ac:dyDescent="0.25">
      <c r="O15241" s="158"/>
    </row>
    <row r="15242" spans="15:15" x14ac:dyDescent="0.25">
      <c r="O15242" s="158"/>
    </row>
    <row r="15243" spans="15:15" x14ac:dyDescent="0.25">
      <c r="O15243" s="158"/>
    </row>
    <row r="15244" spans="15:15" x14ac:dyDescent="0.25">
      <c r="O15244" s="158"/>
    </row>
    <row r="15245" spans="15:15" x14ac:dyDescent="0.25">
      <c r="O15245" s="158"/>
    </row>
    <row r="15246" spans="15:15" x14ac:dyDescent="0.25">
      <c r="O15246" s="158"/>
    </row>
    <row r="15247" spans="15:15" x14ac:dyDescent="0.25">
      <c r="O15247" s="158"/>
    </row>
    <row r="15248" spans="15:15" x14ac:dyDescent="0.25">
      <c r="O15248" s="158"/>
    </row>
    <row r="15249" spans="15:15" x14ac:dyDescent="0.25">
      <c r="O15249" s="158"/>
    </row>
    <row r="15250" spans="15:15" x14ac:dyDescent="0.25">
      <c r="O15250" s="158"/>
    </row>
    <row r="15251" spans="15:15" x14ac:dyDescent="0.25">
      <c r="O15251" s="158"/>
    </row>
    <row r="15252" spans="15:15" x14ac:dyDescent="0.25">
      <c r="O15252" s="158"/>
    </row>
    <row r="15253" spans="15:15" x14ac:dyDescent="0.25">
      <c r="O15253" s="158"/>
    </row>
    <row r="15254" spans="15:15" x14ac:dyDescent="0.25">
      <c r="O15254" s="158"/>
    </row>
    <row r="15255" spans="15:15" x14ac:dyDescent="0.25">
      <c r="O15255" s="158"/>
    </row>
    <row r="15256" spans="15:15" x14ac:dyDescent="0.25">
      <c r="O15256" s="158"/>
    </row>
    <row r="15257" spans="15:15" x14ac:dyDescent="0.25">
      <c r="O15257" s="158"/>
    </row>
    <row r="15258" spans="15:15" x14ac:dyDescent="0.25">
      <c r="O15258" s="158"/>
    </row>
    <row r="15259" spans="15:15" x14ac:dyDescent="0.25">
      <c r="O15259" s="158"/>
    </row>
    <row r="15260" spans="15:15" x14ac:dyDescent="0.25">
      <c r="O15260" s="158"/>
    </row>
    <row r="15261" spans="15:15" x14ac:dyDescent="0.25">
      <c r="O15261" s="158"/>
    </row>
    <row r="15262" spans="15:15" x14ac:dyDescent="0.25">
      <c r="O15262" s="158"/>
    </row>
    <row r="15263" spans="15:15" x14ac:dyDescent="0.25">
      <c r="O15263" s="158"/>
    </row>
    <row r="15264" spans="15:15" x14ac:dyDescent="0.25">
      <c r="O15264" s="158"/>
    </row>
    <row r="15265" spans="15:15" x14ac:dyDescent="0.25">
      <c r="O15265" s="158"/>
    </row>
    <row r="15266" spans="15:15" x14ac:dyDescent="0.25">
      <c r="O15266" s="158"/>
    </row>
    <row r="15267" spans="15:15" x14ac:dyDescent="0.25">
      <c r="O15267" s="158"/>
    </row>
    <row r="15268" spans="15:15" x14ac:dyDescent="0.25">
      <c r="O15268" s="158"/>
    </row>
    <row r="15269" spans="15:15" x14ac:dyDescent="0.25">
      <c r="O15269" s="158"/>
    </row>
    <row r="15270" spans="15:15" x14ac:dyDescent="0.25">
      <c r="O15270" s="158"/>
    </row>
    <row r="15271" spans="15:15" x14ac:dyDescent="0.25">
      <c r="O15271" s="158"/>
    </row>
    <row r="15272" spans="15:15" x14ac:dyDescent="0.25">
      <c r="O15272" s="158"/>
    </row>
    <row r="15273" spans="15:15" x14ac:dyDescent="0.25">
      <c r="O15273" s="158"/>
    </row>
    <row r="15274" spans="15:15" x14ac:dyDescent="0.25">
      <c r="O15274" s="158"/>
    </row>
    <row r="15275" spans="15:15" x14ac:dyDescent="0.25">
      <c r="O15275" s="158"/>
    </row>
    <row r="15276" spans="15:15" x14ac:dyDescent="0.25">
      <c r="O15276" s="158"/>
    </row>
    <row r="15277" spans="15:15" x14ac:dyDescent="0.25">
      <c r="O15277" s="158"/>
    </row>
    <row r="15278" spans="15:15" x14ac:dyDescent="0.25">
      <c r="O15278" s="158"/>
    </row>
    <row r="15279" spans="15:15" x14ac:dyDescent="0.25">
      <c r="O15279" s="158"/>
    </row>
    <row r="15280" spans="15:15" x14ac:dyDescent="0.25">
      <c r="O15280" s="158"/>
    </row>
    <row r="15281" spans="15:15" x14ac:dyDescent="0.25">
      <c r="O15281" s="158"/>
    </row>
    <row r="15282" spans="15:15" x14ac:dyDescent="0.25">
      <c r="O15282" s="158"/>
    </row>
    <row r="15283" spans="15:15" x14ac:dyDescent="0.25">
      <c r="O15283" s="158"/>
    </row>
    <row r="15284" spans="15:15" x14ac:dyDescent="0.25">
      <c r="O15284" s="158"/>
    </row>
    <row r="15285" spans="15:15" x14ac:dyDescent="0.25">
      <c r="O15285" s="158"/>
    </row>
    <row r="15286" spans="15:15" x14ac:dyDescent="0.25">
      <c r="O15286" s="158"/>
    </row>
    <row r="15287" spans="15:15" x14ac:dyDescent="0.25">
      <c r="O15287" s="158"/>
    </row>
    <row r="15288" spans="15:15" x14ac:dyDescent="0.25">
      <c r="O15288" s="158"/>
    </row>
    <row r="15289" spans="15:15" x14ac:dyDescent="0.25">
      <c r="O15289" s="158"/>
    </row>
    <row r="15290" spans="15:15" x14ac:dyDescent="0.25">
      <c r="O15290" s="158"/>
    </row>
    <row r="15291" spans="15:15" x14ac:dyDescent="0.25">
      <c r="O15291" s="158"/>
    </row>
    <row r="15292" spans="15:15" x14ac:dyDescent="0.25">
      <c r="O15292" s="158"/>
    </row>
    <row r="15293" spans="15:15" x14ac:dyDescent="0.25">
      <c r="O15293" s="158"/>
    </row>
    <row r="15294" spans="15:15" x14ac:dyDescent="0.25">
      <c r="O15294" s="158"/>
    </row>
    <row r="15295" spans="15:15" x14ac:dyDescent="0.25">
      <c r="O15295" s="158"/>
    </row>
    <row r="15296" spans="15:15" x14ac:dyDescent="0.25">
      <c r="O15296" s="158"/>
    </row>
    <row r="15297" spans="15:15" x14ac:dyDescent="0.25">
      <c r="O15297" s="158"/>
    </row>
    <row r="15298" spans="15:15" x14ac:dyDescent="0.25">
      <c r="O15298" s="158"/>
    </row>
    <row r="15299" spans="15:15" x14ac:dyDescent="0.25">
      <c r="O15299" s="158"/>
    </row>
    <row r="15300" spans="15:15" x14ac:dyDescent="0.25">
      <c r="O15300" s="158"/>
    </row>
    <row r="15301" spans="15:15" x14ac:dyDescent="0.25">
      <c r="O15301" s="158"/>
    </row>
    <row r="15302" spans="15:15" x14ac:dyDescent="0.25">
      <c r="O15302" s="158"/>
    </row>
    <row r="15303" spans="15:15" x14ac:dyDescent="0.25">
      <c r="O15303" s="158"/>
    </row>
    <row r="15304" spans="15:15" x14ac:dyDescent="0.25">
      <c r="O15304" s="158"/>
    </row>
    <row r="15305" spans="15:15" x14ac:dyDescent="0.25">
      <c r="O15305" s="158"/>
    </row>
    <row r="15306" spans="15:15" x14ac:dyDescent="0.25">
      <c r="O15306" s="158"/>
    </row>
    <row r="15307" spans="15:15" x14ac:dyDescent="0.25">
      <c r="O15307" s="158"/>
    </row>
    <row r="15308" spans="15:15" x14ac:dyDescent="0.25">
      <c r="O15308" s="158"/>
    </row>
    <row r="15309" spans="15:15" x14ac:dyDescent="0.25">
      <c r="O15309" s="158"/>
    </row>
    <row r="15310" spans="15:15" x14ac:dyDescent="0.25">
      <c r="O15310" s="158"/>
    </row>
    <row r="15311" spans="15:15" x14ac:dyDescent="0.25">
      <c r="O15311" s="158"/>
    </row>
    <row r="15312" spans="15:15" x14ac:dyDescent="0.25">
      <c r="O15312" s="158"/>
    </row>
    <row r="15313" spans="15:15" x14ac:dyDescent="0.25">
      <c r="O15313" s="158"/>
    </row>
    <row r="15314" spans="15:15" x14ac:dyDescent="0.25">
      <c r="O15314" s="158"/>
    </row>
    <row r="15315" spans="15:15" x14ac:dyDescent="0.25">
      <c r="O15315" s="158"/>
    </row>
    <row r="15316" spans="15:15" x14ac:dyDescent="0.25">
      <c r="O15316" s="158"/>
    </row>
    <row r="15317" spans="15:15" x14ac:dyDescent="0.25">
      <c r="O15317" s="158"/>
    </row>
    <row r="15318" spans="15:15" x14ac:dyDescent="0.25">
      <c r="O15318" s="158"/>
    </row>
    <row r="15319" spans="15:15" x14ac:dyDescent="0.25">
      <c r="O15319" s="158"/>
    </row>
    <row r="15320" spans="15:15" x14ac:dyDescent="0.25">
      <c r="O15320" s="158"/>
    </row>
    <row r="15321" spans="15:15" x14ac:dyDescent="0.25">
      <c r="O15321" s="158"/>
    </row>
    <row r="15322" spans="15:15" x14ac:dyDescent="0.25">
      <c r="O15322" s="158"/>
    </row>
    <row r="15323" spans="15:15" x14ac:dyDescent="0.25">
      <c r="O15323" s="158"/>
    </row>
    <row r="15324" spans="15:15" x14ac:dyDescent="0.25">
      <c r="O15324" s="158"/>
    </row>
    <row r="15325" spans="15:15" x14ac:dyDescent="0.25">
      <c r="O15325" s="158"/>
    </row>
    <row r="15326" spans="15:15" x14ac:dyDescent="0.25">
      <c r="O15326" s="158"/>
    </row>
    <row r="15327" spans="15:15" x14ac:dyDescent="0.25">
      <c r="O15327" s="158"/>
    </row>
    <row r="15328" spans="15:15" x14ac:dyDescent="0.25">
      <c r="O15328" s="158"/>
    </row>
    <row r="15329" spans="15:15" x14ac:dyDescent="0.25">
      <c r="O15329" s="158"/>
    </row>
    <row r="15330" spans="15:15" x14ac:dyDescent="0.25">
      <c r="O15330" s="158"/>
    </row>
    <row r="15331" spans="15:15" x14ac:dyDescent="0.25">
      <c r="O15331" s="158"/>
    </row>
    <row r="15332" spans="15:15" x14ac:dyDescent="0.25">
      <c r="O15332" s="158"/>
    </row>
    <row r="15333" spans="15:15" x14ac:dyDescent="0.25">
      <c r="O15333" s="158"/>
    </row>
    <row r="15334" spans="15:15" x14ac:dyDescent="0.25">
      <c r="O15334" s="158"/>
    </row>
    <row r="15335" spans="15:15" x14ac:dyDescent="0.25">
      <c r="O15335" s="158"/>
    </row>
    <row r="15336" spans="15:15" x14ac:dyDescent="0.25">
      <c r="O15336" s="158"/>
    </row>
    <row r="15337" spans="15:15" x14ac:dyDescent="0.25">
      <c r="O15337" s="158"/>
    </row>
    <row r="15338" spans="15:15" x14ac:dyDescent="0.25">
      <c r="O15338" s="158"/>
    </row>
    <row r="15339" spans="15:15" x14ac:dyDescent="0.25">
      <c r="O15339" s="158"/>
    </row>
    <row r="15340" spans="15:15" x14ac:dyDescent="0.25">
      <c r="O15340" s="158"/>
    </row>
    <row r="15341" spans="15:15" x14ac:dyDescent="0.25">
      <c r="O15341" s="158"/>
    </row>
    <row r="15342" spans="15:15" x14ac:dyDescent="0.25">
      <c r="O15342" s="158"/>
    </row>
    <row r="15343" spans="15:15" x14ac:dyDescent="0.25">
      <c r="O15343" s="158"/>
    </row>
    <row r="15344" spans="15:15" x14ac:dyDescent="0.25">
      <c r="O15344" s="158"/>
    </row>
    <row r="15345" spans="15:15" x14ac:dyDescent="0.25">
      <c r="O15345" s="158"/>
    </row>
    <row r="15346" spans="15:15" x14ac:dyDescent="0.25">
      <c r="O15346" s="158"/>
    </row>
    <row r="15347" spans="15:15" x14ac:dyDescent="0.25">
      <c r="O15347" s="158"/>
    </row>
    <row r="15348" spans="15:15" x14ac:dyDescent="0.25">
      <c r="O15348" s="158"/>
    </row>
    <row r="15349" spans="15:15" x14ac:dyDescent="0.25">
      <c r="O15349" s="158"/>
    </row>
    <row r="15350" spans="15:15" x14ac:dyDescent="0.25">
      <c r="O15350" s="158"/>
    </row>
    <row r="15351" spans="15:15" x14ac:dyDescent="0.25">
      <c r="O15351" s="158"/>
    </row>
    <row r="15352" spans="15:15" x14ac:dyDescent="0.25">
      <c r="O15352" s="158"/>
    </row>
    <row r="15353" spans="15:15" x14ac:dyDescent="0.25">
      <c r="O15353" s="158"/>
    </row>
    <row r="15354" spans="15:15" x14ac:dyDescent="0.25">
      <c r="O15354" s="158"/>
    </row>
    <row r="15355" spans="15:15" x14ac:dyDescent="0.25">
      <c r="O15355" s="158"/>
    </row>
    <row r="15356" spans="15:15" x14ac:dyDescent="0.25">
      <c r="O15356" s="158"/>
    </row>
    <row r="15357" spans="15:15" x14ac:dyDescent="0.25">
      <c r="O15357" s="158"/>
    </row>
    <row r="15358" spans="15:15" x14ac:dyDescent="0.25">
      <c r="O15358" s="158"/>
    </row>
    <row r="15359" spans="15:15" x14ac:dyDescent="0.25">
      <c r="O15359" s="158"/>
    </row>
    <row r="15360" spans="15:15" x14ac:dyDescent="0.25">
      <c r="O15360" s="158"/>
    </row>
    <row r="15361" spans="15:15" x14ac:dyDescent="0.25">
      <c r="O15361" s="158"/>
    </row>
    <row r="15362" spans="15:15" x14ac:dyDescent="0.25">
      <c r="O15362" s="158"/>
    </row>
    <row r="15363" spans="15:15" x14ac:dyDescent="0.25">
      <c r="O15363" s="158"/>
    </row>
    <row r="15364" spans="15:15" x14ac:dyDescent="0.25">
      <c r="O15364" s="158"/>
    </row>
    <row r="15365" spans="15:15" x14ac:dyDescent="0.25">
      <c r="O15365" s="158"/>
    </row>
    <row r="15366" spans="15:15" x14ac:dyDescent="0.25">
      <c r="O15366" s="158"/>
    </row>
    <row r="15367" spans="15:15" x14ac:dyDescent="0.25">
      <c r="O15367" s="158"/>
    </row>
    <row r="15368" spans="15:15" x14ac:dyDescent="0.25">
      <c r="O15368" s="158"/>
    </row>
    <row r="15369" spans="15:15" x14ac:dyDescent="0.25">
      <c r="O15369" s="158"/>
    </row>
    <row r="15370" spans="15:15" x14ac:dyDescent="0.25">
      <c r="O15370" s="158"/>
    </row>
    <row r="15371" spans="15:15" x14ac:dyDescent="0.25">
      <c r="O15371" s="158"/>
    </row>
    <row r="15372" spans="15:15" x14ac:dyDescent="0.25">
      <c r="O15372" s="158"/>
    </row>
    <row r="15373" spans="15:15" x14ac:dyDescent="0.25">
      <c r="O15373" s="158"/>
    </row>
    <row r="15374" spans="15:15" x14ac:dyDescent="0.25">
      <c r="O15374" s="158"/>
    </row>
    <row r="15375" spans="15:15" x14ac:dyDescent="0.25">
      <c r="O15375" s="158"/>
    </row>
    <row r="15376" spans="15:15" x14ac:dyDescent="0.25">
      <c r="O15376" s="158"/>
    </row>
    <row r="15377" spans="15:15" x14ac:dyDescent="0.25">
      <c r="O15377" s="158"/>
    </row>
    <row r="15378" spans="15:15" x14ac:dyDescent="0.25">
      <c r="O15378" s="158"/>
    </row>
    <row r="15379" spans="15:15" x14ac:dyDescent="0.25">
      <c r="O15379" s="158"/>
    </row>
    <row r="15380" spans="15:15" x14ac:dyDescent="0.25">
      <c r="O15380" s="158"/>
    </row>
    <row r="15381" spans="15:15" x14ac:dyDescent="0.25">
      <c r="O15381" s="158"/>
    </row>
    <row r="15382" spans="15:15" x14ac:dyDescent="0.25">
      <c r="O15382" s="158"/>
    </row>
    <row r="15383" spans="15:15" x14ac:dyDescent="0.25">
      <c r="O15383" s="158"/>
    </row>
    <row r="15384" spans="15:15" x14ac:dyDescent="0.25">
      <c r="O15384" s="158"/>
    </row>
    <row r="15385" spans="15:15" x14ac:dyDescent="0.25">
      <c r="O15385" s="158"/>
    </row>
    <row r="15386" spans="15:15" x14ac:dyDescent="0.25">
      <c r="O15386" s="158"/>
    </row>
    <row r="15387" spans="15:15" x14ac:dyDescent="0.25">
      <c r="O15387" s="158"/>
    </row>
    <row r="15388" spans="15:15" x14ac:dyDescent="0.25">
      <c r="O15388" s="158"/>
    </row>
    <row r="15389" spans="15:15" x14ac:dyDescent="0.25">
      <c r="O15389" s="158"/>
    </row>
    <row r="15390" spans="15:15" x14ac:dyDescent="0.25">
      <c r="O15390" s="158"/>
    </row>
    <row r="15391" spans="15:15" x14ac:dyDescent="0.25">
      <c r="O15391" s="158"/>
    </row>
    <row r="15392" spans="15:15" x14ac:dyDescent="0.25">
      <c r="O15392" s="158"/>
    </row>
    <row r="15393" spans="15:15" x14ac:dyDescent="0.25">
      <c r="O15393" s="158"/>
    </row>
    <row r="15394" spans="15:15" x14ac:dyDescent="0.25">
      <c r="O15394" s="158"/>
    </row>
    <row r="15395" spans="15:15" x14ac:dyDescent="0.25">
      <c r="O15395" s="158"/>
    </row>
    <row r="15396" spans="15:15" x14ac:dyDescent="0.25">
      <c r="O15396" s="158"/>
    </row>
    <row r="15397" spans="15:15" x14ac:dyDescent="0.25">
      <c r="O15397" s="158"/>
    </row>
    <row r="15398" spans="15:15" x14ac:dyDescent="0.25">
      <c r="O15398" s="158"/>
    </row>
    <row r="15399" spans="15:15" x14ac:dyDescent="0.25">
      <c r="O15399" s="158"/>
    </row>
    <row r="15400" spans="15:15" x14ac:dyDescent="0.25">
      <c r="O15400" s="158"/>
    </row>
    <row r="15401" spans="15:15" x14ac:dyDescent="0.25">
      <c r="O15401" s="158"/>
    </row>
    <row r="15402" spans="15:15" x14ac:dyDescent="0.25">
      <c r="O15402" s="158"/>
    </row>
    <row r="15403" spans="15:15" x14ac:dyDescent="0.25">
      <c r="O15403" s="158"/>
    </row>
    <row r="15404" spans="15:15" x14ac:dyDescent="0.25">
      <c r="O15404" s="158"/>
    </row>
    <row r="15405" spans="15:15" x14ac:dyDescent="0.25">
      <c r="O15405" s="158"/>
    </row>
    <row r="15406" spans="15:15" x14ac:dyDescent="0.25">
      <c r="O15406" s="158"/>
    </row>
    <row r="15407" spans="15:15" x14ac:dyDescent="0.25">
      <c r="O15407" s="158"/>
    </row>
    <row r="15408" spans="15:15" x14ac:dyDescent="0.25">
      <c r="O15408" s="158"/>
    </row>
    <row r="15409" spans="15:15" x14ac:dyDescent="0.25">
      <c r="O15409" s="158"/>
    </row>
    <row r="15410" spans="15:15" x14ac:dyDescent="0.25">
      <c r="O15410" s="158"/>
    </row>
    <row r="15411" spans="15:15" x14ac:dyDescent="0.25">
      <c r="O15411" s="158"/>
    </row>
    <row r="15412" spans="15:15" x14ac:dyDescent="0.25">
      <c r="O15412" s="158"/>
    </row>
    <row r="15413" spans="15:15" x14ac:dyDescent="0.25">
      <c r="O15413" s="158"/>
    </row>
    <row r="15414" spans="15:15" x14ac:dyDescent="0.25">
      <c r="O15414" s="158"/>
    </row>
    <row r="15415" spans="15:15" x14ac:dyDescent="0.25">
      <c r="O15415" s="158"/>
    </row>
    <row r="15416" spans="15:15" x14ac:dyDescent="0.25">
      <c r="O15416" s="158"/>
    </row>
    <row r="15417" spans="15:15" x14ac:dyDescent="0.25">
      <c r="O15417" s="158"/>
    </row>
    <row r="15418" spans="15:15" x14ac:dyDescent="0.25">
      <c r="O15418" s="158"/>
    </row>
    <row r="15419" spans="15:15" x14ac:dyDescent="0.25">
      <c r="O15419" s="158"/>
    </row>
    <row r="15420" spans="15:15" x14ac:dyDescent="0.25">
      <c r="O15420" s="158"/>
    </row>
    <row r="15421" spans="15:15" x14ac:dyDescent="0.25">
      <c r="O15421" s="158"/>
    </row>
    <row r="15422" spans="15:15" x14ac:dyDescent="0.25">
      <c r="O15422" s="158"/>
    </row>
    <row r="15423" spans="15:15" x14ac:dyDescent="0.25">
      <c r="O15423" s="158"/>
    </row>
    <row r="15424" spans="15:15" x14ac:dyDescent="0.25">
      <c r="O15424" s="158"/>
    </row>
    <row r="15425" spans="15:15" x14ac:dyDescent="0.25">
      <c r="O15425" s="158"/>
    </row>
    <row r="15426" spans="15:15" x14ac:dyDescent="0.25">
      <c r="O15426" s="158"/>
    </row>
    <row r="15427" spans="15:15" x14ac:dyDescent="0.25">
      <c r="O15427" s="158"/>
    </row>
    <row r="15428" spans="15:15" x14ac:dyDescent="0.25">
      <c r="O15428" s="158"/>
    </row>
    <row r="15429" spans="15:15" x14ac:dyDescent="0.25">
      <c r="O15429" s="158"/>
    </row>
    <row r="15430" spans="15:15" x14ac:dyDescent="0.25">
      <c r="O15430" s="158"/>
    </row>
    <row r="15431" spans="15:15" x14ac:dyDescent="0.25">
      <c r="O15431" s="158"/>
    </row>
    <row r="15432" spans="15:15" x14ac:dyDescent="0.25">
      <c r="O15432" s="158"/>
    </row>
    <row r="15433" spans="15:15" x14ac:dyDescent="0.25">
      <c r="O15433" s="158"/>
    </row>
    <row r="15434" spans="15:15" x14ac:dyDescent="0.25">
      <c r="O15434" s="158"/>
    </row>
    <row r="15435" spans="15:15" x14ac:dyDescent="0.25">
      <c r="O15435" s="158"/>
    </row>
    <row r="15436" spans="15:15" x14ac:dyDescent="0.25">
      <c r="O15436" s="158"/>
    </row>
    <row r="15437" spans="15:15" x14ac:dyDescent="0.25">
      <c r="O15437" s="158"/>
    </row>
    <row r="15438" spans="15:15" x14ac:dyDescent="0.25">
      <c r="O15438" s="158"/>
    </row>
    <row r="15439" spans="15:15" x14ac:dyDescent="0.25">
      <c r="O15439" s="158"/>
    </row>
    <row r="15440" spans="15:15" x14ac:dyDescent="0.25">
      <c r="O15440" s="158"/>
    </row>
    <row r="15441" spans="15:15" x14ac:dyDescent="0.25">
      <c r="O15441" s="158"/>
    </row>
    <row r="15442" spans="15:15" x14ac:dyDescent="0.25">
      <c r="O15442" s="158"/>
    </row>
    <row r="15443" spans="15:15" x14ac:dyDescent="0.25">
      <c r="O15443" s="158"/>
    </row>
    <row r="15444" spans="15:15" x14ac:dyDescent="0.25">
      <c r="O15444" s="158"/>
    </row>
    <row r="15445" spans="15:15" x14ac:dyDescent="0.25">
      <c r="O15445" s="158"/>
    </row>
    <row r="15446" spans="15:15" x14ac:dyDescent="0.25">
      <c r="O15446" s="158"/>
    </row>
    <row r="15447" spans="15:15" x14ac:dyDescent="0.25">
      <c r="O15447" s="158"/>
    </row>
    <row r="15448" spans="15:15" x14ac:dyDescent="0.25">
      <c r="O15448" s="158"/>
    </row>
    <row r="15449" spans="15:15" x14ac:dyDescent="0.25">
      <c r="O15449" s="158"/>
    </row>
    <row r="15450" spans="15:15" x14ac:dyDescent="0.25">
      <c r="O15450" s="158"/>
    </row>
    <row r="15451" spans="15:15" x14ac:dyDescent="0.25">
      <c r="O15451" s="158"/>
    </row>
    <row r="15452" spans="15:15" x14ac:dyDescent="0.25">
      <c r="O15452" s="158"/>
    </row>
    <row r="15453" spans="15:15" x14ac:dyDescent="0.25">
      <c r="O15453" s="158"/>
    </row>
    <row r="15454" spans="15:15" x14ac:dyDescent="0.25">
      <c r="O15454" s="158"/>
    </row>
    <row r="15455" spans="15:15" x14ac:dyDescent="0.25">
      <c r="O15455" s="158"/>
    </row>
    <row r="15456" spans="15:15" x14ac:dyDescent="0.25">
      <c r="O15456" s="158"/>
    </row>
    <row r="15457" spans="15:15" x14ac:dyDescent="0.25">
      <c r="O15457" s="158"/>
    </row>
    <row r="15458" spans="15:15" x14ac:dyDescent="0.25">
      <c r="O15458" s="158"/>
    </row>
    <row r="15459" spans="15:15" x14ac:dyDescent="0.25">
      <c r="O15459" s="158"/>
    </row>
    <row r="15460" spans="15:15" x14ac:dyDescent="0.25">
      <c r="O15460" s="158"/>
    </row>
    <row r="15461" spans="15:15" x14ac:dyDescent="0.25">
      <c r="O15461" s="158"/>
    </row>
    <row r="15462" spans="15:15" x14ac:dyDescent="0.25">
      <c r="O15462" s="158"/>
    </row>
    <row r="15463" spans="15:15" x14ac:dyDescent="0.25">
      <c r="O15463" s="158"/>
    </row>
    <row r="15464" spans="15:15" x14ac:dyDescent="0.25">
      <c r="O15464" s="158"/>
    </row>
    <row r="15465" spans="15:15" x14ac:dyDescent="0.25">
      <c r="O15465" s="158"/>
    </row>
    <row r="15466" spans="15:15" x14ac:dyDescent="0.25">
      <c r="O15466" s="158"/>
    </row>
    <row r="15467" spans="15:15" x14ac:dyDescent="0.25">
      <c r="O15467" s="158"/>
    </row>
    <row r="15468" spans="15:15" x14ac:dyDescent="0.25">
      <c r="O15468" s="158"/>
    </row>
    <row r="15469" spans="15:15" x14ac:dyDescent="0.25">
      <c r="O15469" s="158"/>
    </row>
    <row r="15470" spans="15:15" x14ac:dyDescent="0.25">
      <c r="O15470" s="158"/>
    </row>
    <row r="15471" spans="15:15" x14ac:dyDescent="0.25">
      <c r="O15471" s="158"/>
    </row>
    <row r="15472" spans="15:15" x14ac:dyDescent="0.25">
      <c r="O15472" s="158"/>
    </row>
    <row r="15473" spans="15:15" x14ac:dyDescent="0.25">
      <c r="O15473" s="158"/>
    </row>
    <row r="15474" spans="15:15" x14ac:dyDescent="0.25">
      <c r="O15474" s="158"/>
    </row>
    <row r="15475" spans="15:15" x14ac:dyDescent="0.25">
      <c r="O15475" s="158"/>
    </row>
    <row r="15476" spans="15:15" x14ac:dyDescent="0.25">
      <c r="O15476" s="158"/>
    </row>
    <row r="15477" spans="15:15" x14ac:dyDescent="0.25">
      <c r="O15477" s="158"/>
    </row>
    <row r="15478" spans="15:15" x14ac:dyDescent="0.25">
      <c r="O15478" s="158"/>
    </row>
    <row r="15479" spans="15:15" x14ac:dyDescent="0.25">
      <c r="O15479" s="158"/>
    </row>
    <row r="15480" spans="15:15" x14ac:dyDescent="0.25">
      <c r="O15480" s="158"/>
    </row>
    <row r="15481" spans="15:15" x14ac:dyDescent="0.25">
      <c r="O15481" s="158"/>
    </row>
    <row r="15482" spans="15:15" x14ac:dyDescent="0.25">
      <c r="O15482" s="158"/>
    </row>
    <row r="15483" spans="15:15" x14ac:dyDescent="0.25">
      <c r="O15483" s="158"/>
    </row>
    <row r="15484" spans="15:15" x14ac:dyDescent="0.25">
      <c r="O15484" s="158"/>
    </row>
    <row r="15485" spans="15:15" x14ac:dyDescent="0.25">
      <c r="O15485" s="158"/>
    </row>
    <row r="15486" spans="15:15" x14ac:dyDescent="0.25">
      <c r="O15486" s="158"/>
    </row>
    <row r="15487" spans="15:15" x14ac:dyDescent="0.25">
      <c r="O15487" s="158"/>
    </row>
    <row r="15488" spans="15:15" x14ac:dyDescent="0.25">
      <c r="O15488" s="158"/>
    </row>
    <row r="15489" spans="15:15" x14ac:dyDescent="0.25">
      <c r="O15489" s="158"/>
    </row>
    <row r="15490" spans="15:15" x14ac:dyDescent="0.25">
      <c r="O15490" s="158"/>
    </row>
    <row r="15491" spans="15:15" x14ac:dyDescent="0.25">
      <c r="O15491" s="158"/>
    </row>
    <row r="15492" spans="15:15" x14ac:dyDescent="0.25">
      <c r="O15492" s="158"/>
    </row>
    <row r="15493" spans="15:15" x14ac:dyDescent="0.25">
      <c r="O15493" s="158"/>
    </row>
    <row r="15494" spans="15:15" x14ac:dyDescent="0.25">
      <c r="O15494" s="158"/>
    </row>
    <row r="15495" spans="15:15" x14ac:dyDescent="0.25">
      <c r="O15495" s="158"/>
    </row>
    <row r="15496" spans="15:15" x14ac:dyDescent="0.25">
      <c r="O15496" s="158"/>
    </row>
    <row r="15497" spans="15:15" x14ac:dyDescent="0.25">
      <c r="O15497" s="158"/>
    </row>
    <row r="15498" spans="15:15" x14ac:dyDescent="0.25">
      <c r="O15498" s="158"/>
    </row>
    <row r="15499" spans="15:15" x14ac:dyDescent="0.25">
      <c r="O15499" s="158"/>
    </row>
    <row r="15500" spans="15:15" x14ac:dyDescent="0.25">
      <c r="O15500" s="158"/>
    </row>
    <row r="15501" spans="15:15" x14ac:dyDescent="0.25">
      <c r="O15501" s="158"/>
    </row>
    <row r="15502" spans="15:15" x14ac:dyDescent="0.25">
      <c r="O15502" s="158"/>
    </row>
    <row r="15503" spans="15:15" x14ac:dyDescent="0.25">
      <c r="O15503" s="158"/>
    </row>
    <row r="15504" spans="15:15" x14ac:dyDescent="0.25">
      <c r="O15504" s="158"/>
    </row>
    <row r="15505" spans="15:15" x14ac:dyDescent="0.25">
      <c r="O15505" s="158"/>
    </row>
    <row r="15506" spans="15:15" x14ac:dyDescent="0.25">
      <c r="O15506" s="158"/>
    </row>
    <row r="15507" spans="15:15" x14ac:dyDescent="0.25">
      <c r="O15507" s="158"/>
    </row>
    <row r="15508" spans="15:15" x14ac:dyDescent="0.25">
      <c r="O15508" s="158"/>
    </row>
    <row r="15509" spans="15:15" x14ac:dyDescent="0.25">
      <c r="O15509" s="158"/>
    </row>
    <row r="15510" spans="15:15" x14ac:dyDescent="0.25">
      <c r="O15510" s="158"/>
    </row>
    <row r="15511" spans="15:15" x14ac:dyDescent="0.25">
      <c r="O15511" s="158"/>
    </row>
    <row r="15512" spans="15:15" x14ac:dyDescent="0.25">
      <c r="O15512" s="158"/>
    </row>
    <row r="15513" spans="15:15" x14ac:dyDescent="0.25">
      <c r="O15513" s="158"/>
    </row>
    <row r="15514" spans="15:15" x14ac:dyDescent="0.25">
      <c r="O15514" s="158"/>
    </row>
    <row r="15515" spans="15:15" x14ac:dyDescent="0.25">
      <c r="O15515" s="158"/>
    </row>
    <row r="15516" spans="15:15" x14ac:dyDescent="0.25">
      <c r="O15516" s="158"/>
    </row>
    <row r="15517" spans="15:15" x14ac:dyDescent="0.25">
      <c r="O15517" s="158"/>
    </row>
    <row r="15518" spans="15:15" x14ac:dyDescent="0.25">
      <c r="O15518" s="158"/>
    </row>
    <row r="15519" spans="15:15" x14ac:dyDescent="0.25">
      <c r="O15519" s="158"/>
    </row>
    <row r="15520" spans="15:15" x14ac:dyDescent="0.25">
      <c r="O15520" s="158"/>
    </row>
    <row r="15521" spans="15:15" x14ac:dyDescent="0.25">
      <c r="O15521" s="158"/>
    </row>
    <row r="15522" spans="15:15" x14ac:dyDescent="0.25">
      <c r="O15522" s="158"/>
    </row>
    <row r="15523" spans="15:15" x14ac:dyDescent="0.25">
      <c r="O15523" s="158"/>
    </row>
    <row r="15524" spans="15:15" x14ac:dyDescent="0.25">
      <c r="O15524" s="158"/>
    </row>
    <row r="15525" spans="15:15" x14ac:dyDescent="0.25">
      <c r="O15525" s="158"/>
    </row>
    <row r="15526" spans="15:15" x14ac:dyDescent="0.25">
      <c r="O15526" s="158"/>
    </row>
    <row r="15527" spans="15:15" x14ac:dyDescent="0.25">
      <c r="O15527" s="158"/>
    </row>
    <row r="15528" spans="15:15" x14ac:dyDescent="0.25">
      <c r="O15528" s="158"/>
    </row>
    <row r="15529" spans="15:15" x14ac:dyDescent="0.25">
      <c r="O15529" s="158"/>
    </row>
    <row r="15530" spans="15:15" x14ac:dyDescent="0.25">
      <c r="O15530" s="158"/>
    </row>
    <row r="15531" spans="15:15" x14ac:dyDescent="0.25">
      <c r="O15531" s="158"/>
    </row>
    <row r="15532" spans="15:15" x14ac:dyDescent="0.25">
      <c r="O15532" s="158"/>
    </row>
    <row r="15533" spans="15:15" x14ac:dyDescent="0.25">
      <c r="O15533" s="158"/>
    </row>
    <row r="15534" spans="15:15" x14ac:dyDescent="0.25">
      <c r="O15534" s="158"/>
    </row>
    <row r="15535" spans="15:15" x14ac:dyDescent="0.25">
      <c r="O15535" s="158"/>
    </row>
    <row r="15536" spans="15:15" x14ac:dyDescent="0.25">
      <c r="O15536" s="158"/>
    </row>
    <row r="15537" spans="15:15" x14ac:dyDescent="0.25">
      <c r="O15537" s="158"/>
    </row>
    <row r="15538" spans="15:15" x14ac:dyDescent="0.25">
      <c r="O15538" s="158"/>
    </row>
    <row r="15539" spans="15:15" x14ac:dyDescent="0.25">
      <c r="O15539" s="158"/>
    </row>
    <row r="15540" spans="15:15" x14ac:dyDescent="0.25">
      <c r="O15540" s="158"/>
    </row>
    <row r="15541" spans="15:15" x14ac:dyDescent="0.25">
      <c r="O15541" s="158"/>
    </row>
    <row r="15542" spans="15:15" x14ac:dyDescent="0.25">
      <c r="O15542" s="158"/>
    </row>
    <row r="15543" spans="15:15" x14ac:dyDescent="0.25">
      <c r="O15543" s="158"/>
    </row>
    <row r="15544" spans="15:15" x14ac:dyDescent="0.25">
      <c r="O15544" s="158"/>
    </row>
    <row r="15545" spans="15:15" x14ac:dyDescent="0.25">
      <c r="O15545" s="158"/>
    </row>
    <row r="15546" spans="15:15" x14ac:dyDescent="0.25">
      <c r="O15546" s="158"/>
    </row>
    <row r="15547" spans="15:15" x14ac:dyDescent="0.25">
      <c r="O15547" s="158"/>
    </row>
    <row r="15548" spans="15:15" x14ac:dyDescent="0.25">
      <c r="O15548" s="158"/>
    </row>
    <row r="15549" spans="15:15" x14ac:dyDescent="0.25">
      <c r="O15549" s="158"/>
    </row>
    <row r="15550" spans="15:15" x14ac:dyDescent="0.25">
      <c r="O15550" s="158"/>
    </row>
    <row r="15551" spans="15:15" x14ac:dyDescent="0.25">
      <c r="O15551" s="158"/>
    </row>
    <row r="15552" spans="15:15" x14ac:dyDescent="0.25">
      <c r="O15552" s="158"/>
    </row>
    <row r="15553" spans="15:15" x14ac:dyDescent="0.25">
      <c r="O15553" s="158"/>
    </row>
    <row r="15554" spans="15:15" x14ac:dyDescent="0.25">
      <c r="O15554" s="158"/>
    </row>
    <row r="15555" spans="15:15" x14ac:dyDescent="0.25">
      <c r="O15555" s="158"/>
    </row>
    <row r="15556" spans="15:15" x14ac:dyDescent="0.25">
      <c r="O15556" s="158"/>
    </row>
    <row r="15557" spans="15:15" x14ac:dyDescent="0.25">
      <c r="O15557" s="158"/>
    </row>
    <row r="15558" spans="15:15" x14ac:dyDescent="0.25">
      <c r="O15558" s="158"/>
    </row>
    <row r="15559" spans="15:15" x14ac:dyDescent="0.25">
      <c r="O15559" s="158"/>
    </row>
    <row r="15560" spans="15:15" x14ac:dyDescent="0.25">
      <c r="O15560" s="158"/>
    </row>
    <row r="15561" spans="15:15" x14ac:dyDescent="0.25">
      <c r="O15561" s="158"/>
    </row>
    <row r="15562" spans="15:15" x14ac:dyDescent="0.25">
      <c r="O15562" s="158"/>
    </row>
    <row r="15563" spans="15:15" x14ac:dyDescent="0.25">
      <c r="O15563" s="158"/>
    </row>
    <row r="15564" spans="15:15" x14ac:dyDescent="0.25">
      <c r="O15564" s="158"/>
    </row>
    <row r="15565" spans="15:15" x14ac:dyDescent="0.25">
      <c r="O15565" s="158"/>
    </row>
    <row r="15566" spans="15:15" x14ac:dyDescent="0.25">
      <c r="O15566" s="158"/>
    </row>
    <row r="15567" spans="15:15" x14ac:dyDescent="0.25">
      <c r="O15567" s="158"/>
    </row>
    <row r="15568" spans="15:15" x14ac:dyDescent="0.25">
      <c r="O15568" s="158"/>
    </row>
    <row r="15569" spans="15:15" x14ac:dyDescent="0.25">
      <c r="O15569" s="158"/>
    </row>
    <row r="15570" spans="15:15" x14ac:dyDescent="0.25">
      <c r="O15570" s="158"/>
    </row>
    <row r="15571" spans="15:15" x14ac:dyDescent="0.25">
      <c r="O15571" s="158"/>
    </row>
    <row r="15572" spans="15:15" x14ac:dyDescent="0.25">
      <c r="O15572" s="158"/>
    </row>
    <row r="15573" spans="15:15" x14ac:dyDescent="0.25">
      <c r="O15573" s="158"/>
    </row>
    <row r="15574" spans="15:15" x14ac:dyDescent="0.25">
      <c r="O15574" s="158"/>
    </row>
    <row r="15575" spans="15:15" x14ac:dyDescent="0.25">
      <c r="O15575" s="158"/>
    </row>
    <row r="15576" spans="15:15" x14ac:dyDescent="0.25">
      <c r="O15576" s="158"/>
    </row>
    <row r="15577" spans="15:15" x14ac:dyDescent="0.25">
      <c r="O15577" s="158"/>
    </row>
    <row r="15578" spans="15:15" x14ac:dyDescent="0.25">
      <c r="O15578" s="158"/>
    </row>
    <row r="15579" spans="15:15" x14ac:dyDescent="0.25">
      <c r="O15579" s="158"/>
    </row>
    <row r="15580" spans="15:15" x14ac:dyDescent="0.25">
      <c r="O15580" s="158"/>
    </row>
    <row r="15581" spans="15:15" x14ac:dyDescent="0.25">
      <c r="O15581" s="158"/>
    </row>
    <row r="15582" spans="15:15" x14ac:dyDescent="0.25">
      <c r="O15582" s="158"/>
    </row>
    <row r="15583" spans="15:15" x14ac:dyDescent="0.25">
      <c r="O15583" s="158"/>
    </row>
    <row r="15584" spans="15:15" x14ac:dyDescent="0.25">
      <c r="O15584" s="158"/>
    </row>
    <row r="15585" spans="15:15" x14ac:dyDescent="0.25">
      <c r="O15585" s="158"/>
    </row>
    <row r="15586" spans="15:15" x14ac:dyDescent="0.25">
      <c r="O15586" s="158"/>
    </row>
    <row r="15587" spans="15:15" x14ac:dyDescent="0.25">
      <c r="O15587" s="158"/>
    </row>
    <row r="15588" spans="15:15" x14ac:dyDescent="0.25">
      <c r="O15588" s="158"/>
    </row>
    <row r="15589" spans="15:15" x14ac:dyDescent="0.25">
      <c r="O15589" s="158"/>
    </row>
    <row r="15590" spans="15:15" x14ac:dyDescent="0.25">
      <c r="O15590" s="158"/>
    </row>
    <row r="15591" spans="15:15" x14ac:dyDescent="0.25">
      <c r="O15591" s="158"/>
    </row>
    <row r="15592" spans="15:15" x14ac:dyDescent="0.25">
      <c r="O15592" s="158"/>
    </row>
    <row r="15593" spans="15:15" x14ac:dyDescent="0.25">
      <c r="O15593" s="158"/>
    </row>
    <row r="15594" spans="15:15" x14ac:dyDescent="0.25">
      <c r="O15594" s="158"/>
    </row>
    <row r="15595" spans="15:15" x14ac:dyDescent="0.25">
      <c r="O15595" s="158"/>
    </row>
    <row r="15596" spans="15:15" x14ac:dyDescent="0.25">
      <c r="O15596" s="158"/>
    </row>
    <row r="15597" spans="15:15" x14ac:dyDescent="0.25">
      <c r="O15597" s="158"/>
    </row>
    <row r="15598" spans="15:15" x14ac:dyDescent="0.25">
      <c r="O15598" s="158"/>
    </row>
    <row r="15599" spans="15:15" x14ac:dyDescent="0.25">
      <c r="O15599" s="158"/>
    </row>
    <row r="15600" spans="15:15" x14ac:dyDescent="0.25">
      <c r="O15600" s="158"/>
    </row>
    <row r="15601" spans="15:15" x14ac:dyDescent="0.25">
      <c r="O15601" s="158"/>
    </row>
    <row r="15602" spans="15:15" x14ac:dyDescent="0.25">
      <c r="O15602" s="158"/>
    </row>
    <row r="15603" spans="15:15" x14ac:dyDescent="0.25">
      <c r="O15603" s="158"/>
    </row>
    <row r="15604" spans="15:15" x14ac:dyDescent="0.25">
      <c r="O15604" s="158"/>
    </row>
    <row r="15605" spans="15:15" x14ac:dyDescent="0.25">
      <c r="O15605" s="158"/>
    </row>
    <row r="15606" spans="15:15" x14ac:dyDescent="0.25">
      <c r="O15606" s="158"/>
    </row>
    <row r="15607" spans="15:15" x14ac:dyDescent="0.25">
      <c r="O15607" s="158"/>
    </row>
    <row r="15608" spans="15:15" x14ac:dyDescent="0.25">
      <c r="O15608" s="158"/>
    </row>
    <row r="15609" spans="15:15" x14ac:dyDescent="0.25">
      <c r="O15609" s="158"/>
    </row>
    <row r="15610" spans="15:15" x14ac:dyDescent="0.25">
      <c r="O15610" s="158"/>
    </row>
    <row r="15611" spans="15:15" x14ac:dyDescent="0.25">
      <c r="O15611" s="158"/>
    </row>
    <row r="15612" spans="15:15" x14ac:dyDescent="0.25">
      <c r="O15612" s="158"/>
    </row>
    <row r="15613" spans="15:15" x14ac:dyDescent="0.25">
      <c r="O15613" s="158"/>
    </row>
    <row r="15614" spans="15:15" x14ac:dyDescent="0.25">
      <c r="O15614" s="158"/>
    </row>
    <row r="15615" spans="15:15" x14ac:dyDescent="0.25">
      <c r="O15615" s="158"/>
    </row>
    <row r="15616" spans="15:15" x14ac:dyDescent="0.25">
      <c r="O15616" s="158"/>
    </row>
    <row r="15617" spans="15:15" x14ac:dyDescent="0.25">
      <c r="O15617" s="158"/>
    </row>
    <row r="15618" spans="15:15" x14ac:dyDescent="0.25">
      <c r="O15618" s="158"/>
    </row>
    <row r="15619" spans="15:15" x14ac:dyDescent="0.25">
      <c r="O15619" s="158"/>
    </row>
    <row r="15620" spans="15:15" x14ac:dyDescent="0.25">
      <c r="O15620" s="158"/>
    </row>
    <row r="15621" spans="15:15" x14ac:dyDescent="0.25">
      <c r="O15621" s="158"/>
    </row>
    <row r="15622" spans="15:15" x14ac:dyDescent="0.25">
      <c r="O15622" s="158"/>
    </row>
    <row r="15623" spans="15:15" x14ac:dyDescent="0.25">
      <c r="O15623" s="158"/>
    </row>
    <row r="15624" spans="15:15" x14ac:dyDescent="0.25">
      <c r="O15624" s="158"/>
    </row>
    <row r="15625" spans="15:15" x14ac:dyDescent="0.25">
      <c r="O15625" s="158"/>
    </row>
    <row r="15626" spans="15:15" x14ac:dyDescent="0.25">
      <c r="O15626" s="158"/>
    </row>
    <row r="15627" spans="15:15" x14ac:dyDescent="0.25">
      <c r="O15627" s="158"/>
    </row>
    <row r="15628" spans="15:15" x14ac:dyDescent="0.25">
      <c r="O15628" s="158"/>
    </row>
    <row r="15629" spans="15:15" x14ac:dyDescent="0.25">
      <c r="O15629" s="158"/>
    </row>
    <row r="15630" spans="15:15" x14ac:dyDescent="0.25">
      <c r="O15630" s="158"/>
    </row>
    <row r="15631" spans="15:15" x14ac:dyDescent="0.25">
      <c r="O15631" s="158"/>
    </row>
    <row r="15632" spans="15:15" x14ac:dyDescent="0.25">
      <c r="O15632" s="158"/>
    </row>
    <row r="15633" spans="15:15" x14ac:dyDescent="0.25">
      <c r="O15633" s="158"/>
    </row>
    <row r="15634" spans="15:15" x14ac:dyDescent="0.25">
      <c r="O15634" s="158"/>
    </row>
    <row r="15635" spans="15:15" x14ac:dyDescent="0.25">
      <c r="O15635" s="158"/>
    </row>
    <row r="15636" spans="15:15" x14ac:dyDescent="0.25">
      <c r="O15636" s="158"/>
    </row>
    <row r="15637" spans="15:15" x14ac:dyDescent="0.25">
      <c r="O15637" s="158"/>
    </row>
    <row r="15638" spans="15:15" x14ac:dyDescent="0.25">
      <c r="O15638" s="158"/>
    </row>
    <row r="15639" spans="15:15" x14ac:dyDescent="0.25">
      <c r="O15639" s="158"/>
    </row>
    <row r="15640" spans="15:15" x14ac:dyDescent="0.25">
      <c r="O15640" s="158"/>
    </row>
    <row r="15641" spans="15:15" x14ac:dyDescent="0.25">
      <c r="O15641" s="158"/>
    </row>
    <row r="15642" spans="15:15" x14ac:dyDescent="0.25">
      <c r="O15642" s="158"/>
    </row>
    <row r="15643" spans="15:15" x14ac:dyDescent="0.25">
      <c r="O15643" s="158"/>
    </row>
    <row r="15644" spans="15:15" x14ac:dyDescent="0.25">
      <c r="O15644" s="158"/>
    </row>
    <row r="15645" spans="15:15" x14ac:dyDescent="0.25">
      <c r="O15645" s="158"/>
    </row>
    <row r="15646" spans="15:15" x14ac:dyDescent="0.25">
      <c r="O15646" s="158"/>
    </row>
    <row r="15647" spans="15:15" x14ac:dyDescent="0.25">
      <c r="O15647" s="158"/>
    </row>
    <row r="15648" spans="15:15" x14ac:dyDescent="0.25">
      <c r="O15648" s="158"/>
    </row>
    <row r="15649" spans="15:15" x14ac:dyDescent="0.25">
      <c r="O15649" s="158"/>
    </row>
    <row r="15650" spans="15:15" x14ac:dyDescent="0.25">
      <c r="O15650" s="158"/>
    </row>
    <row r="15651" spans="15:15" x14ac:dyDescent="0.25">
      <c r="O15651" s="158"/>
    </row>
    <row r="15652" spans="15:15" x14ac:dyDescent="0.25">
      <c r="O15652" s="158"/>
    </row>
    <row r="15653" spans="15:15" x14ac:dyDescent="0.25">
      <c r="O15653" s="158"/>
    </row>
    <row r="15654" spans="15:15" x14ac:dyDescent="0.25">
      <c r="O15654" s="158"/>
    </row>
    <row r="15655" spans="15:15" x14ac:dyDescent="0.25">
      <c r="O15655" s="158"/>
    </row>
    <row r="15656" spans="15:15" x14ac:dyDescent="0.25">
      <c r="O15656" s="158"/>
    </row>
    <row r="15657" spans="15:15" x14ac:dyDescent="0.25">
      <c r="O15657" s="158"/>
    </row>
    <row r="15658" spans="15:15" x14ac:dyDescent="0.25">
      <c r="O15658" s="158"/>
    </row>
    <row r="15659" spans="15:15" x14ac:dyDescent="0.25">
      <c r="O15659" s="158"/>
    </row>
    <row r="15660" spans="15:15" x14ac:dyDescent="0.25">
      <c r="O15660" s="158"/>
    </row>
    <row r="15661" spans="15:15" x14ac:dyDescent="0.25">
      <c r="O15661" s="158"/>
    </row>
    <row r="15662" spans="15:15" x14ac:dyDescent="0.25">
      <c r="O15662" s="158"/>
    </row>
    <row r="15663" spans="15:15" x14ac:dyDescent="0.25">
      <c r="O15663" s="158"/>
    </row>
    <row r="15664" spans="15:15" x14ac:dyDescent="0.25">
      <c r="O15664" s="158"/>
    </row>
    <row r="15665" spans="15:15" x14ac:dyDescent="0.25">
      <c r="O15665" s="158"/>
    </row>
    <row r="15666" spans="15:15" x14ac:dyDescent="0.25">
      <c r="O15666" s="158"/>
    </row>
    <row r="15667" spans="15:15" x14ac:dyDescent="0.25">
      <c r="O15667" s="158"/>
    </row>
    <row r="15668" spans="15:15" x14ac:dyDescent="0.25">
      <c r="O15668" s="158"/>
    </row>
    <row r="15669" spans="15:15" x14ac:dyDescent="0.25">
      <c r="O15669" s="158"/>
    </row>
    <row r="15670" spans="15:15" x14ac:dyDescent="0.25">
      <c r="O15670" s="158"/>
    </row>
    <row r="15671" spans="15:15" x14ac:dyDescent="0.25">
      <c r="O15671" s="158"/>
    </row>
    <row r="15672" spans="15:15" x14ac:dyDescent="0.25">
      <c r="O15672" s="158"/>
    </row>
    <row r="15673" spans="15:15" x14ac:dyDescent="0.25">
      <c r="O15673" s="158"/>
    </row>
    <row r="15674" spans="15:15" x14ac:dyDescent="0.25">
      <c r="O15674" s="158"/>
    </row>
    <row r="15675" spans="15:15" x14ac:dyDescent="0.25">
      <c r="O15675" s="158"/>
    </row>
    <row r="15676" spans="15:15" x14ac:dyDescent="0.25">
      <c r="O15676" s="158"/>
    </row>
    <row r="15677" spans="15:15" x14ac:dyDescent="0.25">
      <c r="O15677" s="158"/>
    </row>
    <row r="15678" spans="15:15" x14ac:dyDescent="0.25">
      <c r="O15678" s="158"/>
    </row>
    <row r="15679" spans="15:15" x14ac:dyDescent="0.25">
      <c r="O15679" s="158"/>
    </row>
    <row r="15680" spans="15:15" x14ac:dyDescent="0.25">
      <c r="O15680" s="158"/>
    </row>
    <row r="15681" spans="15:15" x14ac:dyDescent="0.25">
      <c r="O15681" s="158"/>
    </row>
    <row r="15682" spans="15:15" x14ac:dyDescent="0.25">
      <c r="O15682" s="158"/>
    </row>
    <row r="15683" spans="15:15" x14ac:dyDescent="0.25">
      <c r="O15683" s="158"/>
    </row>
    <row r="15684" spans="15:15" x14ac:dyDescent="0.25">
      <c r="O15684" s="158"/>
    </row>
    <row r="15685" spans="15:15" x14ac:dyDescent="0.25">
      <c r="O15685" s="158"/>
    </row>
    <row r="15686" spans="15:15" x14ac:dyDescent="0.25">
      <c r="O15686" s="158"/>
    </row>
    <row r="15687" spans="15:15" x14ac:dyDescent="0.25">
      <c r="O15687" s="158"/>
    </row>
    <row r="15688" spans="15:15" x14ac:dyDescent="0.25">
      <c r="O15688" s="158"/>
    </row>
    <row r="15689" spans="15:15" x14ac:dyDescent="0.25">
      <c r="O15689" s="158"/>
    </row>
    <row r="15690" spans="15:15" x14ac:dyDescent="0.25">
      <c r="O15690" s="158"/>
    </row>
    <row r="15691" spans="15:15" x14ac:dyDescent="0.25">
      <c r="O15691" s="158"/>
    </row>
    <row r="15692" spans="15:15" x14ac:dyDescent="0.25">
      <c r="O15692" s="158"/>
    </row>
    <row r="15693" spans="15:15" x14ac:dyDescent="0.25">
      <c r="O15693" s="158"/>
    </row>
    <row r="15694" spans="15:15" x14ac:dyDescent="0.25">
      <c r="O15694" s="158"/>
    </row>
    <row r="15695" spans="15:15" x14ac:dyDescent="0.25">
      <c r="O15695" s="158"/>
    </row>
    <row r="15696" spans="15:15" x14ac:dyDescent="0.25">
      <c r="O15696" s="158"/>
    </row>
    <row r="15697" spans="15:15" x14ac:dyDescent="0.25">
      <c r="O15697" s="158"/>
    </row>
    <row r="15698" spans="15:15" x14ac:dyDescent="0.25">
      <c r="O15698" s="158"/>
    </row>
    <row r="15699" spans="15:15" x14ac:dyDescent="0.25">
      <c r="O15699" s="158"/>
    </row>
    <row r="15700" spans="15:15" x14ac:dyDescent="0.25">
      <c r="O15700" s="158"/>
    </row>
    <row r="15701" spans="15:15" x14ac:dyDescent="0.25">
      <c r="O15701" s="158"/>
    </row>
    <row r="15702" spans="15:15" x14ac:dyDescent="0.25">
      <c r="O15702" s="158"/>
    </row>
    <row r="15703" spans="15:15" x14ac:dyDescent="0.25">
      <c r="O15703" s="158"/>
    </row>
    <row r="15704" spans="15:15" x14ac:dyDescent="0.25">
      <c r="O15704" s="158"/>
    </row>
    <row r="15705" spans="15:15" x14ac:dyDescent="0.25">
      <c r="O15705" s="158"/>
    </row>
    <row r="15706" spans="15:15" x14ac:dyDescent="0.25">
      <c r="O15706" s="158"/>
    </row>
    <row r="15707" spans="15:15" x14ac:dyDescent="0.25">
      <c r="O15707" s="158"/>
    </row>
    <row r="15708" spans="15:15" x14ac:dyDescent="0.25">
      <c r="O15708" s="158"/>
    </row>
    <row r="15709" spans="15:15" x14ac:dyDescent="0.25">
      <c r="O15709" s="158"/>
    </row>
    <row r="15710" spans="15:15" x14ac:dyDescent="0.25">
      <c r="O15710" s="158"/>
    </row>
    <row r="15711" spans="15:15" x14ac:dyDescent="0.25">
      <c r="O15711" s="158"/>
    </row>
    <row r="15712" spans="15:15" x14ac:dyDescent="0.25">
      <c r="O15712" s="158"/>
    </row>
    <row r="15713" spans="15:15" x14ac:dyDescent="0.25">
      <c r="O15713" s="158"/>
    </row>
    <row r="15714" spans="15:15" x14ac:dyDescent="0.25">
      <c r="O15714" s="158"/>
    </row>
    <row r="15715" spans="15:15" x14ac:dyDescent="0.25">
      <c r="O15715" s="158"/>
    </row>
    <row r="15716" spans="15:15" x14ac:dyDescent="0.25">
      <c r="O15716" s="158"/>
    </row>
    <row r="15717" spans="15:15" x14ac:dyDescent="0.25">
      <c r="O15717" s="158"/>
    </row>
    <row r="15718" spans="15:15" x14ac:dyDescent="0.25">
      <c r="O15718" s="158"/>
    </row>
    <row r="15719" spans="15:15" x14ac:dyDescent="0.25">
      <c r="O15719" s="158"/>
    </row>
    <row r="15720" spans="15:15" x14ac:dyDescent="0.25">
      <c r="O15720" s="158"/>
    </row>
    <row r="15721" spans="15:15" x14ac:dyDescent="0.25">
      <c r="O15721" s="158"/>
    </row>
    <row r="15722" spans="15:15" x14ac:dyDescent="0.25">
      <c r="O15722" s="158"/>
    </row>
    <row r="15723" spans="15:15" x14ac:dyDescent="0.25">
      <c r="O15723" s="158"/>
    </row>
    <row r="15724" spans="15:15" x14ac:dyDescent="0.25">
      <c r="O15724" s="158"/>
    </row>
    <row r="15725" spans="15:15" x14ac:dyDescent="0.25">
      <c r="O15725" s="158"/>
    </row>
    <row r="15726" spans="15:15" x14ac:dyDescent="0.25">
      <c r="O15726" s="158"/>
    </row>
    <row r="15727" spans="15:15" x14ac:dyDescent="0.25">
      <c r="O15727" s="158"/>
    </row>
    <row r="15728" spans="15:15" x14ac:dyDescent="0.25">
      <c r="O15728" s="158"/>
    </row>
    <row r="15729" spans="15:15" x14ac:dyDescent="0.25">
      <c r="O15729" s="158"/>
    </row>
    <row r="15730" spans="15:15" x14ac:dyDescent="0.25">
      <c r="O15730" s="158"/>
    </row>
    <row r="15731" spans="15:15" x14ac:dyDescent="0.25">
      <c r="O15731" s="158"/>
    </row>
    <row r="15732" spans="15:15" x14ac:dyDescent="0.25">
      <c r="O15732" s="158"/>
    </row>
    <row r="15733" spans="15:15" x14ac:dyDescent="0.25">
      <c r="O15733" s="158"/>
    </row>
    <row r="15734" spans="15:15" x14ac:dyDescent="0.25">
      <c r="O15734" s="158"/>
    </row>
    <row r="15735" spans="15:15" x14ac:dyDescent="0.25">
      <c r="O15735" s="158"/>
    </row>
    <row r="15736" spans="15:15" x14ac:dyDescent="0.25">
      <c r="O15736" s="158"/>
    </row>
    <row r="15737" spans="15:15" x14ac:dyDescent="0.25">
      <c r="O15737" s="158"/>
    </row>
    <row r="15738" spans="15:15" x14ac:dyDescent="0.25">
      <c r="O15738" s="158"/>
    </row>
    <row r="15739" spans="15:15" x14ac:dyDescent="0.25">
      <c r="O15739" s="158"/>
    </row>
    <row r="15740" spans="15:15" x14ac:dyDescent="0.25">
      <c r="O15740" s="158"/>
    </row>
    <row r="15741" spans="15:15" x14ac:dyDescent="0.25">
      <c r="O15741" s="158"/>
    </row>
    <row r="15742" spans="15:15" x14ac:dyDescent="0.25">
      <c r="O15742" s="158"/>
    </row>
    <row r="15743" spans="15:15" x14ac:dyDescent="0.25">
      <c r="O15743" s="158"/>
    </row>
    <row r="15744" spans="15:15" x14ac:dyDescent="0.25">
      <c r="O15744" s="158"/>
    </row>
    <row r="15745" spans="15:15" x14ac:dyDescent="0.25">
      <c r="O15745" s="158"/>
    </row>
    <row r="15746" spans="15:15" x14ac:dyDescent="0.25">
      <c r="O15746" s="158"/>
    </row>
    <row r="15747" spans="15:15" x14ac:dyDescent="0.25">
      <c r="O15747" s="158"/>
    </row>
    <row r="15748" spans="15:15" x14ac:dyDescent="0.25">
      <c r="O15748" s="158"/>
    </row>
    <row r="15749" spans="15:15" x14ac:dyDescent="0.25">
      <c r="O15749" s="158"/>
    </row>
    <row r="15750" spans="15:15" x14ac:dyDescent="0.25">
      <c r="O15750" s="158"/>
    </row>
    <row r="15751" spans="15:15" x14ac:dyDescent="0.25">
      <c r="O15751" s="158"/>
    </row>
    <row r="15752" spans="15:15" x14ac:dyDescent="0.25">
      <c r="O15752" s="158"/>
    </row>
    <row r="15753" spans="15:15" x14ac:dyDescent="0.25">
      <c r="O15753" s="158"/>
    </row>
    <row r="15754" spans="15:15" x14ac:dyDescent="0.25">
      <c r="O15754" s="158"/>
    </row>
    <row r="15755" spans="15:15" x14ac:dyDescent="0.25">
      <c r="O15755" s="158"/>
    </row>
    <row r="15756" spans="15:15" x14ac:dyDescent="0.25">
      <c r="O15756" s="158"/>
    </row>
    <row r="15757" spans="15:15" x14ac:dyDescent="0.25">
      <c r="O15757" s="158"/>
    </row>
    <row r="15758" spans="15:15" x14ac:dyDescent="0.25">
      <c r="O15758" s="158"/>
    </row>
    <row r="15759" spans="15:15" x14ac:dyDescent="0.25">
      <c r="O15759" s="158"/>
    </row>
    <row r="15760" spans="15:15" x14ac:dyDescent="0.25">
      <c r="O15760" s="158"/>
    </row>
    <row r="15761" spans="15:15" x14ac:dyDescent="0.25">
      <c r="O15761" s="158"/>
    </row>
    <row r="15762" spans="15:15" x14ac:dyDescent="0.25">
      <c r="O15762" s="158"/>
    </row>
    <row r="15763" spans="15:15" x14ac:dyDescent="0.25">
      <c r="O15763" s="158"/>
    </row>
    <row r="15764" spans="15:15" x14ac:dyDescent="0.25">
      <c r="O15764" s="158"/>
    </row>
    <row r="15765" spans="15:15" x14ac:dyDescent="0.25">
      <c r="O15765" s="158"/>
    </row>
    <row r="15766" spans="15:15" x14ac:dyDescent="0.25">
      <c r="O15766" s="158"/>
    </row>
    <row r="15767" spans="15:15" x14ac:dyDescent="0.25">
      <c r="O15767" s="158"/>
    </row>
    <row r="15768" spans="15:15" x14ac:dyDescent="0.25">
      <c r="O15768" s="158"/>
    </row>
    <row r="15769" spans="15:15" x14ac:dyDescent="0.25">
      <c r="O15769" s="158"/>
    </row>
    <row r="15770" spans="15:15" x14ac:dyDescent="0.25">
      <c r="O15770" s="158"/>
    </row>
    <row r="15771" spans="15:15" x14ac:dyDescent="0.25">
      <c r="O15771" s="158"/>
    </row>
    <row r="15772" spans="15:15" x14ac:dyDescent="0.25">
      <c r="O15772" s="158"/>
    </row>
    <row r="15773" spans="15:15" x14ac:dyDescent="0.25">
      <c r="O15773" s="158"/>
    </row>
    <row r="15774" spans="15:15" x14ac:dyDescent="0.25">
      <c r="O15774" s="158"/>
    </row>
    <row r="15775" spans="15:15" x14ac:dyDescent="0.25">
      <c r="O15775" s="158"/>
    </row>
    <row r="15776" spans="15:15" x14ac:dyDescent="0.25">
      <c r="O15776" s="158"/>
    </row>
    <row r="15777" spans="15:15" x14ac:dyDescent="0.25">
      <c r="O15777" s="158"/>
    </row>
    <row r="15778" spans="15:15" x14ac:dyDescent="0.25">
      <c r="O15778" s="158"/>
    </row>
    <row r="15779" spans="15:15" x14ac:dyDescent="0.25">
      <c r="O15779" s="158"/>
    </row>
    <row r="15780" spans="15:15" x14ac:dyDescent="0.25">
      <c r="O15780" s="158"/>
    </row>
    <row r="15781" spans="15:15" x14ac:dyDescent="0.25">
      <c r="O15781" s="158"/>
    </row>
    <row r="15782" spans="15:15" x14ac:dyDescent="0.25">
      <c r="O15782" s="158"/>
    </row>
    <row r="15783" spans="15:15" x14ac:dyDescent="0.25">
      <c r="O15783" s="158"/>
    </row>
    <row r="15784" spans="15:15" x14ac:dyDescent="0.25">
      <c r="O15784" s="158"/>
    </row>
    <row r="15785" spans="15:15" x14ac:dyDescent="0.25">
      <c r="O15785" s="158"/>
    </row>
    <row r="15786" spans="15:15" x14ac:dyDescent="0.25">
      <c r="O15786" s="158"/>
    </row>
    <row r="15787" spans="15:15" x14ac:dyDescent="0.25">
      <c r="O15787" s="158"/>
    </row>
    <row r="15788" spans="15:15" x14ac:dyDescent="0.25">
      <c r="O15788" s="158"/>
    </row>
    <row r="15789" spans="15:15" x14ac:dyDescent="0.25">
      <c r="O15789" s="158"/>
    </row>
    <row r="15790" spans="15:15" x14ac:dyDescent="0.25">
      <c r="O15790" s="158"/>
    </row>
    <row r="15791" spans="15:15" x14ac:dyDescent="0.25">
      <c r="O15791" s="158"/>
    </row>
    <row r="15792" spans="15:15" x14ac:dyDescent="0.25">
      <c r="O15792" s="158"/>
    </row>
    <row r="15793" spans="15:15" x14ac:dyDescent="0.25">
      <c r="O15793" s="158"/>
    </row>
    <row r="15794" spans="15:15" x14ac:dyDescent="0.25">
      <c r="O15794" s="158"/>
    </row>
    <row r="15795" spans="15:15" x14ac:dyDescent="0.25">
      <c r="O15795" s="158"/>
    </row>
    <row r="15796" spans="15:15" x14ac:dyDescent="0.25">
      <c r="O15796" s="158"/>
    </row>
    <row r="15797" spans="15:15" x14ac:dyDescent="0.25">
      <c r="O15797" s="158"/>
    </row>
    <row r="15798" spans="15:15" x14ac:dyDescent="0.25">
      <c r="O15798" s="158"/>
    </row>
    <row r="15799" spans="15:15" x14ac:dyDescent="0.25">
      <c r="O15799" s="158"/>
    </row>
    <row r="15800" spans="15:15" x14ac:dyDescent="0.25">
      <c r="O15800" s="158"/>
    </row>
    <row r="15801" spans="15:15" x14ac:dyDescent="0.25">
      <c r="O15801" s="158"/>
    </row>
    <row r="15802" spans="15:15" x14ac:dyDescent="0.25">
      <c r="O15802" s="158"/>
    </row>
    <row r="15803" spans="15:15" x14ac:dyDescent="0.25">
      <c r="O15803" s="158"/>
    </row>
    <row r="15804" spans="15:15" x14ac:dyDescent="0.25">
      <c r="O15804" s="158"/>
    </row>
    <row r="15805" spans="15:15" x14ac:dyDescent="0.25">
      <c r="O15805" s="158"/>
    </row>
    <row r="15806" spans="15:15" x14ac:dyDescent="0.25">
      <c r="O15806" s="158"/>
    </row>
    <row r="15807" spans="15:15" x14ac:dyDescent="0.25">
      <c r="O15807" s="158"/>
    </row>
    <row r="15808" spans="15:15" x14ac:dyDescent="0.25">
      <c r="O15808" s="158"/>
    </row>
    <row r="15809" spans="15:15" x14ac:dyDescent="0.25">
      <c r="O15809" s="158"/>
    </row>
    <row r="15810" spans="15:15" x14ac:dyDescent="0.25">
      <c r="O15810" s="158"/>
    </row>
    <row r="15811" spans="15:15" x14ac:dyDescent="0.25">
      <c r="O15811" s="158"/>
    </row>
    <row r="15812" spans="15:15" x14ac:dyDescent="0.25">
      <c r="O15812" s="158"/>
    </row>
    <row r="15813" spans="15:15" x14ac:dyDescent="0.25">
      <c r="O15813" s="158"/>
    </row>
    <row r="15814" spans="15:15" x14ac:dyDescent="0.25">
      <c r="O15814" s="158"/>
    </row>
    <row r="15815" spans="15:15" x14ac:dyDescent="0.25">
      <c r="O15815" s="158"/>
    </row>
    <row r="15816" spans="15:15" x14ac:dyDescent="0.25">
      <c r="O15816" s="158"/>
    </row>
    <row r="15817" spans="15:15" x14ac:dyDescent="0.25">
      <c r="O15817" s="158"/>
    </row>
    <row r="15818" spans="15:15" x14ac:dyDescent="0.25">
      <c r="O15818" s="158"/>
    </row>
    <row r="15819" spans="15:15" x14ac:dyDescent="0.25">
      <c r="O15819" s="158"/>
    </row>
    <row r="15820" spans="15:15" x14ac:dyDescent="0.25">
      <c r="O15820" s="158"/>
    </row>
    <row r="15821" spans="15:15" x14ac:dyDescent="0.25">
      <c r="O15821" s="158"/>
    </row>
    <row r="15822" spans="15:15" x14ac:dyDescent="0.25">
      <c r="O15822" s="158"/>
    </row>
    <row r="15823" spans="15:15" x14ac:dyDescent="0.25">
      <c r="O15823" s="158"/>
    </row>
    <row r="15824" spans="15:15" x14ac:dyDescent="0.25">
      <c r="O15824" s="158"/>
    </row>
    <row r="15825" spans="15:15" x14ac:dyDescent="0.25">
      <c r="O15825" s="158"/>
    </row>
    <row r="15826" spans="15:15" x14ac:dyDescent="0.25">
      <c r="O15826" s="158"/>
    </row>
    <row r="15827" spans="15:15" x14ac:dyDescent="0.25">
      <c r="O15827" s="158"/>
    </row>
    <row r="15828" spans="15:15" x14ac:dyDescent="0.25">
      <c r="O15828" s="158"/>
    </row>
    <row r="15829" spans="15:15" x14ac:dyDescent="0.25">
      <c r="O15829" s="158"/>
    </row>
    <row r="15830" spans="15:15" x14ac:dyDescent="0.25">
      <c r="O15830" s="158"/>
    </row>
    <row r="15831" spans="15:15" x14ac:dyDescent="0.25">
      <c r="O15831" s="158"/>
    </row>
    <row r="15832" spans="15:15" x14ac:dyDescent="0.25">
      <c r="O15832" s="158"/>
    </row>
    <row r="15833" spans="15:15" x14ac:dyDescent="0.25">
      <c r="O15833" s="158"/>
    </row>
    <row r="15834" spans="15:15" x14ac:dyDescent="0.25">
      <c r="O15834" s="158"/>
    </row>
    <row r="15835" spans="15:15" x14ac:dyDescent="0.25">
      <c r="O15835" s="158"/>
    </row>
    <row r="15836" spans="15:15" x14ac:dyDescent="0.25">
      <c r="O15836" s="158"/>
    </row>
    <row r="15837" spans="15:15" x14ac:dyDescent="0.25">
      <c r="O15837" s="158"/>
    </row>
    <row r="15838" spans="15:15" x14ac:dyDescent="0.25">
      <c r="O15838" s="158"/>
    </row>
    <row r="15839" spans="15:15" x14ac:dyDescent="0.25">
      <c r="O15839" s="158"/>
    </row>
    <row r="15840" spans="15:15" x14ac:dyDescent="0.25">
      <c r="O15840" s="158"/>
    </row>
    <row r="15841" spans="15:15" x14ac:dyDescent="0.25">
      <c r="O15841" s="158"/>
    </row>
    <row r="15842" spans="15:15" x14ac:dyDescent="0.25">
      <c r="O15842" s="158"/>
    </row>
    <row r="15843" spans="15:15" x14ac:dyDescent="0.25">
      <c r="O15843" s="158"/>
    </row>
    <row r="15844" spans="15:15" x14ac:dyDescent="0.25">
      <c r="O15844" s="158"/>
    </row>
    <row r="15845" spans="15:15" x14ac:dyDescent="0.25">
      <c r="O15845" s="158"/>
    </row>
    <row r="15846" spans="15:15" x14ac:dyDescent="0.25">
      <c r="O15846" s="158"/>
    </row>
    <row r="15847" spans="15:15" x14ac:dyDescent="0.25">
      <c r="O15847" s="158"/>
    </row>
    <row r="15848" spans="15:15" x14ac:dyDescent="0.25">
      <c r="O15848" s="158"/>
    </row>
    <row r="15849" spans="15:15" x14ac:dyDescent="0.25">
      <c r="O15849" s="158"/>
    </row>
    <row r="15850" spans="15:15" x14ac:dyDescent="0.25">
      <c r="O15850" s="158"/>
    </row>
    <row r="15851" spans="15:15" x14ac:dyDescent="0.25">
      <c r="O15851" s="158"/>
    </row>
    <row r="15852" spans="15:15" x14ac:dyDescent="0.25">
      <c r="O15852" s="158"/>
    </row>
    <row r="15853" spans="15:15" x14ac:dyDescent="0.25">
      <c r="O15853" s="158"/>
    </row>
    <row r="15854" spans="15:15" x14ac:dyDescent="0.25">
      <c r="O15854" s="158"/>
    </row>
    <row r="15855" spans="15:15" x14ac:dyDescent="0.25">
      <c r="O15855" s="158"/>
    </row>
    <row r="15856" spans="15:15" x14ac:dyDescent="0.25">
      <c r="O15856" s="158"/>
    </row>
    <row r="15857" spans="15:15" x14ac:dyDescent="0.25">
      <c r="O15857" s="158"/>
    </row>
    <row r="15858" spans="15:15" x14ac:dyDescent="0.25">
      <c r="O15858" s="158"/>
    </row>
    <row r="15859" spans="15:15" x14ac:dyDescent="0.25">
      <c r="O15859" s="158"/>
    </row>
    <row r="15860" spans="15:15" x14ac:dyDescent="0.25">
      <c r="O15860" s="158"/>
    </row>
    <row r="15861" spans="15:15" x14ac:dyDescent="0.25">
      <c r="O15861" s="158"/>
    </row>
    <row r="15862" spans="15:15" x14ac:dyDescent="0.25">
      <c r="O15862" s="158"/>
    </row>
    <row r="15863" spans="15:15" x14ac:dyDescent="0.25">
      <c r="O15863" s="158"/>
    </row>
    <row r="15864" spans="15:15" x14ac:dyDescent="0.25">
      <c r="O15864" s="158"/>
    </row>
    <row r="15865" spans="15:15" x14ac:dyDescent="0.25">
      <c r="O15865" s="158"/>
    </row>
    <row r="15866" spans="15:15" x14ac:dyDescent="0.25">
      <c r="O15866" s="158"/>
    </row>
    <row r="15867" spans="15:15" x14ac:dyDescent="0.25">
      <c r="O15867" s="158"/>
    </row>
    <row r="15868" spans="15:15" x14ac:dyDescent="0.25">
      <c r="O15868" s="158"/>
    </row>
    <row r="15869" spans="15:15" x14ac:dyDescent="0.25">
      <c r="O15869" s="158"/>
    </row>
    <row r="15870" spans="15:15" x14ac:dyDescent="0.25">
      <c r="O15870" s="158"/>
    </row>
    <row r="15871" spans="15:15" x14ac:dyDescent="0.25">
      <c r="O15871" s="158"/>
    </row>
    <row r="15872" spans="15:15" x14ac:dyDescent="0.25">
      <c r="O15872" s="158"/>
    </row>
    <row r="15873" spans="15:15" x14ac:dyDescent="0.25">
      <c r="O15873" s="158"/>
    </row>
    <row r="15874" spans="15:15" x14ac:dyDescent="0.25">
      <c r="O15874" s="158"/>
    </row>
    <row r="15875" spans="15:15" x14ac:dyDescent="0.25">
      <c r="O15875" s="158"/>
    </row>
    <row r="15876" spans="15:15" x14ac:dyDescent="0.25">
      <c r="O15876" s="158"/>
    </row>
    <row r="15877" spans="15:15" x14ac:dyDescent="0.25">
      <c r="O15877" s="158"/>
    </row>
    <row r="15878" spans="15:15" x14ac:dyDescent="0.25">
      <c r="O15878" s="158"/>
    </row>
    <row r="15879" spans="15:15" x14ac:dyDescent="0.25">
      <c r="O15879" s="158"/>
    </row>
    <row r="15880" spans="15:15" x14ac:dyDescent="0.25">
      <c r="O15880" s="158"/>
    </row>
    <row r="15881" spans="15:15" x14ac:dyDescent="0.25">
      <c r="O15881" s="158"/>
    </row>
    <row r="15882" spans="15:15" x14ac:dyDescent="0.25">
      <c r="O15882" s="158"/>
    </row>
    <row r="15883" spans="15:15" x14ac:dyDescent="0.25">
      <c r="O15883" s="158"/>
    </row>
    <row r="15884" spans="15:15" x14ac:dyDescent="0.25">
      <c r="O15884" s="158"/>
    </row>
    <row r="15885" spans="15:15" x14ac:dyDescent="0.25">
      <c r="O15885" s="158"/>
    </row>
    <row r="15886" spans="15:15" x14ac:dyDescent="0.25">
      <c r="O15886" s="158"/>
    </row>
    <row r="15887" spans="15:15" x14ac:dyDescent="0.25">
      <c r="O15887" s="158"/>
    </row>
    <row r="15888" spans="15:15" x14ac:dyDescent="0.25">
      <c r="O15888" s="158"/>
    </row>
    <row r="15889" spans="15:15" x14ac:dyDescent="0.25">
      <c r="O15889" s="158"/>
    </row>
    <row r="15890" spans="15:15" x14ac:dyDescent="0.25">
      <c r="O15890" s="158"/>
    </row>
    <row r="15891" spans="15:15" x14ac:dyDescent="0.25">
      <c r="O15891" s="158"/>
    </row>
    <row r="15892" spans="15:15" x14ac:dyDescent="0.25">
      <c r="O15892" s="158"/>
    </row>
    <row r="15893" spans="15:15" x14ac:dyDescent="0.25">
      <c r="O15893" s="158"/>
    </row>
    <row r="15894" spans="15:15" x14ac:dyDescent="0.25">
      <c r="O15894" s="158"/>
    </row>
    <row r="15895" spans="15:15" x14ac:dyDescent="0.25">
      <c r="O15895" s="158"/>
    </row>
    <row r="15896" spans="15:15" x14ac:dyDescent="0.25">
      <c r="O15896" s="158"/>
    </row>
    <row r="15897" spans="15:15" x14ac:dyDescent="0.25">
      <c r="O15897" s="158"/>
    </row>
    <row r="15898" spans="15:15" x14ac:dyDescent="0.25">
      <c r="O15898" s="158"/>
    </row>
    <row r="15899" spans="15:15" x14ac:dyDescent="0.25">
      <c r="O15899" s="158"/>
    </row>
    <row r="15900" spans="15:15" x14ac:dyDescent="0.25">
      <c r="O15900" s="158"/>
    </row>
    <row r="15901" spans="15:15" x14ac:dyDescent="0.25">
      <c r="O15901" s="158"/>
    </row>
    <row r="15902" spans="15:15" x14ac:dyDescent="0.25">
      <c r="O15902" s="158"/>
    </row>
    <row r="15903" spans="15:15" x14ac:dyDescent="0.25">
      <c r="O15903" s="158"/>
    </row>
    <row r="15904" spans="15:15" x14ac:dyDescent="0.25">
      <c r="O15904" s="158"/>
    </row>
    <row r="15905" spans="15:15" x14ac:dyDescent="0.25">
      <c r="O15905" s="158"/>
    </row>
    <row r="15906" spans="15:15" x14ac:dyDescent="0.25">
      <c r="O15906" s="158"/>
    </row>
    <row r="15907" spans="15:15" x14ac:dyDescent="0.25">
      <c r="O15907" s="158"/>
    </row>
    <row r="15908" spans="15:15" x14ac:dyDescent="0.25">
      <c r="O15908" s="158"/>
    </row>
    <row r="15909" spans="15:15" x14ac:dyDescent="0.25">
      <c r="O15909" s="158"/>
    </row>
    <row r="15910" spans="15:15" x14ac:dyDescent="0.25">
      <c r="O15910" s="158"/>
    </row>
    <row r="15911" spans="15:15" x14ac:dyDescent="0.25">
      <c r="O15911" s="158"/>
    </row>
    <row r="15912" spans="15:15" x14ac:dyDescent="0.25">
      <c r="O15912" s="158"/>
    </row>
    <row r="15913" spans="15:15" x14ac:dyDescent="0.25">
      <c r="O15913" s="158"/>
    </row>
    <row r="15914" spans="15:15" x14ac:dyDescent="0.25">
      <c r="O15914" s="158"/>
    </row>
    <row r="15915" spans="15:15" x14ac:dyDescent="0.25">
      <c r="O15915" s="158"/>
    </row>
    <row r="15916" spans="15:15" x14ac:dyDescent="0.25">
      <c r="O15916" s="158"/>
    </row>
    <row r="15917" spans="15:15" x14ac:dyDescent="0.25">
      <c r="O15917" s="158"/>
    </row>
    <row r="15918" spans="15:15" x14ac:dyDescent="0.25">
      <c r="O15918" s="158"/>
    </row>
    <row r="15919" spans="15:15" x14ac:dyDescent="0.25">
      <c r="O15919" s="158"/>
    </row>
    <row r="15920" spans="15:15" x14ac:dyDescent="0.25">
      <c r="O15920" s="158"/>
    </row>
    <row r="15921" spans="15:15" x14ac:dyDescent="0.25">
      <c r="O15921" s="158"/>
    </row>
    <row r="15922" spans="15:15" x14ac:dyDescent="0.25">
      <c r="O15922" s="158"/>
    </row>
    <row r="15923" spans="15:15" x14ac:dyDescent="0.25">
      <c r="O15923" s="158"/>
    </row>
    <row r="15924" spans="15:15" x14ac:dyDescent="0.25">
      <c r="O15924" s="158"/>
    </row>
    <row r="15925" spans="15:15" x14ac:dyDescent="0.25">
      <c r="O15925" s="158"/>
    </row>
    <row r="15926" spans="15:15" x14ac:dyDescent="0.25">
      <c r="O15926" s="158"/>
    </row>
    <row r="15927" spans="15:15" x14ac:dyDescent="0.25">
      <c r="O15927" s="158"/>
    </row>
    <row r="15928" spans="15:15" x14ac:dyDescent="0.25">
      <c r="O15928" s="158"/>
    </row>
    <row r="15929" spans="15:15" x14ac:dyDescent="0.25">
      <c r="O15929" s="158"/>
    </row>
    <row r="15930" spans="15:15" x14ac:dyDescent="0.25">
      <c r="O15930" s="158"/>
    </row>
    <row r="15931" spans="15:15" x14ac:dyDescent="0.25">
      <c r="O15931" s="158"/>
    </row>
    <row r="15932" spans="15:15" x14ac:dyDescent="0.25">
      <c r="O15932" s="158"/>
    </row>
    <row r="15933" spans="15:15" x14ac:dyDescent="0.25">
      <c r="O15933" s="158"/>
    </row>
    <row r="15934" spans="15:15" x14ac:dyDescent="0.25">
      <c r="O15934" s="158"/>
    </row>
    <row r="15935" spans="15:15" x14ac:dyDescent="0.25">
      <c r="O15935" s="158"/>
    </row>
    <row r="15936" spans="15:15" x14ac:dyDescent="0.25">
      <c r="O15936" s="158"/>
    </row>
    <row r="15937" spans="15:15" x14ac:dyDescent="0.25">
      <c r="O15937" s="158"/>
    </row>
    <row r="15938" spans="15:15" x14ac:dyDescent="0.25">
      <c r="O15938" s="158"/>
    </row>
    <row r="15939" spans="15:15" x14ac:dyDescent="0.25">
      <c r="O15939" s="158"/>
    </row>
    <row r="15940" spans="15:15" x14ac:dyDescent="0.25">
      <c r="O15940" s="158"/>
    </row>
    <row r="15941" spans="15:15" x14ac:dyDescent="0.25">
      <c r="O15941" s="158"/>
    </row>
    <row r="15942" spans="15:15" x14ac:dyDescent="0.25">
      <c r="O15942" s="158"/>
    </row>
    <row r="15943" spans="15:15" x14ac:dyDescent="0.25">
      <c r="O15943" s="158"/>
    </row>
    <row r="15944" spans="15:15" x14ac:dyDescent="0.25">
      <c r="O15944" s="158"/>
    </row>
    <row r="15945" spans="15:15" x14ac:dyDescent="0.25">
      <c r="O15945" s="158"/>
    </row>
    <row r="15946" spans="15:15" x14ac:dyDescent="0.25">
      <c r="O15946" s="158"/>
    </row>
    <row r="15947" spans="15:15" x14ac:dyDescent="0.25">
      <c r="O15947" s="158"/>
    </row>
    <row r="15948" spans="15:15" x14ac:dyDescent="0.25">
      <c r="O15948" s="158"/>
    </row>
    <row r="15949" spans="15:15" x14ac:dyDescent="0.25">
      <c r="O15949" s="158"/>
    </row>
    <row r="15950" spans="15:15" x14ac:dyDescent="0.25">
      <c r="O15950" s="158"/>
    </row>
    <row r="15951" spans="15:15" x14ac:dyDescent="0.25">
      <c r="O15951" s="158"/>
    </row>
    <row r="15952" spans="15:15" x14ac:dyDescent="0.25">
      <c r="O15952" s="158"/>
    </row>
    <row r="15953" spans="15:15" x14ac:dyDescent="0.25">
      <c r="O15953" s="158"/>
    </row>
    <row r="15954" spans="15:15" x14ac:dyDescent="0.25">
      <c r="O15954" s="158"/>
    </row>
    <row r="15955" spans="15:15" x14ac:dyDescent="0.25">
      <c r="O15955" s="158"/>
    </row>
    <row r="15956" spans="15:15" x14ac:dyDescent="0.25">
      <c r="O15956" s="158"/>
    </row>
    <row r="15957" spans="15:15" x14ac:dyDescent="0.25">
      <c r="O15957" s="158"/>
    </row>
    <row r="15958" spans="15:15" x14ac:dyDescent="0.25">
      <c r="O15958" s="158"/>
    </row>
    <row r="15959" spans="15:15" x14ac:dyDescent="0.25">
      <c r="O15959" s="158"/>
    </row>
    <row r="15960" spans="15:15" x14ac:dyDescent="0.25">
      <c r="O15960" s="158"/>
    </row>
    <row r="15961" spans="15:15" x14ac:dyDescent="0.25">
      <c r="O15961" s="158"/>
    </row>
    <row r="15962" spans="15:15" x14ac:dyDescent="0.25">
      <c r="O15962" s="158"/>
    </row>
    <row r="15963" spans="15:15" x14ac:dyDescent="0.25">
      <c r="O15963" s="158"/>
    </row>
    <row r="15964" spans="15:15" x14ac:dyDescent="0.25">
      <c r="O15964" s="158"/>
    </row>
    <row r="15965" spans="15:15" x14ac:dyDescent="0.25">
      <c r="O15965" s="158"/>
    </row>
    <row r="15966" spans="15:15" x14ac:dyDescent="0.25">
      <c r="O15966" s="158"/>
    </row>
    <row r="15967" spans="15:15" x14ac:dyDescent="0.25">
      <c r="O15967" s="158"/>
    </row>
    <row r="15968" spans="15:15" x14ac:dyDescent="0.25">
      <c r="O15968" s="158"/>
    </row>
    <row r="15969" spans="15:15" x14ac:dyDescent="0.25">
      <c r="O15969" s="158"/>
    </row>
    <row r="15970" spans="15:15" x14ac:dyDescent="0.25">
      <c r="O15970" s="158"/>
    </row>
    <row r="15971" spans="15:15" x14ac:dyDescent="0.25">
      <c r="O15971" s="158"/>
    </row>
    <row r="15972" spans="15:15" x14ac:dyDescent="0.25">
      <c r="O15972" s="158"/>
    </row>
    <row r="15973" spans="15:15" x14ac:dyDescent="0.25">
      <c r="O15973" s="158"/>
    </row>
    <row r="15974" spans="15:15" x14ac:dyDescent="0.25">
      <c r="O15974" s="158"/>
    </row>
    <row r="15975" spans="15:15" x14ac:dyDescent="0.25">
      <c r="O15975" s="158"/>
    </row>
    <row r="15976" spans="15:15" x14ac:dyDescent="0.25">
      <c r="O15976" s="158"/>
    </row>
    <row r="15977" spans="15:15" x14ac:dyDescent="0.25">
      <c r="O15977" s="158"/>
    </row>
    <row r="15978" spans="15:15" x14ac:dyDescent="0.25">
      <c r="O15978" s="158"/>
    </row>
    <row r="15979" spans="15:15" x14ac:dyDescent="0.25">
      <c r="O15979" s="158"/>
    </row>
    <row r="15980" spans="15:15" x14ac:dyDescent="0.25">
      <c r="O15980" s="158"/>
    </row>
    <row r="15981" spans="15:15" x14ac:dyDescent="0.25">
      <c r="O15981" s="158"/>
    </row>
    <row r="15982" spans="15:15" x14ac:dyDescent="0.25">
      <c r="O15982" s="158"/>
    </row>
    <row r="15983" spans="15:15" x14ac:dyDescent="0.25">
      <c r="O15983" s="158"/>
    </row>
    <row r="15984" spans="15:15" x14ac:dyDescent="0.25">
      <c r="O15984" s="158"/>
    </row>
    <row r="15985" spans="15:15" x14ac:dyDescent="0.25">
      <c r="O15985" s="158"/>
    </row>
    <row r="15986" spans="15:15" x14ac:dyDescent="0.25">
      <c r="O15986" s="158"/>
    </row>
    <row r="15987" spans="15:15" x14ac:dyDescent="0.25">
      <c r="O15987" s="158"/>
    </row>
    <row r="15988" spans="15:15" x14ac:dyDescent="0.25">
      <c r="O15988" s="158"/>
    </row>
    <row r="15989" spans="15:15" x14ac:dyDescent="0.25">
      <c r="O15989" s="158"/>
    </row>
    <row r="15990" spans="15:15" x14ac:dyDescent="0.25">
      <c r="O15990" s="158"/>
    </row>
    <row r="15991" spans="15:15" x14ac:dyDescent="0.25">
      <c r="O15991" s="158"/>
    </row>
    <row r="15992" spans="15:15" x14ac:dyDescent="0.25">
      <c r="O15992" s="158"/>
    </row>
    <row r="15993" spans="15:15" x14ac:dyDescent="0.25">
      <c r="O15993" s="158"/>
    </row>
    <row r="15994" spans="15:15" x14ac:dyDescent="0.25">
      <c r="O15994" s="158"/>
    </row>
    <row r="15995" spans="15:15" x14ac:dyDescent="0.25">
      <c r="O15995" s="158"/>
    </row>
    <row r="15996" spans="15:15" x14ac:dyDescent="0.25">
      <c r="O15996" s="158"/>
    </row>
    <row r="15997" spans="15:15" x14ac:dyDescent="0.25">
      <c r="O15997" s="158"/>
    </row>
    <row r="15998" spans="15:15" x14ac:dyDescent="0.25">
      <c r="O15998" s="158"/>
    </row>
    <row r="15999" spans="15:15" x14ac:dyDescent="0.25">
      <c r="O15999" s="158"/>
    </row>
    <row r="16000" spans="15:15" x14ac:dyDescent="0.25">
      <c r="O16000" s="158"/>
    </row>
    <row r="16001" spans="15:15" x14ac:dyDescent="0.25">
      <c r="O16001" s="158"/>
    </row>
    <row r="16002" spans="15:15" x14ac:dyDescent="0.25">
      <c r="O16002" s="158"/>
    </row>
    <row r="16003" spans="15:15" x14ac:dyDescent="0.25">
      <c r="O16003" s="158"/>
    </row>
    <row r="16004" spans="15:15" x14ac:dyDescent="0.25">
      <c r="O16004" s="158"/>
    </row>
    <row r="16005" spans="15:15" x14ac:dyDescent="0.25">
      <c r="O16005" s="158"/>
    </row>
    <row r="16006" spans="15:15" x14ac:dyDescent="0.25">
      <c r="O16006" s="158"/>
    </row>
    <row r="16007" spans="15:15" x14ac:dyDescent="0.25">
      <c r="O16007" s="158"/>
    </row>
    <row r="16008" spans="15:15" x14ac:dyDescent="0.25">
      <c r="O16008" s="158"/>
    </row>
    <row r="16009" spans="15:15" x14ac:dyDescent="0.25">
      <c r="O16009" s="158"/>
    </row>
    <row r="16010" spans="15:15" x14ac:dyDescent="0.25">
      <c r="O16010" s="158"/>
    </row>
    <row r="16011" spans="15:15" x14ac:dyDescent="0.25">
      <c r="O16011" s="158"/>
    </row>
    <row r="16012" spans="15:15" x14ac:dyDescent="0.25">
      <c r="O16012" s="158"/>
    </row>
    <row r="16013" spans="15:15" x14ac:dyDescent="0.25">
      <c r="O16013" s="158"/>
    </row>
    <row r="16014" spans="15:15" x14ac:dyDescent="0.25">
      <c r="O16014" s="158"/>
    </row>
    <row r="16015" spans="15:15" x14ac:dyDescent="0.25">
      <c r="O16015" s="158"/>
    </row>
    <row r="16016" spans="15:15" x14ac:dyDescent="0.25">
      <c r="O16016" s="158"/>
    </row>
    <row r="16017" spans="15:15" x14ac:dyDescent="0.25">
      <c r="O16017" s="158"/>
    </row>
    <row r="16018" spans="15:15" x14ac:dyDescent="0.25">
      <c r="O16018" s="158"/>
    </row>
    <row r="16019" spans="15:15" x14ac:dyDescent="0.25">
      <c r="O16019" s="158"/>
    </row>
    <row r="16020" spans="15:15" x14ac:dyDescent="0.25">
      <c r="O16020" s="158"/>
    </row>
    <row r="16021" spans="15:15" x14ac:dyDescent="0.25">
      <c r="O16021" s="158"/>
    </row>
    <row r="16022" spans="15:15" x14ac:dyDescent="0.25">
      <c r="O16022" s="158"/>
    </row>
    <row r="16023" spans="15:15" x14ac:dyDescent="0.25">
      <c r="O16023" s="158"/>
    </row>
    <row r="16024" spans="15:15" x14ac:dyDescent="0.25">
      <c r="O16024" s="158"/>
    </row>
    <row r="16025" spans="15:15" x14ac:dyDescent="0.25">
      <c r="O16025" s="158"/>
    </row>
    <row r="16026" spans="15:15" x14ac:dyDescent="0.25">
      <c r="O16026" s="158"/>
    </row>
    <row r="16027" spans="15:15" x14ac:dyDescent="0.25">
      <c r="O16027" s="158"/>
    </row>
    <row r="16028" spans="15:15" x14ac:dyDescent="0.25">
      <c r="O16028" s="158"/>
    </row>
    <row r="16029" spans="15:15" x14ac:dyDescent="0.25">
      <c r="O16029" s="158"/>
    </row>
    <row r="16030" spans="15:15" x14ac:dyDescent="0.25">
      <c r="O16030" s="158"/>
    </row>
    <row r="16031" spans="15:15" x14ac:dyDescent="0.25">
      <c r="O16031" s="158"/>
    </row>
    <row r="16032" spans="15:15" x14ac:dyDescent="0.25">
      <c r="O16032" s="158"/>
    </row>
    <row r="16033" spans="15:15" x14ac:dyDescent="0.25">
      <c r="O16033" s="158"/>
    </row>
    <row r="16034" spans="15:15" x14ac:dyDescent="0.25">
      <c r="O16034" s="158"/>
    </row>
    <row r="16035" spans="15:15" x14ac:dyDescent="0.25">
      <c r="O16035" s="158"/>
    </row>
    <row r="16036" spans="15:15" x14ac:dyDescent="0.25">
      <c r="O16036" s="158"/>
    </row>
    <row r="16037" spans="15:15" x14ac:dyDescent="0.25">
      <c r="O16037" s="158"/>
    </row>
    <row r="16038" spans="15:15" x14ac:dyDescent="0.25">
      <c r="O16038" s="158"/>
    </row>
    <row r="16039" spans="15:15" x14ac:dyDescent="0.25">
      <c r="O16039" s="158"/>
    </row>
    <row r="16040" spans="15:15" x14ac:dyDescent="0.25">
      <c r="O16040" s="158"/>
    </row>
    <row r="16041" spans="15:15" x14ac:dyDescent="0.25">
      <c r="O16041" s="158"/>
    </row>
    <row r="16042" spans="15:15" x14ac:dyDescent="0.25">
      <c r="O16042" s="158"/>
    </row>
    <row r="16043" spans="15:15" x14ac:dyDescent="0.25">
      <c r="O16043" s="158"/>
    </row>
    <row r="16044" spans="15:15" x14ac:dyDescent="0.25">
      <c r="O16044" s="158"/>
    </row>
    <row r="16045" spans="15:15" x14ac:dyDescent="0.25">
      <c r="O16045" s="158"/>
    </row>
    <row r="16046" spans="15:15" x14ac:dyDescent="0.25">
      <c r="O16046" s="158"/>
    </row>
    <row r="16047" spans="15:15" x14ac:dyDescent="0.25">
      <c r="O16047" s="158"/>
    </row>
    <row r="16048" spans="15:15" x14ac:dyDescent="0.25">
      <c r="O16048" s="158"/>
    </row>
    <row r="16049" spans="15:15" x14ac:dyDescent="0.25">
      <c r="O16049" s="158"/>
    </row>
    <row r="16050" spans="15:15" x14ac:dyDescent="0.25">
      <c r="O16050" s="158"/>
    </row>
    <row r="16051" spans="15:15" x14ac:dyDescent="0.25">
      <c r="O16051" s="158"/>
    </row>
    <row r="16052" spans="15:15" x14ac:dyDescent="0.25">
      <c r="O16052" s="158"/>
    </row>
    <row r="16053" spans="15:15" x14ac:dyDescent="0.25">
      <c r="O16053" s="158"/>
    </row>
    <row r="16054" spans="15:15" x14ac:dyDescent="0.25">
      <c r="O16054" s="158"/>
    </row>
    <row r="16055" spans="15:15" x14ac:dyDescent="0.25">
      <c r="O16055" s="158"/>
    </row>
    <row r="16056" spans="15:15" x14ac:dyDescent="0.25">
      <c r="O16056" s="158"/>
    </row>
    <row r="16057" spans="15:15" x14ac:dyDescent="0.25">
      <c r="O16057" s="158"/>
    </row>
    <row r="16058" spans="15:15" x14ac:dyDescent="0.25">
      <c r="O16058" s="158"/>
    </row>
    <row r="16059" spans="15:15" x14ac:dyDescent="0.25">
      <c r="O16059" s="158"/>
    </row>
    <row r="16060" spans="15:15" x14ac:dyDescent="0.25">
      <c r="O16060" s="158"/>
    </row>
    <row r="16061" spans="15:15" x14ac:dyDescent="0.25">
      <c r="O16061" s="158"/>
    </row>
    <row r="16062" spans="15:15" x14ac:dyDescent="0.25">
      <c r="O16062" s="158"/>
    </row>
    <row r="16063" spans="15:15" x14ac:dyDescent="0.25">
      <c r="O16063" s="158"/>
    </row>
    <row r="16064" spans="15:15" x14ac:dyDescent="0.25">
      <c r="O16064" s="158"/>
    </row>
    <row r="16065" spans="15:15" x14ac:dyDescent="0.25">
      <c r="O16065" s="158"/>
    </row>
    <row r="16066" spans="15:15" x14ac:dyDescent="0.25">
      <c r="O16066" s="158"/>
    </row>
    <row r="16067" spans="15:15" x14ac:dyDescent="0.25">
      <c r="O16067" s="158"/>
    </row>
    <row r="16068" spans="15:15" x14ac:dyDescent="0.25">
      <c r="O16068" s="158"/>
    </row>
    <row r="16069" spans="15:15" x14ac:dyDescent="0.25">
      <c r="O16069" s="158"/>
    </row>
    <row r="16070" spans="15:15" x14ac:dyDescent="0.25">
      <c r="O16070" s="158"/>
    </row>
    <row r="16071" spans="15:15" x14ac:dyDescent="0.25">
      <c r="O16071" s="158"/>
    </row>
    <row r="16072" spans="15:15" x14ac:dyDescent="0.25">
      <c r="O16072" s="158"/>
    </row>
    <row r="16073" spans="15:15" x14ac:dyDescent="0.25">
      <c r="O16073" s="158"/>
    </row>
    <row r="16074" spans="15:15" x14ac:dyDescent="0.25">
      <c r="O16074" s="158"/>
    </row>
    <row r="16075" spans="15:15" x14ac:dyDescent="0.25">
      <c r="O16075" s="158"/>
    </row>
    <row r="16076" spans="15:15" x14ac:dyDescent="0.25">
      <c r="O16076" s="158"/>
    </row>
    <row r="16077" spans="15:15" x14ac:dyDescent="0.25">
      <c r="O16077" s="158"/>
    </row>
    <row r="16078" spans="15:15" x14ac:dyDescent="0.25">
      <c r="O16078" s="158"/>
    </row>
    <row r="16079" spans="15:15" x14ac:dyDescent="0.25">
      <c r="O16079" s="158"/>
    </row>
    <row r="16080" spans="15:15" x14ac:dyDescent="0.25">
      <c r="O16080" s="158"/>
    </row>
    <row r="16081" spans="15:15" x14ac:dyDescent="0.25">
      <c r="O16081" s="158"/>
    </row>
    <row r="16082" spans="15:15" x14ac:dyDescent="0.25">
      <c r="O16082" s="158"/>
    </row>
    <row r="16083" spans="15:15" x14ac:dyDescent="0.25">
      <c r="O16083" s="158"/>
    </row>
    <row r="16084" spans="15:15" x14ac:dyDescent="0.25">
      <c r="O16084" s="158"/>
    </row>
    <row r="16085" spans="15:15" x14ac:dyDescent="0.25">
      <c r="O16085" s="158"/>
    </row>
    <row r="16086" spans="15:15" x14ac:dyDescent="0.25">
      <c r="O16086" s="158"/>
    </row>
    <row r="16087" spans="15:15" x14ac:dyDescent="0.25">
      <c r="O16087" s="158"/>
    </row>
    <row r="16088" spans="15:15" x14ac:dyDescent="0.25">
      <c r="O16088" s="158"/>
    </row>
    <row r="16089" spans="15:15" x14ac:dyDescent="0.25">
      <c r="O16089" s="158"/>
    </row>
    <row r="16090" spans="15:15" x14ac:dyDescent="0.25">
      <c r="O16090" s="158"/>
    </row>
    <row r="16091" spans="15:15" x14ac:dyDescent="0.25">
      <c r="O16091" s="158"/>
    </row>
    <row r="16092" spans="15:15" x14ac:dyDescent="0.25">
      <c r="O16092" s="158"/>
    </row>
    <row r="16093" spans="15:15" x14ac:dyDescent="0.25">
      <c r="O16093" s="158"/>
    </row>
    <row r="16094" spans="15:15" x14ac:dyDescent="0.25">
      <c r="O16094" s="158"/>
    </row>
    <row r="16095" spans="15:15" x14ac:dyDescent="0.25">
      <c r="O16095" s="158"/>
    </row>
    <row r="16096" spans="15:15" x14ac:dyDescent="0.25">
      <c r="O16096" s="158"/>
    </row>
    <row r="16097" spans="15:15" x14ac:dyDescent="0.25">
      <c r="O16097" s="158"/>
    </row>
    <row r="16098" spans="15:15" x14ac:dyDescent="0.25">
      <c r="O16098" s="158"/>
    </row>
    <row r="16099" spans="15:15" x14ac:dyDescent="0.25">
      <c r="O16099" s="158"/>
    </row>
    <row r="16100" spans="15:15" x14ac:dyDescent="0.25">
      <c r="O16100" s="158"/>
    </row>
    <row r="16101" spans="15:15" x14ac:dyDescent="0.25">
      <c r="O16101" s="158"/>
    </row>
    <row r="16102" spans="15:15" x14ac:dyDescent="0.25">
      <c r="O16102" s="158"/>
    </row>
    <row r="16103" spans="15:15" x14ac:dyDescent="0.25">
      <c r="O16103" s="158"/>
    </row>
    <row r="16104" spans="15:15" x14ac:dyDescent="0.25">
      <c r="O16104" s="158"/>
    </row>
    <row r="16105" spans="15:15" x14ac:dyDescent="0.25">
      <c r="O16105" s="158"/>
    </row>
    <row r="16106" spans="15:15" x14ac:dyDescent="0.25">
      <c r="O16106" s="158"/>
    </row>
    <row r="16107" spans="15:15" x14ac:dyDescent="0.25">
      <c r="O16107" s="158"/>
    </row>
    <row r="16108" spans="15:15" x14ac:dyDescent="0.25">
      <c r="O16108" s="158"/>
    </row>
    <row r="16109" spans="15:15" x14ac:dyDescent="0.25">
      <c r="O16109" s="158"/>
    </row>
    <row r="16110" spans="15:15" x14ac:dyDescent="0.25">
      <c r="O16110" s="158"/>
    </row>
    <row r="16111" spans="15:15" x14ac:dyDescent="0.25">
      <c r="O16111" s="158"/>
    </row>
    <row r="16112" spans="15:15" x14ac:dyDescent="0.25">
      <c r="O16112" s="158"/>
    </row>
    <row r="16113" spans="15:15" x14ac:dyDescent="0.25">
      <c r="O16113" s="158"/>
    </row>
    <row r="16114" spans="15:15" x14ac:dyDescent="0.25">
      <c r="O16114" s="158"/>
    </row>
    <row r="16115" spans="15:15" x14ac:dyDescent="0.25">
      <c r="O16115" s="158"/>
    </row>
    <row r="16116" spans="15:15" x14ac:dyDescent="0.25">
      <c r="O16116" s="158"/>
    </row>
    <row r="16117" spans="15:15" x14ac:dyDescent="0.25">
      <c r="O16117" s="158"/>
    </row>
    <row r="16118" spans="15:15" x14ac:dyDescent="0.25">
      <c r="O16118" s="158"/>
    </row>
    <row r="16119" spans="15:15" x14ac:dyDescent="0.25">
      <c r="O16119" s="158"/>
    </row>
    <row r="16120" spans="15:15" x14ac:dyDescent="0.25">
      <c r="O16120" s="158"/>
    </row>
    <row r="16121" spans="15:15" x14ac:dyDescent="0.25">
      <c r="O16121" s="158"/>
    </row>
    <row r="16122" spans="15:15" x14ac:dyDescent="0.25">
      <c r="O16122" s="158"/>
    </row>
    <row r="16123" spans="15:15" x14ac:dyDescent="0.25">
      <c r="O16123" s="158"/>
    </row>
    <row r="16124" spans="15:15" x14ac:dyDescent="0.25">
      <c r="O16124" s="158"/>
    </row>
    <row r="16125" spans="15:15" x14ac:dyDescent="0.25">
      <c r="O16125" s="158"/>
    </row>
    <row r="16126" spans="15:15" x14ac:dyDescent="0.25">
      <c r="O16126" s="158"/>
    </row>
    <row r="16127" spans="15:15" x14ac:dyDescent="0.25">
      <c r="O16127" s="158"/>
    </row>
    <row r="16128" spans="15:15" x14ac:dyDescent="0.25">
      <c r="O16128" s="158"/>
    </row>
    <row r="16129" spans="15:15" x14ac:dyDescent="0.25">
      <c r="O16129" s="158"/>
    </row>
    <row r="16130" spans="15:15" x14ac:dyDescent="0.25">
      <c r="O16130" s="158"/>
    </row>
    <row r="16131" spans="15:15" x14ac:dyDescent="0.25">
      <c r="O16131" s="158"/>
    </row>
    <row r="16132" spans="15:15" x14ac:dyDescent="0.25">
      <c r="O16132" s="158"/>
    </row>
    <row r="16133" spans="15:15" x14ac:dyDescent="0.25">
      <c r="O16133" s="158"/>
    </row>
    <row r="16134" spans="15:15" x14ac:dyDescent="0.25">
      <c r="O16134" s="158"/>
    </row>
    <row r="16135" spans="15:15" x14ac:dyDescent="0.25">
      <c r="O16135" s="158"/>
    </row>
    <row r="16136" spans="15:15" x14ac:dyDescent="0.25">
      <c r="O16136" s="158"/>
    </row>
    <row r="16137" spans="15:15" x14ac:dyDescent="0.25">
      <c r="O16137" s="158"/>
    </row>
    <row r="16138" spans="15:15" x14ac:dyDescent="0.25">
      <c r="O16138" s="158"/>
    </row>
    <row r="16139" spans="15:15" x14ac:dyDescent="0.25">
      <c r="O16139" s="158"/>
    </row>
    <row r="16140" spans="15:15" x14ac:dyDescent="0.25">
      <c r="O16140" s="158"/>
    </row>
    <row r="16141" spans="15:15" x14ac:dyDescent="0.25">
      <c r="O16141" s="158"/>
    </row>
    <row r="16142" spans="15:15" x14ac:dyDescent="0.25">
      <c r="O16142" s="158"/>
    </row>
    <row r="16143" spans="15:15" x14ac:dyDescent="0.25">
      <c r="O16143" s="158"/>
    </row>
    <row r="16144" spans="15:15" x14ac:dyDescent="0.25">
      <c r="O16144" s="158"/>
    </row>
    <row r="16145" spans="15:15" x14ac:dyDescent="0.25">
      <c r="O16145" s="158"/>
    </row>
    <row r="16146" spans="15:15" x14ac:dyDescent="0.25">
      <c r="O16146" s="158"/>
    </row>
    <row r="16147" spans="15:15" x14ac:dyDescent="0.25">
      <c r="O16147" s="158"/>
    </row>
    <row r="16148" spans="15:15" x14ac:dyDescent="0.25">
      <c r="O16148" s="158"/>
    </row>
    <row r="16149" spans="15:15" x14ac:dyDescent="0.25">
      <c r="O16149" s="158"/>
    </row>
    <row r="16150" spans="15:15" x14ac:dyDescent="0.25">
      <c r="O16150" s="158"/>
    </row>
    <row r="16151" spans="15:15" x14ac:dyDescent="0.25">
      <c r="O16151" s="158"/>
    </row>
    <row r="16152" spans="15:15" x14ac:dyDescent="0.25">
      <c r="O16152" s="158"/>
    </row>
    <row r="16153" spans="15:15" x14ac:dyDescent="0.25">
      <c r="O16153" s="158"/>
    </row>
    <row r="16154" spans="15:15" x14ac:dyDescent="0.25">
      <c r="O16154" s="158"/>
    </row>
    <row r="16155" spans="15:15" x14ac:dyDescent="0.25">
      <c r="O16155" s="158"/>
    </row>
    <row r="16156" spans="15:15" x14ac:dyDescent="0.25">
      <c r="O16156" s="158"/>
    </row>
    <row r="16157" spans="15:15" x14ac:dyDescent="0.25">
      <c r="O16157" s="158"/>
    </row>
    <row r="16158" spans="15:15" x14ac:dyDescent="0.25">
      <c r="O16158" s="158"/>
    </row>
    <row r="16159" spans="15:15" x14ac:dyDescent="0.25">
      <c r="O16159" s="158"/>
    </row>
    <row r="16160" spans="15:15" x14ac:dyDescent="0.25">
      <c r="O16160" s="158"/>
    </row>
    <row r="16161" spans="15:15" x14ac:dyDescent="0.25">
      <c r="O16161" s="158"/>
    </row>
    <row r="16162" spans="15:15" x14ac:dyDescent="0.25">
      <c r="O16162" s="158"/>
    </row>
    <row r="16163" spans="15:15" x14ac:dyDescent="0.25">
      <c r="O16163" s="158"/>
    </row>
    <row r="16164" spans="15:15" x14ac:dyDescent="0.25">
      <c r="O16164" s="158"/>
    </row>
    <row r="16165" spans="15:15" x14ac:dyDescent="0.25">
      <c r="O16165" s="158"/>
    </row>
    <row r="16166" spans="15:15" x14ac:dyDescent="0.25">
      <c r="O16166" s="158"/>
    </row>
    <row r="16167" spans="15:15" x14ac:dyDescent="0.25">
      <c r="O16167" s="158"/>
    </row>
    <row r="16168" spans="15:15" x14ac:dyDescent="0.25">
      <c r="O16168" s="158"/>
    </row>
    <row r="16169" spans="15:15" x14ac:dyDescent="0.25">
      <c r="O16169" s="158"/>
    </row>
    <row r="16170" spans="15:15" x14ac:dyDescent="0.25">
      <c r="O16170" s="158"/>
    </row>
    <row r="16171" spans="15:15" x14ac:dyDescent="0.25">
      <c r="O16171" s="158"/>
    </row>
    <row r="16172" spans="15:15" x14ac:dyDescent="0.25">
      <c r="O16172" s="158"/>
    </row>
    <row r="16173" spans="15:15" x14ac:dyDescent="0.25">
      <c r="O16173" s="158"/>
    </row>
    <row r="16174" spans="15:15" x14ac:dyDescent="0.25">
      <c r="O16174" s="158"/>
    </row>
    <row r="16175" spans="15:15" x14ac:dyDescent="0.25">
      <c r="O16175" s="158"/>
    </row>
    <row r="16176" spans="15:15" x14ac:dyDescent="0.25">
      <c r="O16176" s="158"/>
    </row>
    <row r="16177" spans="15:15" x14ac:dyDescent="0.25">
      <c r="O16177" s="158"/>
    </row>
    <row r="16178" spans="15:15" x14ac:dyDescent="0.25">
      <c r="O16178" s="158"/>
    </row>
    <row r="16179" spans="15:15" x14ac:dyDescent="0.25">
      <c r="O16179" s="158"/>
    </row>
    <row r="16180" spans="15:15" x14ac:dyDescent="0.25">
      <c r="O16180" s="158"/>
    </row>
    <row r="16181" spans="15:15" x14ac:dyDescent="0.25">
      <c r="O16181" s="158"/>
    </row>
    <row r="16182" spans="15:15" x14ac:dyDescent="0.25">
      <c r="O16182" s="158"/>
    </row>
    <row r="16183" spans="15:15" x14ac:dyDescent="0.25">
      <c r="O16183" s="158"/>
    </row>
    <row r="16184" spans="15:15" x14ac:dyDescent="0.25">
      <c r="O16184" s="158"/>
    </row>
    <row r="16185" spans="15:15" x14ac:dyDescent="0.25">
      <c r="O16185" s="158"/>
    </row>
    <row r="16186" spans="15:15" x14ac:dyDescent="0.25">
      <c r="O16186" s="158"/>
    </row>
    <row r="16187" spans="15:15" x14ac:dyDescent="0.25">
      <c r="O16187" s="158"/>
    </row>
    <row r="16188" spans="15:15" x14ac:dyDescent="0.25">
      <c r="O16188" s="158"/>
    </row>
    <row r="16189" spans="15:15" x14ac:dyDescent="0.25">
      <c r="O16189" s="158"/>
    </row>
    <row r="16190" spans="15:15" x14ac:dyDescent="0.25">
      <c r="O16190" s="158"/>
    </row>
    <row r="16191" spans="15:15" x14ac:dyDescent="0.25">
      <c r="O16191" s="158"/>
    </row>
    <row r="16192" spans="15:15" x14ac:dyDescent="0.25">
      <c r="O16192" s="158"/>
    </row>
    <row r="16193" spans="15:15" x14ac:dyDescent="0.25">
      <c r="O16193" s="158"/>
    </row>
    <row r="16194" spans="15:15" x14ac:dyDescent="0.25">
      <c r="O16194" s="158"/>
    </row>
    <row r="16195" spans="15:15" x14ac:dyDescent="0.25">
      <c r="O16195" s="158"/>
    </row>
    <row r="16196" spans="15:15" x14ac:dyDescent="0.25">
      <c r="O16196" s="158"/>
    </row>
    <row r="16197" spans="15:15" x14ac:dyDescent="0.25">
      <c r="O16197" s="158"/>
    </row>
    <row r="16198" spans="15:15" x14ac:dyDescent="0.25">
      <c r="O16198" s="158"/>
    </row>
    <row r="16199" spans="15:15" x14ac:dyDescent="0.25">
      <c r="O16199" s="158"/>
    </row>
    <row r="16200" spans="15:15" x14ac:dyDescent="0.25">
      <c r="O16200" s="158"/>
    </row>
    <row r="16201" spans="15:15" x14ac:dyDescent="0.25">
      <c r="O16201" s="158"/>
    </row>
    <row r="16202" spans="15:15" x14ac:dyDescent="0.25">
      <c r="O16202" s="158"/>
    </row>
    <row r="16203" spans="15:15" x14ac:dyDescent="0.25">
      <c r="O16203" s="158"/>
    </row>
    <row r="16204" spans="15:15" x14ac:dyDescent="0.25">
      <c r="O16204" s="158"/>
    </row>
    <row r="16205" spans="15:15" x14ac:dyDescent="0.25">
      <c r="O16205" s="158"/>
    </row>
    <row r="16206" spans="15:15" x14ac:dyDescent="0.25">
      <c r="O16206" s="158"/>
    </row>
    <row r="16207" spans="15:15" x14ac:dyDescent="0.25">
      <c r="O16207" s="158"/>
    </row>
    <row r="16208" spans="15:15" x14ac:dyDescent="0.25">
      <c r="O16208" s="158"/>
    </row>
    <row r="16209" spans="15:15" x14ac:dyDescent="0.25">
      <c r="O16209" s="158"/>
    </row>
    <row r="16210" spans="15:15" x14ac:dyDescent="0.25">
      <c r="O16210" s="158"/>
    </row>
    <row r="16211" spans="15:15" x14ac:dyDescent="0.25">
      <c r="O16211" s="158"/>
    </row>
    <row r="16212" spans="15:15" x14ac:dyDescent="0.25">
      <c r="O16212" s="158"/>
    </row>
    <row r="16213" spans="15:15" x14ac:dyDescent="0.25">
      <c r="O16213" s="158"/>
    </row>
    <row r="16214" spans="15:15" x14ac:dyDescent="0.25">
      <c r="O16214" s="158"/>
    </row>
    <row r="16215" spans="15:15" x14ac:dyDescent="0.25">
      <c r="O16215" s="158"/>
    </row>
    <row r="16216" spans="15:15" x14ac:dyDescent="0.25">
      <c r="O16216" s="158"/>
    </row>
    <row r="16217" spans="15:15" x14ac:dyDescent="0.25">
      <c r="O16217" s="158"/>
    </row>
    <row r="16218" spans="15:15" x14ac:dyDescent="0.25">
      <c r="O16218" s="158"/>
    </row>
    <row r="16219" spans="15:15" x14ac:dyDescent="0.25">
      <c r="O16219" s="158"/>
    </row>
    <row r="16220" spans="15:15" x14ac:dyDescent="0.25">
      <c r="O16220" s="158"/>
    </row>
    <row r="16221" spans="15:15" x14ac:dyDescent="0.25">
      <c r="O16221" s="158"/>
    </row>
    <row r="16222" spans="15:15" x14ac:dyDescent="0.25">
      <c r="O16222" s="158"/>
    </row>
    <row r="16223" spans="15:15" x14ac:dyDescent="0.25">
      <c r="O16223" s="158"/>
    </row>
    <row r="16224" spans="15:15" x14ac:dyDescent="0.25">
      <c r="O16224" s="158"/>
    </row>
    <row r="16225" spans="15:15" x14ac:dyDescent="0.25">
      <c r="O16225" s="158"/>
    </row>
    <row r="16226" spans="15:15" x14ac:dyDescent="0.25">
      <c r="O16226" s="158"/>
    </row>
    <row r="16227" spans="15:15" x14ac:dyDescent="0.25">
      <c r="O16227" s="158"/>
    </row>
    <row r="16228" spans="15:15" x14ac:dyDescent="0.25">
      <c r="O16228" s="158"/>
    </row>
    <row r="16229" spans="15:15" x14ac:dyDescent="0.25">
      <c r="O16229" s="158"/>
    </row>
    <row r="16230" spans="15:15" x14ac:dyDescent="0.25">
      <c r="O16230" s="158"/>
    </row>
    <row r="16231" spans="15:15" x14ac:dyDescent="0.25">
      <c r="O16231" s="158"/>
    </row>
    <row r="16232" spans="15:15" x14ac:dyDescent="0.25">
      <c r="O16232" s="158"/>
    </row>
    <row r="16233" spans="15:15" x14ac:dyDescent="0.25">
      <c r="O16233" s="158"/>
    </row>
    <row r="16234" spans="15:15" x14ac:dyDescent="0.25">
      <c r="O16234" s="158"/>
    </row>
    <row r="16235" spans="15:15" x14ac:dyDescent="0.25">
      <c r="O16235" s="158"/>
    </row>
    <row r="16236" spans="15:15" x14ac:dyDescent="0.25">
      <c r="O16236" s="158"/>
    </row>
    <row r="16237" spans="15:15" x14ac:dyDescent="0.25">
      <c r="O16237" s="158"/>
    </row>
    <row r="16238" spans="15:15" x14ac:dyDescent="0.25">
      <c r="O16238" s="158"/>
    </row>
    <row r="16239" spans="15:15" x14ac:dyDescent="0.25">
      <c r="O16239" s="158"/>
    </row>
    <row r="16240" spans="15:15" x14ac:dyDescent="0.25">
      <c r="O16240" s="158"/>
    </row>
    <row r="16241" spans="15:15" x14ac:dyDescent="0.25">
      <c r="O16241" s="158"/>
    </row>
    <row r="16242" spans="15:15" x14ac:dyDescent="0.25">
      <c r="O16242" s="158"/>
    </row>
    <row r="16243" spans="15:15" x14ac:dyDescent="0.25">
      <c r="O16243" s="158"/>
    </row>
    <row r="16244" spans="15:15" x14ac:dyDescent="0.25">
      <c r="O16244" s="158"/>
    </row>
    <row r="16245" spans="15:15" x14ac:dyDescent="0.25">
      <c r="O16245" s="158"/>
    </row>
    <row r="16246" spans="15:15" x14ac:dyDescent="0.25">
      <c r="O16246" s="158"/>
    </row>
    <row r="16247" spans="15:15" x14ac:dyDescent="0.25">
      <c r="O16247" s="158"/>
    </row>
    <row r="16248" spans="15:15" x14ac:dyDescent="0.25">
      <c r="O16248" s="158"/>
    </row>
    <row r="16249" spans="15:15" x14ac:dyDescent="0.25">
      <c r="O16249" s="158"/>
    </row>
    <row r="16250" spans="15:15" x14ac:dyDescent="0.25">
      <c r="O16250" s="158"/>
    </row>
    <row r="16251" spans="15:15" x14ac:dyDescent="0.25">
      <c r="O16251" s="158"/>
    </row>
    <row r="16252" spans="15:15" x14ac:dyDescent="0.25">
      <c r="O16252" s="158"/>
    </row>
    <row r="16253" spans="15:15" x14ac:dyDescent="0.25">
      <c r="O16253" s="158"/>
    </row>
    <row r="16254" spans="15:15" x14ac:dyDescent="0.25">
      <c r="O16254" s="158"/>
    </row>
    <row r="16255" spans="15:15" x14ac:dyDescent="0.25">
      <c r="O16255" s="158"/>
    </row>
    <row r="16256" spans="15:15" x14ac:dyDescent="0.25">
      <c r="O16256" s="158"/>
    </row>
    <row r="16257" spans="15:15" x14ac:dyDescent="0.25">
      <c r="O16257" s="158"/>
    </row>
    <row r="16258" spans="15:15" x14ac:dyDescent="0.25">
      <c r="O16258" s="158"/>
    </row>
    <row r="16259" spans="15:15" x14ac:dyDescent="0.25">
      <c r="O16259" s="158"/>
    </row>
    <row r="16260" spans="15:15" x14ac:dyDescent="0.25">
      <c r="O16260" s="158"/>
    </row>
    <row r="16261" spans="15:15" x14ac:dyDescent="0.25">
      <c r="O16261" s="158"/>
    </row>
    <row r="16262" spans="15:15" x14ac:dyDescent="0.25">
      <c r="O16262" s="158"/>
    </row>
    <row r="16263" spans="15:15" x14ac:dyDescent="0.25">
      <c r="O16263" s="158"/>
    </row>
    <row r="16264" spans="15:15" x14ac:dyDescent="0.25">
      <c r="O16264" s="158"/>
    </row>
    <row r="16265" spans="15:15" x14ac:dyDescent="0.25">
      <c r="O16265" s="158"/>
    </row>
    <row r="16266" spans="15:15" x14ac:dyDescent="0.25">
      <c r="O16266" s="158"/>
    </row>
    <row r="16267" spans="15:15" x14ac:dyDescent="0.25">
      <c r="O16267" s="158"/>
    </row>
    <row r="16268" spans="15:15" x14ac:dyDescent="0.25">
      <c r="O16268" s="158"/>
    </row>
    <row r="16269" spans="15:15" x14ac:dyDescent="0.25">
      <c r="O16269" s="158"/>
    </row>
    <row r="16270" spans="15:15" x14ac:dyDescent="0.25">
      <c r="O16270" s="158"/>
    </row>
    <row r="16271" spans="15:15" x14ac:dyDescent="0.25">
      <c r="O16271" s="158"/>
    </row>
    <row r="16272" spans="15:15" x14ac:dyDescent="0.25">
      <c r="O16272" s="158"/>
    </row>
    <row r="16273" spans="15:15" x14ac:dyDescent="0.25">
      <c r="O16273" s="158"/>
    </row>
    <row r="16274" spans="15:15" x14ac:dyDescent="0.25">
      <c r="O16274" s="158"/>
    </row>
    <row r="16275" spans="15:15" x14ac:dyDescent="0.25">
      <c r="O16275" s="158"/>
    </row>
    <row r="16276" spans="15:15" x14ac:dyDescent="0.25">
      <c r="O16276" s="158"/>
    </row>
    <row r="16277" spans="15:15" x14ac:dyDescent="0.25">
      <c r="O16277" s="158"/>
    </row>
    <row r="16278" spans="15:15" x14ac:dyDescent="0.25">
      <c r="O16278" s="158"/>
    </row>
    <row r="16279" spans="15:15" x14ac:dyDescent="0.25">
      <c r="O16279" s="158"/>
    </row>
    <row r="16280" spans="15:15" x14ac:dyDescent="0.25">
      <c r="O16280" s="158"/>
    </row>
    <row r="16281" spans="15:15" x14ac:dyDescent="0.25">
      <c r="O16281" s="158"/>
    </row>
    <row r="16282" spans="15:15" x14ac:dyDescent="0.25">
      <c r="O16282" s="158"/>
    </row>
    <row r="16283" spans="15:15" x14ac:dyDescent="0.25">
      <c r="O16283" s="158"/>
    </row>
    <row r="16284" spans="15:15" x14ac:dyDescent="0.25">
      <c r="O16284" s="158"/>
    </row>
    <row r="16285" spans="15:15" x14ac:dyDescent="0.25">
      <c r="O16285" s="158"/>
    </row>
    <row r="16286" spans="15:15" x14ac:dyDescent="0.25">
      <c r="O16286" s="158"/>
    </row>
    <row r="16287" spans="15:15" x14ac:dyDescent="0.25">
      <c r="O16287" s="158"/>
    </row>
    <row r="16288" spans="15:15" x14ac:dyDescent="0.25">
      <c r="O16288" s="158"/>
    </row>
    <row r="16289" spans="15:15" x14ac:dyDescent="0.25">
      <c r="O16289" s="158"/>
    </row>
    <row r="16290" spans="15:15" x14ac:dyDescent="0.25">
      <c r="O16290" s="158"/>
    </row>
    <row r="16291" spans="15:15" x14ac:dyDescent="0.25">
      <c r="O16291" s="158"/>
    </row>
    <row r="16292" spans="15:15" x14ac:dyDescent="0.25">
      <c r="O16292" s="158"/>
    </row>
    <row r="16293" spans="15:15" x14ac:dyDescent="0.25">
      <c r="O16293" s="158"/>
    </row>
    <row r="16294" spans="15:15" x14ac:dyDescent="0.25">
      <c r="O16294" s="158"/>
    </row>
    <row r="16295" spans="15:15" x14ac:dyDescent="0.25">
      <c r="O16295" s="158"/>
    </row>
    <row r="16296" spans="15:15" x14ac:dyDescent="0.25">
      <c r="O16296" s="158"/>
    </row>
    <row r="16297" spans="15:15" x14ac:dyDescent="0.25">
      <c r="O16297" s="158"/>
    </row>
    <row r="16298" spans="15:15" x14ac:dyDescent="0.25">
      <c r="O16298" s="158"/>
    </row>
    <row r="16299" spans="15:15" x14ac:dyDescent="0.25">
      <c r="O16299" s="158"/>
    </row>
    <row r="16300" spans="15:15" x14ac:dyDescent="0.25">
      <c r="O16300" s="158"/>
    </row>
    <row r="16301" spans="15:15" x14ac:dyDescent="0.25">
      <c r="O16301" s="158"/>
    </row>
    <row r="16302" spans="15:15" x14ac:dyDescent="0.25">
      <c r="O16302" s="158"/>
    </row>
    <row r="16303" spans="15:15" x14ac:dyDescent="0.25">
      <c r="O16303" s="158"/>
    </row>
    <row r="16304" spans="15:15" x14ac:dyDescent="0.25">
      <c r="O16304" s="158"/>
    </row>
    <row r="16305" spans="15:15" x14ac:dyDescent="0.25">
      <c r="O16305" s="158"/>
    </row>
    <row r="16306" spans="15:15" x14ac:dyDescent="0.25">
      <c r="O16306" s="158"/>
    </row>
    <row r="16307" spans="15:15" x14ac:dyDescent="0.25">
      <c r="O16307" s="158"/>
    </row>
    <row r="16308" spans="15:15" x14ac:dyDescent="0.25">
      <c r="O16308" s="158"/>
    </row>
    <row r="16309" spans="15:15" x14ac:dyDescent="0.25">
      <c r="O16309" s="158"/>
    </row>
    <row r="16310" spans="15:15" x14ac:dyDescent="0.25">
      <c r="O16310" s="158"/>
    </row>
    <row r="16311" spans="15:15" x14ac:dyDescent="0.25">
      <c r="O16311" s="158"/>
    </row>
    <row r="16312" spans="15:15" x14ac:dyDescent="0.25">
      <c r="O16312" s="158"/>
    </row>
    <row r="16313" spans="15:15" x14ac:dyDescent="0.25">
      <c r="O16313" s="158"/>
    </row>
    <row r="16314" spans="15:15" x14ac:dyDescent="0.25">
      <c r="O16314" s="158"/>
    </row>
    <row r="16315" spans="15:15" x14ac:dyDescent="0.25">
      <c r="O16315" s="158"/>
    </row>
    <row r="16316" spans="15:15" x14ac:dyDescent="0.25">
      <c r="O16316" s="158"/>
    </row>
    <row r="16317" spans="15:15" x14ac:dyDescent="0.25">
      <c r="O16317" s="158"/>
    </row>
    <row r="16318" spans="15:15" x14ac:dyDescent="0.25">
      <c r="O16318" s="158"/>
    </row>
    <row r="16319" spans="15:15" x14ac:dyDescent="0.25">
      <c r="O16319" s="158"/>
    </row>
    <row r="16320" spans="15:15" x14ac:dyDescent="0.25">
      <c r="O16320" s="158"/>
    </row>
    <row r="16321" spans="15:15" x14ac:dyDescent="0.25">
      <c r="O16321" s="158"/>
    </row>
    <row r="16322" spans="15:15" x14ac:dyDescent="0.25">
      <c r="O16322" s="158"/>
    </row>
    <row r="16323" spans="15:15" x14ac:dyDescent="0.25">
      <c r="O16323" s="158"/>
    </row>
    <row r="16324" spans="15:15" x14ac:dyDescent="0.25">
      <c r="O16324" s="158"/>
    </row>
    <row r="16325" spans="15:15" x14ac:dyDescent="0.25">
      <c r="O16325" s="158"/>
    </row>
    <row r="16326" spans="15:15" x14ac:dyDescent="0.25">
      <c r="O16326" s="158"/>
    </row>
    <row r="16327" spans="15:15" x14ac:dyDescent="0.25">
      <c r="O16327" s="158"/>
    </row>
    <row r="16328" spans="15:15" x14ac:dyDescent="0.25">
      <c r="O16328" s="158"/>
    </row>
    <row r="16329" spans="15:15" x14ac:dyDescent="0.25">
      <c r="O16329" s="158"/>
    </row>
    <row r="16330" spans="15:15" x14ac:dyDescent="0.25">
      <c r="O16330" s="158"/>
    </row>
    <row r="16331" spans="15:15" x14ac:dyDescent="0.25">
      <c r="O16331" s="158"/>
    </row>
    <row r="16332" spans="15:15" x14ac:dyDescent="0.25">
      <c r="O16332" s="158"/>
    </row>
    <row r="16333" spans="15:15" x14ac:dyDescent="0.25">
      <c r="O16333" s="158"/>
    </row>
    <row r="16334" spans="15:15" x14ac:dyDescent="0.25">
      <c r="O16334" s="158"/>
    </row>
    <row r="16335" spans="15:15" x14ac:dyDescent="0.25">
      <c r="O16335" s="158"/>
    </row>
    <row r="16336" spans="15:15" x14ac:dyDescent="0.25">
      <c r="O16336" s="158"/>
    </row>
    <row r="16337" spans="15:15" x14ac:dyDescent="0.25">
      <c r="O16337" s="158"/>
    </row>
    <row r="16338" spans="15:15" x14ac:dyDescent="0.25">
      <c r="O16338" s="158"/>
    </row>
    <row r="16339" spans="15:15" x14ac:dyDescent="0.25">
      <c r="O16339" s="158"/>
    </row>
    <row r="16340" spans="15:15" x14ac:dyDescent="0.25">
      <c r="O16340" s="158"/>
    </row>
    <row r="16341" spans="15:15" x14ac:dyDescent="0.25">
      <c r="O16341" s="158"/>
    </row>
    <row r="16342" spans="15:15" x14ac:dyDescent="0.25">
      <c r="O16342" s="158"/>
    </row>
    <row r="16343" spans="15:15" x14ac:dyDescent="0.25">
      <c r="O16343" s="158"/>
    </row>
    <row r="16344" spans="15:15" x14ac:dyDescent="0.25">
      <c r="O16344" s="158"/>
    </row>
    <row r="16345" spans="15:15" x14ac:dyDescent="0.25">
      <c r="O16345" s="158"/>
    </row>
    <row r="16346" spans="15:15" x14ac:dyDescent="0.25">
      <c r="O16346" s="158"/>
    </row>
    <row r="16347" spans="15:15" x14ac:dyDescent="0.25">
      <c r="O16347" s="158"/>
    </row>
    <row r="16348" spans="15:15" x14ac:dyDescent="0.25">
      <c r="O16348" s="158"/>
    </row>
    <row r="16349" spans="15:15" x14ac:dyDescent="0.25">
      <c r="O16349" s="158"/>
    </row>
    <row r="16350" spans="15:15" x14ac:dyDescent="0.25">
      <c r="O16350" s="158"/>
    </row>
    <row r="16351" spans="15:15" x14ac:dyDescent="0.25">
      <c r="O16351" s="158"/>
    </row>
    <row r="16352" spans="15:15" x14ac:dyDescent="0.25">
      <c r="O16352" s="158"/>
    </row>
    <row r="16353" spans="15:15" x14ac:dyDescent="0.25">
      <c r="O16353" s="158"/>
    </row>
    <row r="16354" spans="15:15" x14ac:dyDescent="0.25">
      <c r="O16354" s="158"/>
    </row>
    <row r="16355" spans="15:15" x14ac:dyDescent="0.25">
      <c r="O16355" s="158"/>
    </row>
    <row r="16356" spans="15:15" x14ac:dyDescent="0.25">
      <c r="O16356" s="158"/>
    </row>
    <row r="16357" spans="15:15" x14ac:dyDescent="0.25">
      <c r="O16357" s="158"/>
    </row>
    <row r="16358" spans="15:15" x14ac:dyDescent="0.25">
      <c r="O16358" s="158"/>
    </row>
    <row r="16359" spans="15:15" x14ac:dyDescent="0.25">
      <c r="O16359" s="158"/>
    </row>
    <row r="16360" spans="15:15" x14ac:dyDescent="0.25">
      <c r="O16360" s="158"/>
    </row>
    <row r="16361" spans="15:15" x14ac:dyDescent="0.25">
      <c r="O16361" s="158"/>
    </row>
    <row r="16362" spans="15:15" x14ac:dyDescent="0.25">
      <c r="O16362" s="158"/>
    </row>
    <row r="16363" spans="15:15" x14ac:dyDescent="0.25">
      <c r="O16363" s="158"/>
    </row>
    <row r="16364" spans="15:15" x14ac:dyDescent="0.25">
      <c r="O16364" s="158"/>
    </row>
    <row r="16365" spans="15:15" x14ac:dyDescent="0.25">
      <c r="O16365" s="158"/>
    </row>
    <row r="16366" spans="15:15" x14ac:dyDescent="0.25">
      <c r="O16366" s="158"/>
    </row>
    <row r="16367" spans="15:15" x14ac:dyDescent="0.25">
      <c r="O16367" s="158"/>
    </row>
    <row r="16368" spans="15:15" x14ac:dyDescent="0.25">
      <c r="O16368" s="158"/>
    </row>
    <row r="16369" spans="15:15" x14ac:dyDescent="0.25">
      <c r="O16369" s="158"/>
    </row>
    <row r="16370" spans="15:15" x14ac:dyDescent="0.25">
      <c r="O16370" s="158"/>
    </row>
    <row r="16371" spans="15:15" x14ac:dyDescent="0.25">
      <c r="O16371" s="158"/>
    </row>
    <row r="16372" spans="15:15" x14ac:dyDescent="0.25">
      <c r="O16372" s="158"/>
    </row>
    <row r="16373" spans="15:15" x14ac:dyDescent="0.25">
      <c r="O16373" s="158"/>
    </row>
    <row r="16374" spans="15:15" x14ac:dyDescent="0.25">
      <c r="O16374" s="158"/>
    </row>
    <row r="16375" spans="15:15" x14ac:dyDescent="0.25">
      <c r="O16375" s="158"/>
    </row>
    <row r="16376" spans="15:15" x14ac:dyDescent="0.25">
      <c r="O16376" s="158"/>
    </row>
    <row r="16377" spans="15:15" x14ac:dyDescent="0.25">
      <c r="O16377" s="158"/>
    </row>
    <row r="16378" spans="15:15" x14ac:dyDescent="0.25">
      <c r="O16378" s="158"/>
    </row>
    <row r="16379" spans="15:15" x14ac:dyDescent="0.25">
      <c r="O16379" s="158"/>
    </row>
    <row r="16380" spans="15:15" x14ac:dyDescent="0.25">
      <c r="O16380" s="158"/>
    </row>
    <row r="16381" spans="15:15" x14ac:dyDescent="0.25">
      <c r="O16381" s="158"/>
    </row>
    <row r="16382" spans="15:15" x14ac:dyDescent="0.25">
      <c r="O16382" s="158"/>
    </row>
    <row r="16383" spans="15:15" x14ac:dyDescent="0.25">
      <c r="O16383" s="158"/>
    </row>
    <row r="16384" spans="15:15" x14ac:dyDescent="0.25">
      <c r="O16384" s="158"/>
    </row>
    <row r="16385" spans="15:15" x14ac:dyDescent="0.25">
      <c r="O16385" s="158"/>
    </row>
    <row r="16386" spans="15:15" x14ac:dyDescent="0.25">
      <c r="O16386" s="158"/>
    </row>
    <row r="16387" spans="15:15" x14ac:dyDescent="0.25">
      <c r="O16387" s="158"/>
    </row>
    <row r="16388" spans="15:15" x14ac:dyDescent="0.25">
      <c r="O16388" s="158"/>
    </row>
    <row r="16389" spans="15:15" x14ac:dyDescent="0.25">
      <c r="O16389" s="158"/>
    </row>
    <row r="16390" spans="15:15" x14ac:dyDescent="0.25">
      <c r="O16390" s="158"/>
    </row>
    <row r="16391" spans="15:15" x14ac:dyDescent="0.25">
      <c r="O16391" s="158"/>
    </row>
    <row r="16392" spans="15:15" x14ac:dyDescent="0.25">
      <c r="O16392" s="158"/>
    </row>
    <row r="16393" spans="15:15" x14ac:dyDescent="0.25">
      <c r="O16393" s="158"/>
    </row>
    <row r="16394" spans="15:15" x14ac:dyDescent="0.25">
      <c r="O16394" s="158"/>
    </row>
    <row r="16395" spans="15:15" x14ac:dyDescent="0.25">
      <c r="O16395" s="158"/>
    </row>
    <row r="16396" spans="15:15" x14ac:dyDescent="0.25">
      <c r="O16396" s="158"/>
    </row>
    <row r="16397" spans="15:15" x14ac:dyDescent="0.25">
      <c r="O16397" s="158"/>
    </row>
    <row r="16398" spans="15:15" x14ac:dyDescent="0.25">
      <c r="O16398" s="158"/>
    </row>
    <row r="16399" spans="15:15" x14ac:dyDescent="0.25">
      <c r="O16399" s="158"/>
    </row>
    <row r="16400" spans="15:15" x14ac:dyDescent="0.25">
      <c r="O16400" s="158"/>
    </row>
    <row r="16401" spans="15:15" x14ac:dyDescent="0.25">
      <c r="O16401" s="158"/>
    </row>
    <row r="16402" spans="15:15" x14ac:dyDescent="0.25">
      <c r="O16402" s="158"/>
    </row>
    <row r="16403" spans="15:15" x14ac:dyDescent="0.25">
      <c r="O16403" s="158"/>
    </row>
    <row r="16404" spans="15:15" x14ac:dyDescent="0.25">
      <c r="O16404" s="158"/>
    </row>
    <row r="16405" spans="15:15" x14ac:dyDescent="0.25">
      <c r="O16405" s="158"/>
    </row>
    <row r="16406" spans="15:15" x14ac:dyDescent="0.25">
      <c r="O16406" s="158"/>
    </row>
    <row r="16407" spans="15:15" x14ac:dyDescent="0.25">
      <c r="O16407" s="158"/>
    </row>
    <row r="16408" spans="15:15" x14ac:dyDescent="0.25">
      <c r="O16408" s="158"/>
    </row>
    <row r="16409" spans="15:15" x14ac:dyDescent="0.25">
      <c r="O16409" s="158"/>
    </row>
    <row r="16410" spans="15:15" x14ac:dyDescent="0.25">
      <c r="O16410" s="158"/>
    </row>
    <row r="16411" spans="15:15" x14ac:dyDescent="0.25">
      <c r="O16411" s="158"/>
    </row>
    <row r="16412" spans="15:15" x14ac:dyDescent="0.25">
      <c r="O16412" s="158"/>
    </row>
    <row r="16413" spans="15:15" x14ac:dyDescent="0.25">
      <c r="O16413" s="158"/>
    </row>
    <row r="16414" spans="15:15" x14ac:dyDescent="0.25">
      <c r="O16414" s="158"/>
    </row>
    <row r="16415" spans="15:15" x14ac:dyDescent="0.25">
      <c r="O16415" s="158"/>
    </row>
    <row r="16416" spans="15:15" x14ac:dyDescent="0.25">
      <c r="O16416" s="158"/>
    </row>
    <row r="16417" spans="15:15" x14ac:dyDescent="0.25">
      <c r="O16417" s="158"/>
    </row>
    <row r="16418" spans="15:15" x14ac:dyDescent="0.25">
      <c r="O16418" s="158"/>
    </row>
    <row r="16419" spans="15:15" x14ac:dyDescent="0.25">
      <c r="O16419" s="158"/>
    </row>
    <row r="16420" spans="15:15" x14ac:dyDescent="0.25">
      <c r="O16420" s="158"/>
    </row>
    <row r="16421" spans="15:15" x14ac:dyDescent="0.25">
      <c r="O16421" s="158"/>
    </row>
    <row r="16422" spans="15:15" x14ac:dyDescent="0.25">
      <c r="O16422" s="158"/>
    </row>
    <row r="16423" spans="15:15" x14ac:dyDescent="0.25">
      <c r="O16423" s="158"/>
    </row>
    <row r="16424" spans="15:15" x14ac:dyDescent="0.25">
      <c r="O16424" s="158"/>
    </row>
    <row r="16425" spans="15:15" x14ac:dyDescent="0.25">
      <c r="O16425" s="158"/>
    </row>
    <row r="16426" spans="15:15" x14ac:dyDescent="0.25">
      <c r="O16426" s="158"/>
    </row>
    <row r="16427" spans="15:15" x14ac:dyDescent="0.25">
      <c r="O16427" s="158"/>
    </row>
    <row r="16428" spans="15:15" x14ac:dyDescent="0.25">
      <c r="O16428" s="158"/>
    </row>
    <row r="16429" spans="15:15" x14ac:dyDescent="0.25">
      <c r="O16429" s="158"/>
    </row>
    <row r="16430" spans="15:15" x14ac:dyDescent="0.25">
      <c r="O16430" s="158"/>
    </row>
    <row r="16431" spans="15:15" x14ac:dyDescent="0.25">
      <c r="O16431" s="158"/>
    </row>
    <row r="16432" spans="15:15" x14ac:dyDescent="0.25">
      <c r="O16432" s="158"/>
    </row>
    <row r="16433" spans="15:15" x14ac:dyDescent="0.25">
      <c r="O16433" s="158"/>
    </row>
    <row r="16434" spans="15:15" x14ac:dyDescent="0.25">
      <c r="O16434" s="158"/>
    </row>
    <row r="16435" spans="15:15" x14ac:dyDescent="0.25">
      <c r="O16435" s="158"/>
    </row>
    <row r="16436" spans="15:15" x14ac:dyDescent="0.25">
      <c r="O16436" s="158"/>
    </row>
    <row r="16437" spans="15:15" x14ac:dyDescent="0.25">
      <c r="O16437" s="158"/>
    </row>
    <row r="16438" spans="15:15" x14ac:dyDescent="0.25">
      <c r="O16438" s="158"/>
    </row>
    <row r="16439" spans="15:15" x14ac:dyDescent="0.25">
      <c r="O16439" s="158"/>
    </row>
    <row r="16440" spans="15:15" x14ac:dyDescent="0.25">
      <c r="O16440" s="158"/>
    </row>
    <row r="16441" spans="15:15" x14ac:dyDescent="0.25">
      <c r="O16441" s="158"/>
    </row>
    <row r="16442" spans="15:15" x14ac:dyDescent="0.25">
      <c r="O16442" s="158"/>
    </row>
    <row r="16443" spans="15:15" x14ac:dyDescent="0.25">
      <c r="O16443" s="158"/>
    </row>
    <row r="16444" spans="15:15" x14ac:dyDescent="0.25">
      <c r="O16444" s="158"/>
    </row>
    <row r="16445" spans="15:15" x14ac:dyDescent="0.25">
      <c r="O16445" s="158"/>
    </row>
    <row r="16446" spans="15:15" x14ac:dyDescent="0.25">
      <c r="O16446" s="158"/>
    </row>
    <row r="16447" spans="15:15" x14ac:dyDescent="0.25">
      <c r="O16447" s="158"/>
    </row>
    <row r="16448" spans="15:15" x14ac:dyDescent="0.25">
      <c r="O16448" s="158"/>
    </row>
    <row r="16449" spans="15:15" x14ac:dyDescent="0.25">
      <c r="O16449" s="158"/>
    </row>
    <row r="16450" spans="15:15" x14ac:dyDescent="0.25">
      <c r="O16450" s="158"/>
    </row>
    <row r="16451" spans="15:15" x14ac:dyDescent="0.25">
      <c r="O16451" s="158"/>
    </row>
    <row r="16452" spans="15:15" x14ac:dyDescent="0.25">
      <c r="O16452" s="158"/>
    </row>
    <row r="16453" spans="15:15" x14ac:dyDescent="0.25">
      <c r="O16453" s="158"/>
    </row>
    <row r="16454" spans="15:15" x14ac:dyDescent="0.25">
      <c r="O16454" s="158"/>
    </row>
    <row r="16455" spans="15:15" x14ac:dyDescent="0.25">
      <c r="O16455" s="158"/>
    </row>
    <row r="16456" spans="15:15" x14ac:dyDescent="0.25">
      <c r="O16456" s="158"/>
    </row>
    <row r="16457" spans="15:15" x14ac:dyDescent="0.25">
      <c r="O16457" s="158"/>
    </row>
    <row r="16458" spans="15:15" x14ac:dyDescent="0.25">
      <c r="O16458" s="158"/>
    </row>
    <row r="16459" spans="15:15" x14ac:dyDescent="0.25">
      <c r="O16459" s="158"/>
    </row>
    <row r="16460" spans="15:15" x14ac:dyDescent="0.25">
      <c r="O16460" s="158"/>
    </row>
    <row r="16461" spans="15:15" x14ac:dyDescent="0.25">
      <c r="O16461" s="158"/>
    </row>
    <row r="16462" spans="15:15" x14ac:dyDescent="0.25">
      <c r="O16462" s="158"/>
    </row>
    <row r="16463" spans="15:15" x14ac:dyDescent="0.25">
      <c r="O16463" s="158"/>
    </row>
    <row r="16464" spans="15:15" x14ac:dyDescent="0.25">
      <c r="O16464" s="158"/>
    </row>
    <row r="16465" spans="15:15" x14ac:dyDescent="0.25">
      <c r="O16465" s="158"/>
    </row>
    <row r="16466" spans="15:15" x14ac:dyDescent="0.25">
      <c r="O16466" s="158"/>
    </row>
    <row r="16467" spans="15:15" x14ac:dyDescent="0.25">
      <c r="O16467" s="158"/>
    </row>
    <row r="16468" spans="15:15" x14ac:dyDescent="0.25">
      <c r="O16468" s="158"/>
    </row>
    <row r="16469" spans="15:15" x14ac:dyDescent="0.25">
      <c r="O16469" s="158"/>
    </row>
    <row r="16470" spans="15:15" x14ac:dyDescent="0.25">
      <c r="O16470" s="158"/>
    </row>
    <row r="16471" spans="15:15" x14ac:dyDescent="0.25">
      <c r="O16471" s="158"/>
    </row>
    <row r="16472" spans="15:15" x14ac:dyDescent="0.25">
      <c r="O16472" s="158"/>
    </row>
    <row r="16473" spans="15:15" x14ac:dyDescent="0.25">
      <c r="O16473" s="158"/>
    </row>
    <row r="16474" spans="15:15" x14ac:dyDescent="0.25">
      <c r="O16474" s="158"/>
    </row>
    <row r="16475" spans="15:15" x14ac:dyDescent="0.25">
      <c r="O16475" s="158"/>
    </row>
    <row r="16476" spans="15:15" x14ac:dyDescent="0.25">
      <c r="O16476" s="158"/>
    </row>
    <row r="16477" spans="15:15" x14ac:dyDescent="0.25">
      <c r="O16477" s="158"/>
    </row>
    <row r="16478" spans="15:15" x14ac:dyDescent="0.25">
      <c r="O16478" s="158"/>
    </row>
    <row r="16479" spans="15:15" x14ac:dyDescent="0.25">
      <c r="O16479" s="158"/>
    </row>
    <row r="16480" spans="15:15" x14ac:dyDescent="0.25">
      <c r="O16480" s="158"/>
    </row>
    <row r="16481" spans="15:15" x14ac:dyDescent="0.25">
      <c r="O16481" s="158"/>
    </row>
    <row r="16482" spans="15:15" x14ac:dyDescent="0.25">
      <c r="O16482" s="158"/>
    </row>
    <row r="16483" spans="15:15" x14ac:dyDescent="0.25">
      <c r="O16483" s="158"/>
    </row>
    <row r="16484" spans="15:15" x14ac:dyDescent="0.25">
      <c r="O16484" s="158"/>
    </row>
    <row r="16485" spans="15:15" x14ac:dyDescent="0.25">
      <c r="O16485" s="158"/>
    </row>
    <row r="16486" spans="15:15" x14ac:dyDescent="0.25">
      <c r="O16486" s="158"/>
    </row>
    <row r="16487" spans="15:15" x14ac:dyDescent="0.25">
      <c r="O16487" s="158"/>
    </row>
    <row r="16488" spans="15:15" x14ac:dyDescent="0.25">
      <c r="O16488" s="158"/>
    </row>
    <row r="16489" spans="15:15" x14ac:dyDescent="0.25">
      <c r="O16489" s="158"/>
    </row>
    <row r="16490" spans="15:15" x14ac:dyDescent="0.25">
      <c r="O16490" s="158"/>
    </row>
    <row r="16491" spans="15:15" x14ac:dyDescent="0.25">
      <c r="O16491" s="158"/>
    </row>
    <row r="16492" spans="15:15" x14ac:dyDescent="0.25">
      <c r="O16492" s="158"/>
    </row>
    <row r="16493" spans="15:15" x14ac:dyDescent="0.25">
      <c r="O16493" s="158"/>
    </row>
    <row r="16494" spans="15:15" x14ac:dyDescent="0.25">
      <c r="O16494" s="158"/>
    </row>
    <row r="16495" spans="15:15" x14ac:dyDescent="0.25">
      <c r="O16495" s="158"/>
    </row>
    <row r="16496" spans="15:15" x14ac:dyDescent="0.25">
      <c r="O16496" s="158"/>
    </row>
    <row r="16497" spans="15:15" x14ac:dyDescent="0.25">
      <c r="O16497" s="158"/>
    </row>
    <row r="16498" spans="15:15" x14ac:dyDescent="0.25">
      <c r="O16498" s="158"/>
    </row>
    <row r="16499" spans="15:15" x14ac:dyDescent="0.25">
      <c r="O16499" s="158"/>
    </row>
    <row r="16500" spans="15:15" x14ac:dyDescent="0.25">
      <c r="O16500" s="158"/>
    </row>
    <row r="16501" spans="15:15" x14ac:dyDescent="0.25">
      <c r="O16501" s="158"/>
    </row>
    <row r="16502" spans="15:15" x14ac:dyDescent="0.25">
      <c r="O16502" s="158"/>
    </row>
    <row r="16503" spans="15:15" x14ac:dyDescent="0.25">
      <c r="O16503" s="158"/>
    </row>
    <row r="16504" spans="15:15" x14ac:dyDescent="0.25">
      <c r="O16504" s="158"/>
    </row>
    <row r="16505" spans="15:15" x14ac:dyDescent="0.25">
      <c r="O16505" s="158"/>
    </row>
    <row r="16506" spans="15:15" x14ac:dyDescent="0.25">
      <c r="O16506" s="158"/>
    </row>
    <row r="16507" spans="15:15" x14ac:dyDescent="0.25">
      <c r="O16507" s="158"/>
    </row>
    <row r="16508" spans="15:15" x14ac:dyDescent="0.25">
      <c r="O16508" s="158"/>
    </row>
    <row r="16509" spans="15:15" x14ac:dyDescent="0.25">
      <c r="O16509" s="158"/>
    </row>
    <row r="16510" spans="15:15" x14ac:dyDescent="0.25">
      <c r="O16510" s="158"/>
    </row>
    <row r="16511" spans="15:15" x14ac:dyDescent="0.25">
      <c r="O16511" s="158"/>
    </row>
    <row r="16512" spans="15:15" x14ac:dyDescent="0.25">
      <c r="O16512" s="158"/>
    </row>
    <row r="16513" spans="15:15" x14ac:dyDescent="0.25">
      <c r="O16513" s="158"/>
    </row>
    <row r="16514" spans="15:15" x14ac:dyDescent="0.25">
      <c r="O16514" s="158"/>
    </row>
    <row r="16515" spans="15:15" x14ac:dyDescent="0.25">
      <c r="O16515" s="158"/>
    </row>
    <row r="16516" spans="15:15" x14ac:dyDescent="0.25">
      <c r="O16516" s="158"/>
    </row>
    <row r="16517" spans="15:15" x14ac:dyDescent="0.25">
      <c r="O16517" s="158"/>
    </row>
    <row r="16518" spans="15:15" x14ac:dyDescent="0.25">
      <c r="O16518" s="158"/>
    </row>
    <row r="16519" spans="15:15" x14ac:dyDescent="0.25">
      <c r="O16519" s="158"/>
    </row>
    <row r="16520" spans="15:15" x14ac:dyDescent="0.25">
      <c r="O16520" s="158"/>
    </row>
    <row r="16521" spans="15:15" x14ac:dyDescent="0.25">
      <c r="O16521" s="158"/>
    </row>
    <row r="16522" spans="15:15" x14ac:dyDescent="0.25">
      <c r="O16522" s="158"/>
    </row>
    <row r="16523" spans="15:15" x14ac:dyDescent="0.25">
      <c r="O16523" s="158"/>
    </row>
    <row r="16524" spans="15:15" x14ac:dyDescent="0.25">
      <c r="O16524" s="158"/>
    </row>
    <row r="16525" spans="15:15" x14ac:dyDescent="0.25">
      <c r="O16525" s="158"/>
    </row>
    <row r="16526" spans="15:15" x14ac:dyDescent="0.25">
      <c r="O16526" s="158"/>
    </row>
    <row r="16527" spans="15:15" x14ac:dyDescent="0.25">
      <c r="O16527" s="158"/>
    </row>
    <row r="16528" spans="15:15" x14ac:dyDescent="0.25">
      <c r="O16528" s="158"/>
    </row>
    <row r="16529" spans="15:15" x14ac:dyDescent="0.25">
      <c r="O16529" s="158"/>
    </row>
    <row r="16530" spans="15:15" x14ac:dyDescent="0.25">
      <c r="O16530" s="158"/>
    </row>
    <row r="16531" spans="15:15" x14ac:dyDescent="0.25">
      <c r="O16531" s="158"/>
    </row>
    <row r="16532" spans="15:15" x14ac:dyDescent="0.25">
      <c r="O16532" s="158"/>
    </row>
    <row r="16533" spans="15:15" x14ac:dyDescent="0.25">
      <c r="O16533" s="158"/>
    </row>
    <row r="16534" spans="15:15" x14ac:dyDescent="0.25">
      <c r="O16534" s="158"/>
    </row>
    <row r="16535" spans="15:15" x14ac:dyDescent="0.25">
      <c r="O16535" s="158"/>
    </row>
    <row r="16536" spans="15:15" x14ac:dyDescent="0.25">
      <c r="O16536" s="158"/>
    </row>
    <row r="16537" spans="15:15" x14ac:dyDescent="0.25">
      <c r="O16537" s="158"/>
    </row>
    <row r="16538" spans="15:15" x14ac:dyDescent="0.25">
      <c r="O16538" s="158"/>
    </row>
    <row r="16539" spans="15:15" x14ac:dyDescent="0.25">
      <c r="O16539" s="158"/>
    </row>
    <row r="16540" spans="15:15" x14ac:dyDescent="0.25">
      <c r="O16540" s="158"/>
    </row>
    <row r="16541" spans="15:15" x14ac:dyDescent="0.25">
      <c r="O16541" s="158"/>
    </row>
    <row r="16542" spans="15:15" x14ac:dyDescent="0.25">
      <c r="O16542" s="158"/>
    </row>
    <row r="16543" spans="15:15" x14ac:dyDescent="0.25">
      <c r="O16543" s="158"/>
    </row>
    <row r="16544" spans="15:15" x14ac:dyDescent="0.25">
      <c r="O16544" s="158"/>
    </row>
    <row r="16545" spans="15:15" x14ac:dyDescent="0.25">
      <c r="O16545" s="158"/>
    </row>
    <row r="16546" spans="15:15" x14ac:dyDescent="0.25">
      <c r="O16546" s="158"/>
    </row>
    <row r="16547" spans="15:15" x14ac:dyDescent="0.25">
      <c r="O16547" s="158"/>
    </row>
    <row r="16548" spans="15:15" x14ac:dyDescent="0.25">
      <c r="O16548" s="158"/>
    </row>
    <row r="16549" spans="15:15" x14ac:dyDescent="0.25">
      <c r="O16549" s="158"/>
    </row>
    <row r="16550" spans="15:15" x14ac:dyDescent="0.25">
      <c r="O16550" s="158"/>
    </row>
    <row r="16551" spans="15:15" x14ac:dyDescent="0.25">
      <c r="O16551" s="158"/>
    </row>
    <row r="16552" spans="15:15" x14ac:dyDescent="0.25">
      <c r="O16552" s="158"/>
    </row>
    <row r="16553" spans="15:15" x14ac:dyDescent="0.25">
      <c r="O16553" s="158"/>
    </row>
    <row r="16554" spans="15:15" x14ac:dyDescent="0.25">
      <c r="O16554" s="158"/>
    </row>
    <row r="16555" spans="15:15" x14ac:dyDescent="0.25">
      <c r="O16555" s="158"/>
    </row>
    <row r="16556" spans="15:15" x14ac:dyDescent="0.25">
      <c r="O16556" s="158"/>
    </row>
    <row r="16557" spans="15:15" x14ac:dyDescent="0.25">
      <c r="O16557" s="158"/>
    </row>
    <row r="16558" spans="15:15" x14ac:dyDescent="0.25">
      <c r="O16558" s="158"/>
    </row>
    <row r="16559" spans="15:15" x14ac:dyDescent="0.25">
      <c r="O16559" s="158"/>
    </row>
    <row r="16560" spans="15:15" x14ac:dyDescent="0.25">
      <c r="O16560" s="158"/>
    </row>
    <row r="16561" spans="15:15" x14ac:dyDescent="0.25">
      <c r="O16561" s="158"/>
    </row>
    <row r="16562" spans="15:15" x14ac:dyDescent="0.25">
      <c r="O16562" s="158"/>
    </row>
    <row r="16563" spans="15:15" x14ac:dyDescent="0.25">
      <c r="O16563" s="158"/>
    </row>
    <row r="16564" spans="15:15" x14ac:dyDescent="0.25">
      <c r="O16564" s="158"/>
    </row>
    <row r="16565" spans="15:15" x14ac:dyDescent="0.25">
      <c r="O16565" s="158"/>
    </row>
    <row r="16566" spans="15:15" x14ac:dyDescent="0.25">
      <c r="O16566" s="158"/>
    </row>
    <row r="16567" spans="15:15" x14ac:dyDescent="0.25">
      <c r="O16567" s="158"/>
    </row>
    <row r="16568" spans="15:15" x14ac:dyDescent="0.25">
      <c r="O16568" s="158"/>
    </row>
    <row r="16569" spans="15:15" x14ac:dyDescent="0.25">
      <c r="O16569" s="158"/>
    </row>
    <row r="16570" spans="15:15" x14ac:dyDescent="0.25">
      <c r="O16570" s="158"/>
    </row>
    <row r="16571" spans="15:15" x14ac:dyDescent="0.25">
      <c r="O16571" s="158"/>
    </row>
    <row r="16572" spans="15:15" x14ac:dyDescent="0.25">
      <c r="O16572" s="158"/>
    </row>
    <row r="16573" spans="15:15" x14ac:dyDescent="0.25">
      <c r="O16573" s="158"/>
    </row>
    <row r="16574" spans="15:15" x14ac:dyDescent="0.25">
      <c r="O16574" s="158"/>
    </row>
    <row r="16575" spans="15:15" x14ac:dyDescent="0.25">
      <c r="O16575" s="158"/>
    </row>
    <row r="16576" spans="15:15" x14ac:dyDescent="0.25">
      <c r="O16576" s="158"/>
    </row>
    <row r="16577" spans="15:15" x14ac:dyDescent="0.25">
      <c r="O16577" s="158"/>
    </row>
    <row r="16578" spans="15:15" x14ac:dyDescent="0.25">
      <c r="O16578" s="158"/>
    </row>
    <row r="16579" spans="15:15" x14ac:dyDescent="0.25">
      <c r="O16579" s="158"/>
    </row>
    <row r="16580" spans="15:15" x14ac:dyDescent="0.25">
      <c r="O16580" s="158"/>
    </row>
    <row r="16581" spans="15:15" x14ac:dyDescent="0.25">
      <c r="O16581" s="158"/>
    </row>
    <row r="16582" spans="15:15" x14ac:dyDescent="0.25">
      <c r="O16582" s="158"/>
    </row>
    <row r="16583" spans="15:15" x14ac:dyDescent="0.25">
      <c r="O16583" s="158"/>
    </row>
    <row r="16584" spans="15:15" x14ac:dyDescent="0.25">
      <c r="O16584" s="158"/>
    </row>
    <row r="16585" spans="15:15" x14ac:dyDescent="0.25">
      <c r="O16585" s="158"/>
    </row>
    <row r="16586" spans="15:15" x14ac:dyDescent="0.25">
      <c r="O16586" s="158"/>
    </row>
    <row r="16587" spans="15:15" x14ac:dyDescent="0.25">
      <c r="O16587" s="158"/>
    </row>
    <row r="16588" spans="15:15" x14ac:dyDescent="0.25">
      <c r="O16588" s="158"/>
    </row>
    <row r="16589" spans="15:15" x14ac:dyDescent="0.25">
      <c r="O16589" s="158"/>
    </row>
    <row r="16590" spans="15:15" x14ac:dyDescent="0.25">
      <c r="O16590" s="158"/>
    </row>
    <row r="16591" spans="15:15" x14ac:dyDescent="0.25">
      <c r="O16591" s="158"/>
    </row>
    <row r="16592" spans="15:15" x14ac:dyDescent="0.25">
      <c r="O16592" s="158"/>
    </row>
    <row r="16593" spans="15:15" x14ac:dyDescent="0.25">
      <c r="O16593" s="158"/>
    </row>
    <row r="16594" spans="15:15" x14ac:dyDescent="0.25">
      <c r="O16594" s="158"/>
    </row>
    <row r="16595" spans="15:15" x14ac:dyDescent="0.25">
      <c r="O16595" s="158"/>
    </row>
    <row r="16596" spans="15:15" x14ac:dyDescent="0.25">
      <c r="O16596" s="158"/>
    </row>
    <row r="16597" spans="15:15" x14ac:dyDescent="0.25">
      <c r="O16597" s="158"/>
    </row>
    <row r="16598" spans="15:15" x14ac:dyDescent="0.25">
      <c r="O16598" s="158"/>
    </row>
    <row r="16599" spans="15:15" x14ac:dyDescent="0.25">
      <c r="O16599" s="158"/>
    </row>
    <row r="16600" spans="15:15" x14ac:dyDescent="0.25">
      <c r="O16600" s="158"/>
    </row>
    <row r="16601" spans="15:15" x14ac:dyDescent="0.25">
      <c r="O16601" s="158"/>
    </row>
    <row r="16602" spans="15:15" x14ac:dyDescent="0.25">
      <c r="O16602" s="158"/>
    </row>
    <row r="16603" spans="15:15" x14ac:dyDescent="0.25">
      <c r="O16603" s="158"/>
    </row>
    <row r="16604" spans="15:15" x14ac:dyDescent="0.25">
      <c r="O16604" s="158"/>
    </row>
    <row r="16605" spans="15:15" x14ac:dyDescent="0.25">
      <c r="O16605" s="158"/>
    </row>
    <row r="16606" spans="15:15" x14ac:dyDescent="0.25">
      <c r="O16606" s="158"/>
    </row>
    <row r="16607" spans="15:15" x14ac:dyDescent="0.25">
      <c r="O16607" s="158"/>
    </row>
    <row r="16608" spans="15:15" x14ac:dyDescent="0.25">
      <c r="O16608" s="158"/>
    </row>
    <row r="16609" spans="15:15" x14ac:dyDescent="0.25">
      <c r="O16609" s="158"/>
    </row>
    <row r="16610" spans="15:15" x14ac:dyDescent="0.25">
      <c r="O16610" s="158"/>
    </row>
    <row r="16611" spans="15:15" x14ac:dyDescent="0.25">
      <c r="O16611" s="158"/>
    </row>
    <row r="16612" spans="15:15" x14ac:dyDescent="0.25">
      <c r="O16612" s="158"/>
    </row>
    <row r="16613" spans="15:15" x14ac:dyDescent="0.25">
      <c r="O16613" s="158"/>
    </row>
    <row r="16614" spans="15:15" x14ac:dyDescent="0.25">
      <c r="O16614" s="158"/>
    </row>
    <row r="16615" spans="15:15" x14ac:dyDescent="0.25">
      <c r="O16615" s="158"/>
    </row>
    <row r="16616" spans="15:15" x14ac:dyDescent="0.25">
      <c r="O16616" s="158"/>
    </row>
    <row r="16617" spans="15:15" x14ac:dyDescent="0.25">
      <c r="O16617" s="158"/>
    </row>
    <row r="16618" spans="15:15" x14ac:dyDescent="0.25">
      <c r="O16618" s="158"/>
    </row>
    <row r="16619" spans="15:15" x14ac:dyDescent="0.25">
      <c r="O16619" s="158"/>
    </row>
    <row r="16620" spans="15:15" x14ac:dyDescent="0.25">
      <c r="O16620" s="158"/>
    </row>
    <row r="16621" spans="15:15" x14ac:dyDescent="0.25">
      <c r="O16621" s="158"/>
    </row>
    <row r="16622" spans="15:15" x14ac:dyDescent="0.25">
      <c r="O16622" s="158"/>
    </row>
    <row r="16623" spans="15:15" x14ac:dyDescent="0.25">
      <c r="O16623" s="158"/>
    </row>
    <row r="16624" spans="15:15" x14ac:dyDescent="0.25">
      <c r="O16624" s="158"/>
    </row>
    <row r="16625" spans="15:15" x14ac:dyDescent="0.25">
      <c r="O16625" s="158"/>
    </row>
    <row r="16626" spans="15:15" x14ac:dyDescent="0.25">
      <c r="O16626" s="158"/>
    </row>
    <row r="16627" spans="15:15" x14ac:dyDescent="0.25">
      <c r="O16627" s="158"/>
    </row>
    <row r="16628" spans="15:15" x14ac:dyDescent="0.25">
      <c r="O16628" s="158"/>
    </row>
    <row r="16629" spans="15:15" x14ac:dyDescent="0.25">
      <c r="O16629" s="158"/>
    </row>
    <row r="16630" spans="15:15" x14ac:dyDescent="0.25">
      <c r="O16630" s="158"/>
    </row>
    <row r="16631" spans="15:15" x14ac:dyDescent="0.25">
      <c r="O16631" s="158"/>
    </row>
    <row r="16632" spans="15:15" x14ac:dyDescent="0.25">
      <c r="O16632" s="158"/>
    </row>
    <row r="16633" spans="15:15" x14ac:dyDescent="0.25">
      <c r="O16633" s="158"/>
    </row>
    <row r="16634" spans="15:15" x14ac:dyDescent="0.25">
      <c r="O16634" s="158"/>
    </row>
    <row r="16635" spans="15:15" x14ac:dyDescent="0.25">
      <c r="O16635" s="158"/>
    </row>
    <row r="16636" spans="15:15" x14ac:dyDescent="0.25">
      <c r="O16636" s="158"/>
    </row>
    <row r="16637" spans="15:15" x14ac:dyDescent="0.25">
      <c r="O16637" s="158"/>
    </row>
    <row r="16638" spans="15:15" x14ac:dyDescent="0.25">
      <c r="O16638" s="158"/>
    </row>
    <row r="16639" spans="15:15" x14ac:dyDescent="0.25">
      <c r="O16639" s="158"/>
    </row>
    <row r="16640" spans="15:15" x14ac:dyDescent="0.25">
      <c r="O16640" s="158"/>
    </row>
    <row r="16641" spans="15:15" x14ac:dyDescent="0.25">
      <c r="O16641" s="158"/>
    </row>
    <row r="16642" spans="15:15" x14ac:dyDescent="0.25">
      <c r="O16642" s="158"/>
    </row>
    <row r="16643" spans="15:15" x14ac:dyDescent="0.25">
      <c r="O16643" s="158"/>
    </row>
    <row r="16644" spans="15:15" x14ac:dyDescent="0.25">
      <c r="O16644" s="158"/>
    </row>
    <row r="16645" spans="15:15" x14ac:dyDescent="0.25">
      <c r="O16645" s="158"/>
    </row>
    <row r="16646" spans="15:15" x14ac:dyDescent="0.25">
      <c r="O16646" s="158"/>
    </row>
    <row r="16647" spans="15:15" x14ac:dyDescent="0.25">
      <c r="O16647" s="158"/>
    </row>
    <row r="16648" spans="15:15" x14ac:dyDescent="0.25">
      <c r="O16648" s="158"/>
    </row>
    <row r="16649" spans="15:15" x14ac:dyDescent="0.25">
      <c r="O16649" s="158"/>
    </row>
    <row r="16650" spans="15:15" x14ac:dyDescent="0.25">
      <c r="O16650" s="158"/>
    </row>
    <row r="16651" spans="15:15" x14ac:dyDescent="0.25">
      <c r="O16651" s="158"/>
    </row>
    <row r="16652" spans="15:15" x14ac:dyDescent="0.25">
      <c r="O16652" s="158"/>
    </row>
    <row r="16653" spans="15:15" x14ac:dyDescent="0.25">
      <c r="O16653" s="158"/>
    </row>
    <row r="16654" spans="15:15" x14ac:dyDescent="0.25">
      <c r="O16654" s="158"/>
    </row>
    <row r="16655" spans="15:15" x14ac:dyDescent="0.25">
      <c r="O16655" s="158"/>
    </row>
    <row r="16656" spans="15:15" x14ac:dyDescent="0.25">
      <c r="O16656" s="158"/>
    </row>
    <row r="16657" spans="15:15" x14ac:dyDescent="0.25">
      <c r="O16657" s="158"/>
    </row>
    <row r="16658" spans="15:15" x14ac:dyDescent="0.25">
      <c r="O16658" s="158"/>
    </row>
    <row r="16659" spans="15:15" x14ac:dyDescent="0.25">
      <c r="O16659" s="158"/>
    </row>
    <row r="16660" spans="15:15" x14ac:dyDescent="0.25">
      <c r="O16660" s="158"/>
    </row>
    <row r="16661" spans="15:15" x14ac:dyDescent="0.25">
      <c r="O16661" s="158"/>
    </row>
    <row r="16662" spans="15:15" x14ac:dyDescent="0.25">
      <c r="O16662" s="158"/>
    </row>
    <row r="16663" spans="15:15" x14ac:dyDescent="0.25">
      <c r="O16663" s="158"/>
    </row>
    <row r="16664" spans="15:15" x14ac:dyDescent="0.25">
      <c r="O16664" s="158"/>
    </row>
    <row r="16665" spans="15:15" x14ac:dyDescent="0.25">
      <c r="O16665" s="158"/>
    </row>
    <row r="16666" spans="15:15" x14ac:dyDescent="0.25">
      <c r="O16666" s="158"/>
    </row>
    <row r="16667" spans="15:15" x14ac:dyDescent="0.25">
      <c r="O16667" s="158"/>
    </row>
    <row r="16668" spans="15:15" x14ac:dyDescent="0.25">
      <c r="O16668" s="158"/>
    </row>
    <row r="16669" spans="15:15" x14ac:dyDescent="0.25">
      <c r="O16669" s="158"/>
    </row>
    <row r="16670" spans="15:15" x14ac:dyDescent="0.25">
      <c r="O16670" s="158"/>
    </row>
    <row r="16671" spans="15:15" x14ac:dyDescent="0.25">
      <c r="O16671" s="158"/>
    </row>
    <row r="16672" spans="15:15" x14ac:dyDescent="0.25">
      <c r="O16672" s="158"/>
    </row>
    <row r="16673" spans="15:15" x14ac:dyDescent="0.25">
      <c r="O16673" s="158"/>
    </row>
    <row r="16674" spans="15:15" x14ac:dyDescent="0.25">
      <c r="O16674" s="158"/>
    </row>
    <row r="16675" spans="15:15" x14ac:dyDescent="0.25">
      <c r="O16675" s="158"/>
    </row>
    <row r="16676" spans="15:15" x14ac:dyDescent="0.25">
      <c r="O16676" s="158"/>
    </row>
    <row r="16677" spans="15:15" x14ac:dyDescent="0.25">
      <c r="O16677" s="158"/>
    </row>
    <row r="16678" spans="15:15" x14ac:dyDescent="0.25">
      <c r="O16678" s="158"/>
    </row>
    <row r="16679" spans="15:15" x14ac:dyDescent="0.25">
      <c r="O16679" s="158"/>
    </row>
    <row r="16680" spans="15:15" x14ac:dyDescent="0.25">
      <c r="O16680" s="158"/>
    </row>
    <row r="16681" spans="15:15" x14ac:dyDescent="0.25">
      <c r="O16681" s="158"/>
    </row>
    <row r="16682" spans="15:15" x14ac:dyDescent="0.25">
      <c r="O16682" s="158"/>
    </row>
    <row r="16683" spans="15:15" x14ac:dyDescent="0.25">
      <c r="O16683" s="158"/>
    </row>
    <row r="16684" spans="15:15" x14ac:dyDescent="0.25">
      <c r="O16684" s="158"/>
    </row>
    <row r="16685" spans="15:15" x14ac:dyDescent="0.25">
      <c r="O16685" s="158"/>
    </row>
    <row r="16686" spans="15:15" x14ac:dyDescent="0.25">
      <c r="O16686" s="158"/>
    </row>
    <row r="16687" spans="15:15" x14ac:dyDescent="0.25">
      <c r="O16687" s="158"/>
    </row>
    <row r="16688" spans="15:15" x14ac:dyDescent="0.25">
      <c r="O16688" s="158"/>
    </row>
    <row r="16689" spans="15:15" x14ac:dyDescent="0.25">
      <c r="O16689" s="158"/>
    </row>
    <row r="16690" spans="15:15" x14ac:dyDescent="0.25">
      <c r="O16690" s="158"/>
    </row>
    <row r="16691" spans="15:15" x14ac:dyDescent="0.25">
      <c r="O16691" s="158"/>
    </row>
    <row r="16692" spans="15:15" x14ac:dyDescent="0.25">
      <c r="O16692" s="158"/>
    </row>
    <row r="16693" spans="15:15" x14ac:dyDescent="0.25">
      <c r="O16693" s="158"/>
    </row>
    <row r="16694" spans="15:15" x14ac:dyDescent="0.25">
      <c r="O16694" s="158"/>
    </row>
    <row r="16695" spans="15:15" x14ac:dyDescent="0.25">
      <c r="O16695" s="158"/>
    </row>
    <row r="16696" spans="15:15" x14ac:dyDescent="0.25">
      <c r="O16696" s="158"/>
    </row>
    <row r="16697" spans="15:15" x14ac:dyDescent="0.25">
      <c r="O16697" s="158"/>
    </row>
    <row r="16698" spans="15:15" x14ac:dyDescent="0.25">
      <c r="O16698" s="158"/>
    </row>
    <row r="16699" spans="15:15" x14ac:dyDescent="0.25">
      <c r="O16699" s="158"/>
    </row>
    <row r="16700" spans="15:15" x14ac:dyDescent="0.25">
      <c r="O16700" s="158"/>
    </row>
    <row r="16701" spans="15:15" x14ac:dyDescent="0.25">
      <c r="O16701" s="158"/>
    </row>
    <row r="16702" spans="15:15" x14ac:dyDescent="0.25">
      <c r="O16702" s="158"/>
    </row>
    <row r="16703" spans="15:15" x14ac:dyDescent="0.25">
      <c r="O16703" s="158"/>
    </row>
    <row r="16704" spans="15:15" x14ac:dyDescent="0.25">
      <c r="O16704" s="158"/>
    </row>
    <row r="16705" spans="15:15" x14ac:dyDescent="0.25">
      <c r="O16705" s="158"/>
    </row>
    <row r="16706" spans="15:15" x14ac:dyDescent="0.25">
      <c r="O16706" s="158"/>
    </row>
    <row r="16707" spans="15:15" x14ac:dyDescent="0.25">
      <c r="O16707" s="158"/>
    </row>
    <row r="16708" spans="15:15" x14ac:dyDescent="0.25">
      <c r="O16708" s="158"/>
    </row>
    <row r="16709" spans="15:15" x14ac:dyDescent="0.25">
      <c r="O16709" s="158"/>
    </row>
    <row r="16710" spans="15:15" x14ac:dyDescent="0.25">
      <c r="O16710" s="158"/>
    </row>
    <row r="16711" spans="15:15" x14ac:dyDescent="0.25">
      <c r="O16711" s="158"/>
    </row>
    <row r="16712" spans="15:15" x14ac:dyDescent="0.25">
      <c r="O16712" s="158"/>
    </row>
    <row r="16713" spans="15:15" x14ac:dyDescent="0.25">
      <c r="O16713" s="158"/>
    </row>
    <row r="16714" spans="15:15" x14ac:dyDescent="0.25">
      <c r="O16714" s="158"/>
    </row>
    <row r="16715" spans="15:15" x14ac:dyDescent="0.25">
      <c r="O16715" s="158"/>
    </row>
    <row r="16716" spans="15:15" x14ac:dyDescent="0.25">
      <c r="O16716" s="158"/>
    </row>
    <row r="16717" spans="15:15" x14ac:dyDescent="0.25">
      <c r="O16717" s="158"/>
    </row>
    <row r="16718" spans="15:15" x14ac:dyDescent="0.25">
      <c r="O16718" s="158"/>
    </row>
    <row r="16719" spans="15:15" x14ac:dyDescent="0.25">
      <c r="O16719" s="158"/>
    </row>
    <row r="16720" spans="15:15" x14ac:dyDescent="0.25">
      <c r="O16720" s="158"/>
    </row>
    <row r="16721" spans="15:15" x14ac:dyDescent="0.25">
      <c r="O16721" s="158"/>
    </row>
    <row r="16722" spans="15:15" x14ac:dyDescent="0.25">
      <c r="O16722" s="158"/>
    </row>
    <row r="16723" spans="15:15" x14ac:dyDescent="0.25">
      <c r="O16723" s="158"/>
    </row>
    <row r="16724" spans="15:15" x14ac:dyDescent="0.25">
      <c r="O16724" s="158"/>
    </row>
    <row r="16725" spans="15:15" x14ac:dyDescent="0.25">
      <c r="O16725" s="158"/>
    </row>
    <row r="16726" spans="15:15" x14ac:dyDescent="0.25">
      <c r="O16726" s="158"/>
    </row>
    <row r="16727" spans="15:15" x14ac:dyDescent="0.25">
      <c r="O16727" s="158"/>
    </row>
    <row r="16728" spans="15:15" x14ac:dyDescent="0.25">
      <c r="O16728" s="158"/>
    </row>
    <row r="16729" spans="15:15" x14ac:dyDescent="0.25">
      <c r="O16729" s="158"/>
    </row>
    <row r="16730" spans="15:15" x14ac:dyDescent="0.25">
      <c r="O16730" s="158"/>
    </row>
    <row r="16731" spans="15:15" x14ac:dyDescent="0.25">
      <c r="O16731" s="158"/>
    </row>
    <row r="16732" spans="15:15" x14ac:dyDescent="0.25">
      <c r="O16732" s="158"/>
    </row>
    <row r="16733" spans="15:15" x14ac:dyDescent="0.25">
      <c r="O16733" s="158"/>
    </row>
    <row r="16734" spans="15:15" x14ac:dyDescent="0.25">
      <c r="O16734" s="158"/>
    </row>
    <row r="16735" spans="15:15" x14ac:dyDescent="0.25">
      <c r="O16735" s="158"/>
    </row>
    <row r="16736" spans="15:15" x14ac:dyDescent="0.25">
      <c r="O16736" s="158"/>
    </row>
    <row r="16737" spans="15:15" x14ac:dyDescent="0.25">
      <c r="O16737" s="158"/>
    </row>
    <row r="16738" spans="15:15" x14ac:dyDescent="0.25">
      <c r="O16738" s="158"/>
    </row>
    <row r="16739" spans="15:15" x14ac:dyDescent="0.25">
      <c r="O16739" s="158"/>
    </row>
    <row r="16740" spans="15:15" x14ac:dyDescent="0.25">
      <c r="O16740" s="158"/>
    </row>
    <row r="16741" spans="15:15" x14ac:dyDescent="0.25">
      <c r="O16741" s="158"/>
    </row>
    <row r="16742" spans="15:15" x14ac:dyDescent="0.25">
      <c r="O16742" s="158"/>
    </row>
    <row r="16743" spans="15:15" x14ac:dyDescent="0.25">
      <c r="O16743" s="158"/>
    </row>
    <row r="16744" spans="15:15" x14ac:dyDescent="0.25">
      <c r="O16744" s="158"/>
    </row>
    <row r="16745" spans="15:15" x14ac:dyDescent="0.25">
      <c r="O16745" s="158"/>
    </row>
    <row r="16746" spans="15:15" x14ac:dyDescent="0.25">
      <c r="O16746" s="158"/>
    </row>
    <row r="16747" spans="15:15" x14ac:dyDescent="0.25">
      <c r="O16747" s="158"/>
    </row>
    <row r="16748" spans="15:15" x14ac:dyDescent="0.25">
      <c r="O16748" s="158"/>
    </row>
    <row r="16749" spans="15:15" x14ac:dyDescent="0.25">
      <c r="O16749" s="158"/>
    </row>
    <row r="16750" spans="15:15" x14ac:dyDescent="0.25">
      <c r="O16750" s="158"/>
    </row>
    <row r="16751" spans="15:15" x14ac:dyDescent="0.25">
      <c r="O16751" s="158"/>
    </row>
    <row r="16752" spans="15:15" x14ac:dyDescent="0.25">
      <c r="O16752" s="158"/>
    </row>
    <row r="16753" spans="15:15" x14ac:dyDescent="0.25">
      <c r="O16753" s="158"/>
    </row>
    <row r="16754" spans="15:15" x14ac:dyDescent="0.25">
      <c r="O16754" s="158"/>
    </row>
    <row r="16755" spans="15:15" x14ac:dyDescent="0.25">
      <c r="O16755" s="158"/>
    </row>
    <row r="16756" spans="15:15" x14ac:dyDescent="0.25">
      <c r="O16756" s="158"/>
    </row>
    <row r="16757" spans="15:15" x14ac:dyDescent="0.25">
      <c r="O16757" s="158"/>
    </row>
    <row r="16758" spans="15:15" x14ac:dyDescent="0.25">
      <c r="O16758" s="158"/>
    </row>
    <row r="16759" spans="15:15" x14ac:dyDescent="0.25">
      <c r="O16759" s="158"/>
    </row>
    <row r="16760" spans="15:15" x14ac:dyDescent="0.25">
      <c r="O16760" s="158"/>
    </row>
    <row r="16761" spans="15:15" x14ac:dyDescent="0.25">
      <c r="O16761" s="158"/>
    </row>
    <row r="16762" spans="15:15" x14ac:dyDescent="0.25">
      <c r="O16762" s="158"/>
    </row>
    <row r="16763" spans="15:15" x14ac:dyDescent="0.25">
      <c r="O16763" s="158"/>
    </row>
    <row r="16764" spans="15:15" x14ac:dyDescent="0.25">
      <c r="O16764" s="158"/>
    </row>
    <row r="16765" spans="15:15" x14ac:dyDescent="0.25">
      <c r="O16765" s="158"/>
    </row>
    <row r="16766" spans="15:15" x14ac:dyDescent="0.25">
      <c r="O16766" s="158"/>
    </row>
    <row r="16767" spans="15:15" x14ac:dyDescent="0.25">
      <c r="O16767" s="158"/>
    </row>
    <row r="16768" spans="15:15" x14ac:dyDescent="0.25">
      <c r="O16768" s="158"/>
    </row>
    <row r="16769" spans="15:15" x14ac:dyDescent="0.25">
      <c r="O16769" s="158"/>
    </row>
    <row r="16770" spans="15:15" x14ac:dyDescent="0.25">
      <c r="O16770" s="158"/>
    </row>
    <row r="16771" spans="15:15" x14ac:dyDescent="0.25">
      <c r="O16771" s="158"/>
    </row>
    <row r="16772" spans="15:15" x14ac:dyDescent="0.25">
      <c r="O16772" s="158"/>
    </row>
    <row r="16773" spans="15:15" x14ac:dyDescent="0.25">
      <c r="O16773" s="158"/>
    </row>
    <row r="16774" spans="15:15" x14ac:dyDescent="0.25">
      <c r="O16774" s="158"/>
    </row>
    <row r="16775" spans="15:15" x14ac:dyDescent="0.25">
      <c r="O16775" s="158"/>
    </row>
    <row r="16776" spans="15:15" x14ac:dyDescent="0.25">
      <c r="O16776" s="158"/>
    </row>
    <row r="16777" spans="15:15" x14ac:dyDescent="0.25">
      <c r="O16777" s="158"/>
    </row>
    <row r="16778" spans="15:15" x14ac:dyDescent="0.25">
      <c r="O16778" s="158"/>
    </row>
    <row r="16779" spans="15:15" x14ac:dyDescent="0.25">
      <c r="O16779" s="158"/>
    </row>
    <row r="16780" spans="15:15" x14ac:dyDescent="0.25">
      <c r="O16780" s="158"/>
    </row>
    <row r="16781" spans="15:15" x14ac:dyDescent="0.25">
      <c r="O16781" s="158"/>
    </row>
    <row r="16782" spans="15:15" x14ac:dyDescent="0.25">
      <c r="O16782" s="158"/>
    </row>
    <row r="16783" spans="15:15" x14ac:dyDescent="0.25">
      <c r="O16783" s="158"/>
    </row>
    <row r="16784" spans="15:15" x14ac:dyDescent="0.25">
      <c r="O16784" s="158"/>
    </row>
    <row r="16785" spans="15:15" x14ac:dyDescent="0.25">
      <c r="O16785" s="158"/>
    </row>
    <row r="16786" spans="15:15" x14ac:dyDescent="0.25">
      <c r="O16786" s="158"/>
    </row>
    <row r="16787" spans="15:15" x14ac:dyDescent="0.25">
      <c r="O16787" s="158"/>
    </row>
    <row r="16788" spans="15:15" x14ac:dyDescent="0.25">
      <c r="O16788" s="158"/>
    </row>
    <row r="16789" spans="15:15" x14ac:dyDescent="0.25">
      <c r="O16789" s="158"/>
    </row>
    <row r="16790" spans="15:15" x14ac:dyDescent="0.25">
      <c r="O16790" s="158"/>
    </row>
    <row r="16791" spans="15:15" x14ac:dyDescent="0.25">
      <c r="O16791" s="158"/>
    </row>
    <row r="16792" spans="15:15" x14ac:dyDescent="0.25">
      <c r="O16792" s="158"/>
    </row>
    <row r="16793" spans="15:15" x14ac:dyDescent="0.25">
      <c r="O16793" s="158"/>
    </row>
    <row r="16794" spans="15:15" x14ac:dyDescent="0.25">
      <c r="O16794" s="158"/>
    </row>
    <row r="16795" spans="15:15" x14ac:dyDescent="0.25">
      <c r="O16795" s="158"/>
    </row>
    <row r="16796" spans="15:15" x14ac:dyDescent="0.25">
      <c r="O16796" s="158"/>
    </row>
    <row r="16797" spans="15:15" x14ac:dyDescent="0.25">
      <c r="O16797" s="158"/>
    </row>
    <row r="16798" spans="15:15" x14ac:dyDescent="0.25">
      <c r="O16798" s="158"/>
    </row>
    <row r="16799" spans="15:15" x14ac:dyDescent="0.25">
      <c r="O16799" s="158"/>
    </row>
    <row r="16800" spans="15:15" x14ac:dyDescent="0.25">
      <c r="O16800" s="158"/>
    </row>
    <row r="16801" spans="15:15" x14ac:dyDescent="0.25">
      <c r="O16801" s="158"/>
    </row>
    <row r="16802" spans="15:15" x14ac:dyDescent="0.25">
      <c r="O16802" s="158"/>
    </row>
    <row r="16803" spans="15:15" x14ac:dyDescent="0.25">
      <c r="O16803" s="158"/>
    </row>
    <row r="16804" spans="15:15" x14ac:dyDescent="0.25">
      <c r="O16804" s="158"/>
    </row>
    <row r="16805" spans="15:15" x14ac:dyDescent="0.25">
      <c r="O16805" s="158"/>
    </row>
    <row r="16806" spans="15:15" x14ac:dyDescent="0.25">
      <c r="O16806" s="158"/>
    </row>
    <row r="16807" spans="15:15" x14ac:dyDescent="0.25">
      <c r="O16807" s="158"/>
    </row>
    <row r="16808" spans="15:15" x14ac:dyDescent="0.25">
      <c r="O16808" s="158"/>
    </row>
    <row r="16809" spans="15:15" x14ac:dyDescent="0.25">
      <c r="O16809" s="158"/>
    </row>
    <row r="16810" spans="15:15" x14ac:dyDescent="0.25">
      <c r="O16810" s="158"/>
    </row>
    <row r="16811" spans="15:15" x14ac:dyDescent="0.25">
      <c r="O16811" s="158"/>
    </row>
    <row r="16812" spans="15:15" x14ac:dyDescent="0.25">
      <c r="O16812" s="158"/>
    </row>
    <row r="16813" spans="15:15" x14ac:dyDescent="0.25">
      <c r="O16813" s="158"/>
    </row>
    <row r="16814" spans="15:15" x14ac:dyDescent="0.25">
      <c r="O16814" s="158"/>
    </row>
    <row r="16815" spans="15:15" x14ac:dyDescent="0.25">
      <c r="O16815" s="158"/>
    </row>
    <row r="16816" spans="15:15" x14ac:dyDescent="0.25">
      <c r="O16816" s="158"/>
    </row>
    <row r="16817" spans="15:15" x14ac:dyDescent="0.25">
      <c r="O16817" s="158"/>
    </row>
    <row r="16818" spans="15:15" x14ac:dyDescent="0.25">
      <c r="O16818" s="158"/>
    </row>
    <row r="16819" spans="15:15" x14ac:dyDescent="0.25">
      <c r="O16819" s="158"/>
    </row>
    <row r="16820" spans="15:15" x14ac:dyDescent="0.25">
      <c r="O16820" s="158"/>
    </row>
    <row r="16821" spans="15:15" x14ac:dyDescent="0.25">
      <c r="O16821" s="158"/>
    </row>
    <row r="16822" spans="15:15" x14ac:dyDescent="0.25">
      <c r="O16822" s="158"/>
    </row>
    <row r="16823" spans="15:15" x14ac:dyDescent="0.25">
      <c r="O16823" s="158"/>
    </row>
    <row r="16824" spans="15:15" x14ac:dyDescent="0.25">
      <c r="O16824" s="158"/>
    </row>
    <row r="16825" spans="15:15" x14ac:dyDescent="0.25">
      <c r="O16825" s="158"/>
    </row>
    <row r="16826" spans="15:15" x14ac:dyDescent="0.25">
      <c r="O16826" s="158"/>
    </row>
    <row r="16827" spans="15:15" x14ac:dyDescent="0.25">
      <c r="O16827" s="158"/>
    </row>
    <row r="16828" spans="15:15" x14ac:dyDescent="0.25">
      <c r="O16828" s="158"/>
    </row>
    <row r="16829" spans="15:15" x14ac:dyDescent="0.25">
      <c r="O16829" s="158"/>
    </row>
    <row r="16830" spans="15:15" x14ac:dyDescent="0.25">
      <c r="O16830" s="158"/>
    </row>
    <row r="16831" spans="15:15" x14ac:dyDescent="0.25">
      <c r="O16831" s="158"/>
    </row>
    <row r="16832" spans="15:15" x14ac:dyDescent="0.25">
      <c r="O16832" s="158"/>
    </row>
    <row r="16833" spans="15:15" x14ac:dyDescent="0.25">
      <c r="O16833" s="158"/>
    </row>
    <row r="16834" spans="15:15" x14ac:dyDescent="0.25">
      <c r="O16834" s="158"/>
    </row>
    <row r="16835" spans="15:15" x14ac:dyDescent="0.25">
      <c r="O16835" s="158"/>
    </row>
    <row r="16836" spans="15:15" x14ac:dyDescent="0.25">
      <c r="O16836" s="158"/>
    </row>
    <row r="16837" spans="15:15" x14ac:dyDescent="0.25">
      <c r="O16837" s="158"/>
    </row>
    <row r="16838" spans="15:15" x14ac:dyDescent="0.25">
      <c r="O16838" s="158"/>
    </row>
    <row r="16839" spans="15:15" x14ac:dyDescent="0.25">
      <c r="O16839" s="158"/>
    </row>
    <row r="16840" spans="15:15" x14ac:dyDescent="0.25">
      <c r="O16840" s="158"/>
    </row>
    <row r="16841" spans="15:15" x14ac:dyDescent="0.25">
      <c r="O16841" s="158"/>
    </row>
    <row r="16842" spans="15:15" x14ac:dyDescent="0.25">
      <c r="O16842" s="158"/>
    </row>
    <row r="16843" spans="15:15" x14ac:dyDescent="0.25">
      <c r="O16843" s="158"/>
    </row>
    <row r="16844" spans="15:15" x14ac:dyDescent="0.25">
      <c r="O16844" s="158"/>
    </row>
    <row r="16845" spans="15:15" x14ac:dyDescent="0.25">
      <c r="O16845" s="158"/>
    </row>
    <row r="16846" spans="15:15" x14ac:dyDescent="0.25">
      <c r="O16846" s="158"/>
    </row>
    <row r="16847" spans="15:15" x14ac:dyDescent="0.25">
      <c r="O16847" s="158"/>
    </row>
    <row r="16848" spans="15:15" x14ac:dyDescent="0.25">
      <c r="O16848" s="158"/>
    </row>
    <row r="16849" spans="15:15" x14ac:dyDescent="0.25">
      <c r="O16849" s="158"/>
    </row>
    <row r="16850" spans="15:15" x14ac:dyDescent="0.25">
      <c r="O16850" s="158"/>
    </row>
    <row r="16851" spans="15:15" x14ac:dyDescent="0.25">
      <c r="O16851" s="158"/>
    </row>
    <row r="16852" spans="15:15" x14ac:dyDescent="0.25">
      <c r="O16852" s="158"/>
    </row>
    <row r="16853" spans="15:15" x14ac:dyDescent="0.25">
      <c r="O16853" s="158"/>
    </row>
    <row r="16854" spans="15:15" x14ac:dyDescent="0.25">
      <c r="O16854" s="158"/>
    </row>
    <row r="16855" spans="15:15" x14ac:dyDescent="0.25">
      <c r="O16855" s="158"/>
    </row>
    <row r="16856" spans="15:15" x14ac:dyDescent="0.25">
      <c r="O16856" s="158"/>
    </row>
    <row r="16857" spans="15:15" x14ac:dyDescent="0.25">
      <c r="O16857" s="158"/>
    </row>
    <row r="16858" spans="15:15" x14ac:dyDescent="0.25">
      <c r="O16858" s="158"/>
    </row>
    <row r="16859" spans="15:15" x14ac:dyDescent="0.25">
      <c r="O16859" s="158"/>
    </row>
    <row r="16860" spans="15:15" x14ac:dyDescent="0.25">
      <c r="O16860" s="158"/>
    </row>
    <row r="16861" spans="15:15" x14ac:dyDescent="0.25">
      <c r="O16861" s="158"/>
    </row>
    <row r="16862" spans="15:15" x14ac:dyDescent="0.25">
      <c r="O16862" s="158"/>
    </row>
    <row r="16863" spans="15:15" x14ac:dyDescent="0.25">
      <c r="O16863" s="158"/>
    </row>
    <row r="16864" spans="15:15" x14ac:dyDescent="0.25">
      <c r="O16864" s="158"/>
    </row>
    <row r="16865" spans="15:15" x14ac:dyDescent="0.25">
      <c r="O16865" s="158"/>
    </row>
    <row r="16866" spans="15:15" x14ac:dyDescent="0.25">
      <c r="O16866" s="158"/>
    </row>
    <row r="16867" spans="15:15" x14ac:dyDescent="0.25">
      <c r="O16867" s="158"/>
    </row>
    <row r="16868" spans="15:15" x14ac:dyDescent="0.25">
      <c r="O16868" s="158"/>
    </row>
    <row r="16869" spans="15:15" x14ac:dyDescent="0.25">
      <c r="O16869" s="158"/>
    </row>
    <row r="16870" spans="15:15" x14ac:dyDescent="0.25">
      <c r="O16870" s="158"/>
    </row>
    <row r="16871" spans="15:15" x14ac:dyDescent="0.25">
      <c r="O16871" s="158"/>
    </row>
    <row r="16872" spans="15:15" x14ac:dyDescent="0.25">
      <c r="O16872" s="158"/>
    </row>
    <row r="16873" spans="15:15" x14ac:dyDescent="0.25">
      <c r="O16873" s="158"/>
    </row>
    <row r="16874" spans="15:15" x14ac:dyDescent="0.25">
      <c r="O16874" s="158"/>
    </row>
    <row r="16875" spans="15:15" x14ac:dyDescent="0.25">
      <c r="O16875" s="158"/>
    </row>
    <row r="16876" spans="15:15" x14ac:dyDescent="0.25">
      <c r="O16876" s="158"/>
    </row>
    <row r="16877" spans="15:15" x14ac:dyDescent="0.25">
      <c r="O16877" s="158"/>
    </row>
    <row r="16878" spans="15:15" x14ac:dyDescent="0.25">
      <c r="O16878" s="158"/>
    </row>
    <row r="16879" spans="15:15" x14ac:dyDescent="0.25">
      <c r="O16879" s="158"/>
    </row>
    <row r="16880" spans="15:15" x14ac:dyDescent="0.25">
      <c r="O16880" s="158"/>
    </row>
    <row r="16881" spans="15:15" x14ac:dyDescent="0.25">
      <c r="O16881" s="158"/>
    </row>
    <row r="16882" spans="15:15" x14ac:dyDescent="0.25">
      <c r="O16882" s="158"/>
    </row>
    <row r="16883" spans="15:15" x14ac:dyDescent="0.25">
      <c r="O16883" s="158"/>
    </row>
    <row r="16884" spans="15:15" x14ac:dyDescent="0.25">
      <c r="O16884" s="158"/>
    </row>
    <row r="16885" spans="15:15" x14ac:dyDescent="0.25">
      <c r="O16885" s="158"/>
    </row>
    <row r="16886" spans="15:15" x14ac:dyDescent="0.25">
      <c r="O16886" s="158"/>
    </row>
    <row r="16887" spans="15:15" x14ac:dyDescent="0.25">
      <c r="O16887" s="158"/>
    </row>
    <row r="16888" spans="15:15" x14ac:dyDescent="0.25">
      <c r="O16888" s="158"/>
    </row>
    <row r="16889" spans="15:15" x14ac:dyDescent="0.25">
      <c r="O16889" s="158"/>
    </row>
    <row r="16890" spans="15:15" x14ac:dyDescent="0.25">
      <c r="O16890" s="158"/>
    </row>
    <row r="16891" spans="15:15" x14ac:dyDescent="0.25">
      <c r="O16891" s="158"/>
    </row>
    <row r="16892" spans="15:15" x14ac:dyDescent="0.25">
      <c r="O16892" s="158"/>
    </row>
    <row r="16893" spans="15:15" x14ac:dyDescent="0.25">
      <c r="O16893" s="158"/>
    </row>
    <row r="16894" spans="15:15" x14ac:dyDescent="0.25">
      <c r="O16894" s="158"/>
    </row>
    <row r="16895" spans="15:15" x14ac:dyDescent="0.25">
      <c r="O16895" s="158"/>
    </row>
    <row r="16896" spans="15:15" x14ac:dyDescent="0.25">
      <c r="O16896" s="158"/>
    </row>
    <row r="16897" spans="15:15" x14ac:dyDescent="0.25">
      <c r="O16897" s="158"/>
    </row>
    <row r="16898" spans="15:15" x14ac:dyDescent="0.25">
      <c r="O16898" s="158"/>
    </row>
    <row r="16899" spans="15:15" x14ac:dyDescent="0.25">
      <c r="O16899" s="158"/>
    </row>
    <row r="16900" spans="15:15" x14ac:dyDescent="0.25">
      <c r="O16900" s="158"/>
    </row>
    <row r="16901" spans="15:15" x14ac:dyDescent="0.25">
      <c r="O16901" s="158"/>
    </row>
    <row r="16902" spans="15:15" x14ac:dyDescent="0.25">
      <c r="O16902" s="158"/>
    </row>
    <row r="16903" spans="15:15" x14ac:dyDescent="0.25">
      <c r="O16903" s="158"/>
    </row>
    <row r="16904" spans="15:15" x14ac:dyDescent="0.25">
      <c r="O16904" s="158"/>
    </row>
    <row r="16905" spans="15:15" x14ac:dyDescent="0.25">
      <c r="O16905" s="158"/>
    </row>
    <row r="16906" spans="15:15" x14ac:dyDescent="0.25">
      <c r="O16906" s="158"/>
    </row>
    <row r="16907" spans="15:15" x14ac:dyDescent="0.25">
      <c r="O16907" s="158"/>
    </row>
    <row r="16908" spans="15:15" x14ac:dyDescent="0.25">
      <c r="O16908" s="158"/>
    </row>
    <row r="16909" spans="15:15" x14ac:dyDescent="0.25">
      <c r="O16909" s="158"/>
    </row>
    <row r="16910" spans="15:15" x14ac:dyDescent="0.25">
      <c r="O16910" s="158"/>
    </row>
    <row r="16911" spans="15:15" x14ac:dyDescent="0.25">
      <c r="O16911" s="158"/>
    </row>
    <row r="16912" spans="15:15" x14ac:dyDescent="0.25">
      <c r="O16912" s="158"/>
    </row>
    <row r="16913" spans="15:15" x14ac:dyDescent="0.25">
      <c r="O16913" s="158"/>
    </row>
    <row r="16914" spans="15:15" x14ac:dyDescent="0.25">
      <c r="O16914" s="158"/>
    </row>
    <row r="16915" spans="15:15" x14ac:dyDescent="0.25">
      <c r="O16915" s="158"/>
    </row>
    <row r="16916" spans="15:15" x14ac:dyDescent="0.25">
      <c r="O16916" s="158"/>
    </row>
    <row r="16917" spans="15:15" x14ac:dyDescent="0.25">
      <c r="O16917" s="158"/>
    </row>
    <row r="16918" spans="15:15" x14ac:dyDescent="0.25">
      <c r="O16918" s="158"/>
    </row>
    <row r="16919" spans="15:15" x14ac:dyDescent="0.25">
      <c r="O16919" s="158"/>
    </row>
    <row r="16920" spans="15:15" x14ac:dyDescent="0.25">
      <c r="O16920" s="158"/>
    </row>
    <row r="16921" spans="15:15" x14ac:dyDescent="0.25">
      <c r="O16921" s="158"/>
    </row>
    <row r="16922" spans="15:15" x14ac:dyDescent="0.25">
      <c r="O16922" s="158"/>
    </row>
    <row r="16923" spans="15:15" x14ac:dyDescent="0.25">
      <c r="O16923" s="158"/>
    </row>
    <row r="16924" spans="15:15" x14ac:dyDescent="0.25">
      <c r="O16924" s="158"/>
    </row>
    <row r="16925" spans="15:15" x14ac:dyDescent="0.25">
      <c r="O16925" s="158"/>
    </row>
    <row r="16926" spans="15:15" x14ac:dyDescent="0.25">
      <c r="O16926" s="158"/>
    </row>
    <row r="16927" spans="15:15" x14ac:dyDescent="0.25">
      <c r="O16927" s="158"/>
    </row>
    <row r="16928" spans="15:15" x14ac:dyDescent="0.25">
      <c r="O16928" s="158"/>
    </row>
    <row r="16929" spans="15:15" x14ac:dyDescent="0.25">
      <c r="O16929" s="158"/>
    </row>
    <row r="16930" spans="15:15" x14ac:dyDescent="0.25">
      <c r="O16930" s="158"/>
    </row>
    <row r="16931" spans="15:15" x14ac:dyDescent="0.25">
      <c r="O16931" s="158"/>
    </row>
    <row r="16932" spans="15:15" x14ac:dyDescent="0.25">
      <c r="O16932" s="158"/>
    </row>
    <row r="16933" spans="15:15" x14ac:dyDescent="0.25">
      <c r="O16933" s="158"/>
    </row>
    <row r="16934" spans="15:15" x14ac:dyDescent="0.25">
      <c r="O16934" s="158"/>
    </row>
    <row r="16935" spans="15:15" x14ac:dyDescent="0.25">
      <c r="O16935" s="158"/>
    </row>
    <row r="16936" spans="15:15" x14ac:dyDescent="0.25">
      <c r="O16936" s="158"/>
    </row>
    <row r="16937" spans="15:15" x14ac:dyDescent="0.25">
      <c r="O16937" s="158"/>
    </row>
    <row r="16938" spans="15:15" x14ac:dyDescent="0.25">
      <c r="O16938" s="158"/>
    </row>
    <row r="16939" spans="15:15" x14ac:dyDescent="0.25">
      <c r="O16939" s="158"/>
    </row>
    <row r="16940" spans="15:15" x14ac:dyDescent="0.25">
      <c r="O16940" s="158"/>
    </row>
    <row r="16941" spans="15:15" x14ac:dyDescent="0.25">
      <c r="O16941" s="158"/>
    </row>
    <row r="16942" spans="15:15" x14ac:dyDescent="0.25">
      <c r="O16942" s="158"/>
    </row>
    <row r="16943" spans="15:15" x14ac:dyDescent="0.25">
      <c r="O16943" s="158"/>
    </row>
    <row r="16944" spans="15:15" x14ac:dyDescent="0.25">
      <c r="O16944" s="158"/>
    </row>
    <row r="16945" spans="15:15" x14ac:dyDescent="0.25">
      <c r="O16945" s="158"/>
    </row>
    <row r="16946" spans="15:15" x14ac:dyDescent="0.25">
      <c r="O16946" s="158"/>
    </row>
    <row r="16947" spans="15:15" x14ac:dyDescent="0.25">
      <c r="O16947" s="158"/>
    </row>
    <row r="16948" spans="15:15" x14ac:dyDescent="0.25">
      <c r="O16948" s="158"/>
    </row>
    <row r="16949" spans="15:15" x14ac:dyDescent="0.25">
      <c r="O16949" s="158"/>
    </row>
    <row r="16950" spans="15:15" x14ac:dyDescent="0.25">
      <c r="O16950" s="158"/>
    </row>
    <row r="16951" spans="15:15" x14ac:dyDescent="0.25">
      <c r="O16951" s="158"/>
    </row>
    <row r="16952" spans="15:15" x14ac:dyDescent="0.25">
      <c r="O16952" s="158"/>
    </row>
    <row r="16953" spans="15:15" x14ac:dyDescent="0.25">
      <c r="O16953" s="158"/>
    </row>
    <row r="16954" spans="15:15" x14ac:dyDescent="0.25">
      <c r="O16954" s="158"/>
    </row>
    <row r="16955" spans="15:15" x14ac:dyDescent="0.25">
      <c r="O16955" s="158"/>
    </row>
    <row r="16956" spans="15:15" x14ac:dyDescent="0.25">
      <c r="O16956" s="158"/>
    </row>
    <row r="16957" spans="15:15" x14ac:dyDescent="0.25">
      <c r="O16957" s="158"/>
    </row>
    <row r="16958" spans="15:15" x14ac:dyDescent="0.25">
      <c r="O16958" s="158"/>
    </row>
    <row r="16959" spans="15:15" x14ac:dyDescent="0.25">
      <c r="O16959" s="158"/>
    </row>
    <row r="16960" spans="15:15" x14ac:dyDescent="0.25">
      <c r="O16960" s="158"/>
    </row>
    <row r="16961" spans="15:15" x14ac:dyDescent="0.25">
      <c r="O16961" s="158"/>
    </row>
    <row r="16962" spans="15:15" x14ac:dyDescent="0.25">
      <c r="O16962" s="158"/>
    </row>
    <row r="16963" spans="15:15" x14ac:dyDescent="0.25">
      <c r="O16963" s="158"/>
    </row>
    <row r="16964" spans="15:15" x14ac:dyDescent="0.25">
      <c r="O16964" s="158"/>
    </row>
    <row r="16965" spans="15:15" x14ac:dyDescent="0.25">
      <c r="O16965" s="158"/>
    </row>
    <row r="16966" spans="15:15" x14ac:dyDescent="0.25">
      <c r="O16966" s="158"/>
    </row>
    <row r="16967" spans="15:15" x14ac:dyDescent="0.25">
      <c r="O16967" s="158"/>
    </row>
    <row r="16968" spans="15:15" x14ac:dyDescent="0.25">
      <c r="O16968" s="158"/>
    </row>
    <row r="16969" spans="15:15" x14ac:dyDescent="0.25">
      <c r="O16969" s="158"/>
    </row>
    <row r="16970" spans="15:15" x14ac:dyDescent="0.25">
      <c r="O16970" s="158"/>
    </row>
    <row r="16971" spans="15:15" x14ac:dyDescent="0.25">
      <c r="O16971" s="158"/>
    </row>
    <row r="16972" spans="15:15" x14ac:dyDescent="0.25">
      <c r="O16972" s="158"/>
    </row>
    <row r="16973" spans="15:15" x14ac:dyDescent="0.25">
      <c r="O16973" s="158"/>
    </row>
    <row r="16974" spans="15:15" x14ac:dyDescent="0.25">
      <c r="O16974" s="158"/>
    </row>
    <row r="16975" spans="15:15" x14ac:dyDescent="0.25">
      <c r="O16975" s="158"/>
    </row>
    <row r="16976" spans="15:15" x14ac:dyDescent="0.25">
      <c r="O16976" s="158"/>
    </row>
    <row r="16977" spans="15:15" x14ac:dyDescent="0.25">
      <c r="O16977" s="158"/>
    </row>
    <row r="16978" spans="15:15" x14ac:dyDescent="0.25">
      <c r="O16978" s="158"/>
    </row>
    <row r="16979" spans="15:15" x14ac:dyDescent="0.25">
      <c r="O16979" s="158"/>
    </row>
    <row r="16980" spans="15:15" x14ac:dyDescent="0.25">
      <c r="O16980" s="158"/>
    </row>
    <row r="16981" spans="15:15" x14ac:dyDescent="0.25">
      <c r="O16981" s="158"/>
    </row>
    <row r="16982" spans="15:15" x14ac:dyDescent="0.25">
      <c r="O16982" s="158"/>
    </row>
    <row r="16983" spans="15:15" x14ac:dyDescent="0.25">
      <c r="O16983" s="158"/>
    </row>
    <row r="16984" spans="15:15" x14ac:dyDescent="0.25">
      <c r="O16984" s="158"/>
    </row>
    <row r="16985" spans="15:15" x14ac:dyDescent="0.25">
      <c r="O16985" s="158"/>
    </row>
    <row r="16986" spans="15:15" x14ac:dyDescent="0.25">
      <c r="O16986" s="158"/>
    </row>
    <row r="16987" spans="15:15" x14ac:dyDescent="0.25">
      <c r="O16987" s="158"/>
    </row>
    <row r="16988" spans="15:15" x14ac:dyDescent="0.25">
      <c r="O16988" s="158"/>
    </row>
    <row r="16989" spans="15:15" x14ac:dyDescent="0.25">
      <c r="O16989" s="158"/>
    </row>
    <row r="16990" spans="15:15" x14ac:dyDescent="0.25">
      <c r="O16990" s="158"/>
    </row>
    <row r="16991" spans="15:15" x14ac:dyDescent="0.25">
      <c r="O16991" s="158"/>
    </row>
    <row r="16992" spans="15:15" x14ac:dyDescent="0.25">
      <c r="O16992" s="158"/>
    </row>
    <row r="16993" spans="15:15" x14ac:dyDescent="0.25">
      <c r="O16993" s="158"/>
    </row>
    <row r="16994" spans="15:15" x14ac:dyDescent="0.25">
      <c r="O16994" s="158"/>
    </row>
    <row r="16995" spans="15:15" x14ac:dyDescent="0.25">
      <c r="O16995" s="158"/>
    </row>
    <row r="16996" spans="15:15" x14ac:dyDescent="0.25">
      <c r="O16996" s="158"/>
    </row>
    <row r="16997" spans="15:15" x14ac:dyDescent="0.25">
      <c r="O16997" s="158"/>
    </row>
    <row r="16998" spans="15:15" x14ac:dyDescent="0.25">
      <c r="O16998" s="158"/>
    </row>
    <row r="16999" spans="15:15" x14ac:dyDescent="0.25">
      <c r="O16999" s="158"/>
    </row>
    <row r="17000" spans="15:15" x14ac:dyDescent="0.25">
      <c r="O17000" s="158"/>
    </row>
    <row r="17001" spans="15:15" x14ac:dyDescent="0.25">
      <c r="O17001" s="158"/>
    </row>
    <row r="17002" spans="15:15" x14ac:dyDescent="0.25">
      <c r="O17002" s="158"/>
    </row>
    <row r="17003" spans="15:15" x14ac:dyDescent="0.25">
      <c r="O17003" s="158"/>
    </row>
    <row r="17004" spans="15:15" x14ac:dyDescent="0.25">
      <c r="O17004" s="158"/>
    </row>
    <row r="17005" spans="15:15" x14ac:dyDescent="0.25">
      <c r="O17005" s="158"/>
    </row>
    <row r="17006" spans="15:15" x14ac:dyDescent="0.25">
      <c r="O17006" s="158"/>
    </row>
    <row r="17007" spans="15:15" x14ac:dyDescent="0.25">
      <c r="O17007" s="158"/>
    </row>
    <row r="17008" spans="15:15" x14ac:dyDescent="0.25">
      <c r="O17008" s="158"/>
    </row>
    <row r="17009" spans="15:15" x14ac:dyDescent="0.25">
      <c r="O17009" s="158"/>
    </row>
    <row r="17010" spans="15:15" x14ac:dyDescent="0.25">
      <c r="O17010" s="158"/>
    </row>
    <row r="17011" spans="15:15" x14ac:dyDescent="0.25">
      <c r="O17011" s="158"/>
    </row>
    <row r="17012" spans="15:15" x14ac:dyDescent="0.25">
      <c r="O17012" s="158"/>
    </row>
    <row r="17013" spans="15:15" x14ac:dyDescent="0.25">
      <c r="O17013" s="158"/>
    </row>
    <row r="17014" spans="15:15" x14ac:dyDescent="0.25">
      <c r="O17014" s="158"/>
    </row>
    <row r="17015" spans="15:15" x14ac:dyDescent="0.25">
      <c r="O17015" s="158"/>
    </row>
    <row r="17016" spans="15:15" x14ac:dyDescent="0.25">
      <c r="O17016" s="158"/>
    </row>
    <row r="17017" spans="15:15" x14ac:dyDescent="0.25">
      <c r="O17017" s="158"/>
    </row>
    <row r="17018" spans="15:15" x14ac:dyDescent="0.25">
      <c r="O17018" s="158"/>
    </row>
    <row r="17019" spans="15:15" x14ac:dyDescent="0.25">
      <c r="O17019" s="158"/>
    </row>
    <row r="17020" spans="15:15" x14ac:dyDescent="0.25">
      <c r="O17020" s="158"/>
    </row>
    <row r="17021" spans="15:15" x14ac:dyDescent="0.25">
      <c r="O17021" s="158"/>
    </row>
    <row r="17022" spans="15:15" x14ac:dyDescent="0.25">
      <c r="O17022" s="158"/>
    </row>
    <row r="17023" spans="15:15" x14ac:dyDescent="0.25">
      <c r="O17023" s="158"/>
    </row>
    <row r="17024" spans="15:15" x14ac:dyDescent="0.25">
      <c r="O17024" s="158"/>
    </row>
    <row r="17025" spans="15:15" x14ac:dyDescent="0.25">
      <c r="O17025" s="158"/>
    </row>
    <row r="17026" spans="15:15" x14ac:dyDescent="0.25">
      <c r="O17026" s="158"/>
    </row>
    <row r="17027" spans="15:15" x14ac:dyDescent="0.25">
      <c r="O17027" s="158"/>
    </row>
    <row r="17028" spans="15:15" x14ac:dyDescent="0.25">
      <c r="O17028" s="158"/>
    </row>
    <row r="17029" spans="15:15" x14ac:dyDescent="0.25">
      <c r="O17029" s="158"/>
    </row>
    <row r="17030" spans="15:15" x14ac:dyDescent="0.25">
      <c r="O17030" s="158"/>
    </row>
    <row r="17031" spans="15:15" x14ac:dyDescent="0.25">
      <c r="O17031" s="158"/>
    </row>
    <row r="17032" spans="15:15" x14ac:dyDescent="0.25">
      <c r="O17032" s="158"/>
    </row>
    <row r="17033" spans="15:15" x14ac:dyDescent="0.25">
      <c r="O17033" s="158"/>
    </row>
    <row r="17034" spans="15:15" x14ac:dyDescent="0.25">
      <c r="O17034" s="158"/>
    </row>
    <row r="17035" spans="15:15" x14ac:dyDescent="0.25">
      <c r="O17035" s="158"/>
    </row>
    <row r="17036" spans="15:15" x14ac:dyDescent="0.25">
      <c r="O17036" s="158"/>
    </row>
    <row r="17037" spans="15:15" x14ac:dyDescent="0.25">
      <c r="O17037" s="158"/>
    </row>
    <row r="17038" spans="15:15" x14ac:dyDescent="0.25">
      <c r="O17038" s="158"/>
    </row>
    <row r="17039" spans="15:15" x14ac:dyDescent="0.25">
      <c r="O17039" s="158"/>
    </row>
    <row r="17040" spans="15:15" x14ac:dyDescent="0.25">
      <c r="O17040" s="158"/>
    </row>
    <row r="17041" spans="15:15" x14ac:dyDescent="0.25">
      <c r="O17041" s="158"/>
    </row>
    <row r="17042" spans="15:15" x14ac:dyDescent="0.25">
      <c r="O17042" s="158"/>
    </row>
    <row r="17043" spans="15:15" x14ac:dyDescent="0.25">
      <c r="O17043" s="158"/>
    </row>
    <row r="17044" spans="15:15" x14ac:dyDescent="0.25">
      <c r="O17044" s="158"/>
    </row>
    <row r="17045" spans="15:15" x14ac:dyDescent="0.25">
      <c r="O17045" s="158"/>
    </row>
    <row r="17046" spans="15:15" x14ac:dyDescent="0.25">
      <c r="O17046" s="158"/>
    </row>
    <row r="17047" spans="15:15" x14ac:dyDescent="0.25">
      <c r="O17047" s="158"/>
    </row>
    <row r="17048" spans="15:15" x14ac:dyDescent="0.25">
      <c r="O17048" s="158"/>
    </row>
    <row r="17049" spans="15:15" x14ac:dyDescent="0.25">
      <c r="O17049" s="158"/>
    </row>
    <row r="17050" spans="15:15" x14ac:dyDescent="0.25">
      <c r="O17050" s="158"/>
    </row>
    <row r="17051" spans="15:15" x14ac:dyDescent="0.25">
      <c r="O17051" s="158"/>
    </row>
    <row r="17052" spans="15:15" x14ac:dyDescent="0.25">
      <c r="O17052" s="158"/>
    </row>
    <row r="17053" spans="15:15" x14ac:dyDescent="0.25">
      <c r="O17053" s="158"/>
    </row>
    <row r="17054" spans="15:15" x14ac:dyDescent="0.25">
      <c r="O17054" s="158"/>
    </row>
    <row r="17055" spans="15:15" x14ac:dyDescent="0.25">
      <c r="O17055" s="158"/>
    </row>
    <row r="17056" spans="15:15" x14ac:dyDescent="0.25">
      <c r="O17056" s="158"/>
    </row>
    <row r="17057" spans="15:15" x14ac:dyDescent="0.25">
      <c r="O17057" s="158"/>
    </row>
    <row r="17058" spans="15:15" x14ac:dyDescent="0.25">
      <c r="O17058" s="158"/>
    </row>
    <row r="17059" spans="15:15" x14ac:dyDescent="0.25">
      <c r="O17059" s="158"/>
    </row>
    <row r="17060" spans="15:15" x14ac:dyDescent="0.25">
      <c r="O17060" s="158"/>
    </row>
    <row r="17061" spans="15:15" x14ac:dyDescent="0.25">
      <c r="O17061" s="158"/>
    </row>
    <row r="17062" spans="15:15" x14ac:dyDescent="0.25">
      <c r="O17062" s="158"/>
    </row>
    <row r="17063" spans="15:15" x14ac:dyDescent="0.25">
      <c r="O17063" s="158"/>
    </row>
    <row r="17064" spans="15:15" x14ac:dyDescent="0.25">
      <c r="O17064" s="158"/>
    </row>
    <row r="17065" spans="15:15" x14ac:dyDescent="0.25">
      <c r="O17065" s="158"/>
    </row>
    <row r="17066" spans="15:15" x14ac:dyDescent="0.25">
      <c r="O17066" s="158"/>
    </row>
    <row r="17067" spans="15:15" x14ac:dyDescent="0.25">
      <c r="O17067" s="158"/>
    </row>
    <row r="17068" spans="15:15" x14ac:dyDescent="0.25">
      <c r="O17068" s="158"/>
    </row>
    <row r="17069" spans="15:15" x14ac:dyDescent="0.25">
      <c r="O17069" s="158"/>
    </row>
    <row r="17070" spans="15:15" x14ac:dyDescent="0.25">
      <c r="O17070" s="158"/>
    </row>
    <row r="17071" spans="15:15" x14ac:dyDescent="0.25">
      <c r="O17071" s="158"/>
    </row>
    <row r="17072" spans="15:15" x14ac:dyDescent="0.25">
      <c r="O17072" s="158"/>
    </row>
    <row r="17073" spans="15:15" x14ac:dyDescent="0.25">
      <c r="O17073" s="158"/>
    </row>
    <row r="17074" spans="15:15" x14ac:dyDescent="0.25">
      <c r="O17074" s="158"/>
    </row>
    <row r="17075" spans="15:15" x14ac:dyDescent="0.25">
      <c r="O17075" s="158"/>
    </row>
    <row r="17076" spans="15:15" x14ac:dyDescent="0.25">
      <c r="O17076" s="158"/>
    </row>
    <row r="17077" spans="15:15" x14ac:dyDescent="0.25">
      <c r="O17077" s="158"/>
    </row>
    <row r="17078" spans="15:15" x14ac:dyDescent="0.25">
      <c r="O17078" s="158"/>
    </row>
    <row r="17079" spans="15:15" x14ac:dyDescent="0.25">
      <c r="O17079" s="158"/>
    </row>
    <row r="17080" spans="15:15" x14ac:dyDescent="0.25">
      <c r="O17080" s="158"/>
    </row>
    <row r="17081" spans="15:15" x14ac:dyDescent="0.25">
      <c r="O17081" s="158"/>
    </row>
    <row r="17082" spans="15:15" x14ac:dyDescent="0.25">
      <c r="O17082" s="158"/>
    </row>
    <row r="17083" spans="15:15" x14ac:dyDescent="0.25">
      <c r="O17083" s="158"/>
    </row>
    <row r="17084" spans="15:15" x14ac:dyDescent="0.25">
      <c r="O17084" s="158"/>
    </row>
    <row r="17085" spans="15:15" x14ac:dyDescent="0.25">
      <c r="O17085" s="158"/>
    </row>
    <row r="17086" spans="15:15" x14ac:dyDescent="0.25">
      <c r="O17086" s="158"/>
    </row>
    <row r="17087" spans="15:15" x14ac:dyDescent="0.25">
      <c r="O17087" s="158"/>
    </row>
    <row r="17088" spans="15:15" x14ac:dyDescent="0.25">
      <c r="O17088" s="158"/>
    </row>
    <row r="17089" spans="15:15" x14ac:dyDescent="0.25">
      <c r="O17089" s="158"/>
    </row>
    <row r="17090" spans="15:15" x14ac:dyDescent="0.25">
      <c r="O17090" s="158"/>
    </row>
    <row r="17091" spans="15:15" x14ac:dyDescent="0.25">
      <c r="O17091" s="158"/>
    </row>
    <row r="17092" spans="15:15" x14ac:dyDescent="0.25">
      <c r="O17092" s="158"/>
    </row>
    <row r="17093" spans="15:15" x14ac:dyDescent="0.25">
      <c r="O17093" s="158"/>
    </row>
    <row r="17094" spans="15:15" x14ac:dyDescent="0.25">
      <c r="O17094" s="158"/>
    </row>
    <row r="17095" spans="15:15" x14ac:dyDescent="0.25">
      <c r="O17095" s="158"/>
    </row>
    <row r="17096" spans="15:15" x14ac:dyDescent="0.25">
      <c r="O17096" s="158"/>
    </row>
    <row r="17097" spans="15:15" x14ac:dyDescent="0.25">
      <c r="O17097" s="158"/>
    </row>
    <row r="17098" spans="15:15" x14ac:dyDescent="0.25">
      <c r="O17098" s="158"/>
    </row>
    <row r="17099" spans="15:15" x14ac:dyDescent="0.25">
      <c r="O17099" s="158"/>
    </row>
    <row r="17100" spans="15:15" x14ac:dyDescent="0.25">
      <c r="O17100" s="158"/>
    </row>
    <row r="17101" spans="15:15" x14ac:dyDescent="0.25">
      <c r="O17101" s="158"/>
    </row>
    <row r="17102" spans="15:15" x14ac:dyDescent="0.25">
      <c r="O17102" s="158"/>
    </row>
    <row r="17103" spans="15:15" x14ac:dyDescent="0.25">
      <c r="O17103" s="158"/>
    </row>
    <row r="17104" spans="15:15" x14ac:dyDescent="0.25">
      <c r="O17104" s="158"/>
    </row>
    <row r="17105" spans="15:15" x14ac:dyDescent="0.25">
      <c r="O17105" s="158"/>
    </row>
    <row r="17106" spans="15:15" x14ac:dyDescent="0.25">
      <c r="O17106" s="158"/>
    </row>
    <row r="17107" spans="15:15" x14ac:dyDescent="0.25">
      <c r="O17107" s="158"/>
    </row>
    <row r="17108" spans="15:15" x14ac:dyDescent="0.25">
      <c r="O17108" s="158"/>
    </row>
    <row r="17109" spans="15:15" x14ac:dyDescent="0.25">
      <c r="O17109" s="158"/>
    </row>
    <row r="17110" spans="15:15" x14ac:dyDescent="0.25">
      <c r="O17110" s="158"/>
    </row>
    <row r="17111" spans="15:15" x14ac:dyDescent="0.25">
      <c r="O17111" s="158"/>
    </row>
    <row r="17112" spans="15:15" x14ac:dyDescent="0.25">
      <c r="O17112" s="158"/>
    </row>
    <row r="17113" spans="15:15" x14ac:dyDescent="0.25">
      <c r="O17113" s="158"/>
    </row>
    <row r="17114" spans="15:15" x14ac:dyDescent="0.25">
      <c r="O17114" s="158"/>
    </row>
    <row r="17115" spans="15:15" x14ac:dyDescent="0.25">
      <c r="O17115" s="158"/>
    </row>
    <row r="17116" spans="15:15" x14ac:dyDescent="0.25">
      <c r="O17116" s="158"/>
    </row>
    <row r="17117" spans="15:15" x14ac:dyDescent="0.25">
      <c r="O17117" s="158"/>
    </row>
    <row r="17118" spans="15:15" x14ac:dyDescent="0.25">
      <c r="O17118" s="158"/>
    </row>
    <row r="17119" spans="15:15" x14ac:dyDescent="0.25">
      <c r="O17119" s="158"/>
    </row>
    <row r="17120" spans="15:15" x14ac:dyDescent="0.25">
      <c r="O17120" s="158"/>
    </row>
    <row r="17121" spans="15:15" x14ac:dyDescent="0.25">
      <c r="O17121" s="158"/>
    </row>
    <row r="17122" spans="15:15" x14ac:dyDescent="0.25">
      <c r="O17122" s="158"/>
    </row>
    <row r="17123" spans="15:15" x14ac:dyDescent="0.25">
      <c r="O17123" s="158"/>
    </row>
    <row r="17124" spans="15:15" x14ac:dyDescent="0.25">
      <c r="O17124" s="158"/>
    </row>
    <row r="17125" spans="15:15" x14ac:dyDescent="0.25">
      <c r="O17125" s="158"/>
    </row>
    <row r="17126" spans="15:15" x14ac:dyDescent="0.25">
      <c r="O17126" s="158"/>
    </row>
    <row r="17127" spans="15:15" x14ac:dyDescent="0.25">
      <c r="O17127" s="158"/>
    </row>
    <row r="17128" spans="15:15" x14ac:dyDescent="0.25">
      <c r="O17128" s="158"/>
    </row>
    <row r="17129" spans="15:15" x14ac:dyDescent="0.25">
      <c r="O17129" s="158"/>
    </row>
    <row r="17130" spans="15:15" x14ac:dyDescent="0.25">
      <c r="O17130" s="158"/>
    </row>
    <row r="17131" spans="15:15" x14ac:dyDescent="0.25">
      <c r="O17131" s="158"/>
    </row>
    <row r="17132" spans="15:15" x14ac:dyDescent="0.25">
      <c r="O17132" s="158"/>
    </row>
    <row r="17133" spans="15:15" x14ac:dyDescent="0.25">
      <c r="O17133" s="158"/>
    </row>
    <row r="17134" spans="15:15" x14ac:dyDescent="0.25">
      <c r="O17134" s="158"/>
    </row>
    <row r="17135" spans="15:15" x14ac:dyDescent="0.25">
      <c r="O17135" s="158"/>
    </row>
    <row r="17136" spans="15:15" x14ac:dyDescent="0.25">
      <c r="O17136" s="158"/>
    </row>
    <row r="17137" spans="15:15" x14ac:dyDescent="0.25">
      <c r="O17137" s="158"/>
    </row>
    <row r="17138" spans="15:15" x14ac:dyDescent="0.25">
      <c r="O17138" s="158"/>
    </row>
    <row r="17139" spans="15:15" x14ac:dyDescent="0.25">
      <c r="O17139" s="158"/>
    </row>
    <row r="17140" spans="15:15" x14ac:dyDescent="0.25">
      <c r="O17140" s="158"/>
    </row>
    <row r="17141" spans="15:15" x14ac:dyDescent="0.25">
      <c r="O17141" s="158"/>
    </row>
    <row r="17142" spans="15:15" x14ac:dyDescent="0.25">
      <c r="O17142" s="158"/>
    </row>
    <row r="17143" spans="15:15" x14ac:dyDescent="0.25">
      <c r="O17143" s="158"/>
    </row>
    <row r="17144" spans="15:15" x14ac:dyDescent="0.25">
      <c r="O17144" s="158"/>
    </row>
    <row r="17145" spans="15:15" x14ac:dyDescent="0.25">
      <c r="O17145" s="158"/>
    </row>
    <row r="17146" spans="15:15" x14ac:dyDescent="0.25">
      <c r="O17146" s="158"/>
    </row>
    <row r="17147" spans="15:15" x14ac:dyDescent="0.25">
      <c r="O17147" s="158"/>
    </row>
    <row r="17148" spans="15:15" x14ac:dyDescent="0.25">
      <c r="O17148" s="158"/>
    </row>
    <row r="17149" spans="15:15" x14ac:dyDescent="0.25">
      <c r="O17149" s="158"/>
    </row>
    <row r="17150" spans="15:15" x14ac:dyDescent="0.25">
      <c r="O17150" s="158"/>
    </row>
    <row r="17151" spans="15:15" x14ac:dyDescent="0.25">
      <c r="O17151" s="158"/>
    </row>
    <row r="17152" spans="15:15" x14ac:dyDescent="0.25">
      <c r="O17152" s="158"/>
    </row>
    <row r="17153" spans="15:15" x14ac:dyDescent="0.25">
      <c r="O17153" s="158"/>
    </row>
    <row r="17154" spans="15:15" x14ac:dyDescent="0.25">
      <c r="O17154" s="158"/>
    </row>
    <row r="17155" spans="15:15" x14ac:dyDescent="0.25">
      <c r="O17155" s="158"/>
    </row>
    <row r="17156" spans="15:15" x14ac:dyDescent="0.25">
      <c r="O17156" s="158"/>
    </row>
    <row r="17157" spans="15:15" x14ac:dyDescent="0.25">
      <c r="O17157" s="158"/>
    </row>
    <row r="17158" spans="15:15" x14ac:dyDescent="0.25">
      <c r="O17158" s="158"/>
    </row>
    <row r="17159" spans="15:15" x14ac:dyDescent="0.25">
      <c r="O17159" s="158"/>
    </row>
    <row r="17160" spans="15:15" x14ac:dyDescent="0.25">
      <c r="O17160" s="158"/>
    </row>
    <row r="17161" spans="15:15" x14ac:dyDescent="0.25">
      <c r="O17161" s="158"/>
    </row>
    <row r="17162" spans="15:15" x14ac:dyDescent="0.25">
      <c r="O17162" s="158"/>
    </row>
    <row r="17163" spans="15:15" x14ac:dyDescent="0.25">
      <c r="O17163" s="158"/>
    </row>
    <row r="17164" spans="15:15" x14ac:dyDescent="0.25">
      <c r="O17164" s="158"/>
    </row>
    <row r="17165" spans="15:15" x14ac:dyDescent="0.25">
      <c r="O17165" s="158"/>
    </row>
    <row r="17166" spans="15:15" x14ac:dyDescent="0.25">
      <c r="O17166" s="158"/>
    </row>
    <row r="17167" spans="15:15" x14ac:dyDescent="0.25">
      <c r="O17167" s="158"/>
    </row>
    <row r="17168" spans="15:15" x14ac:dyDescent="0.25">
      <c r="O17168" s="158"/>
    </row>
    <row r="17169" spans="15:15" x14ac:dyDescent="0.25">
      <c r="O17169" s="158"/>
    </row>
    <row r="17170" spans="15:15" x14ac:dyDescent="0.25">
      <c r="O17170" s="158"/>
    </row>
    <row r="17171" spans="15:15" x14ac:dyDescent="0.25">
      <c r="O17171" s="158"/>
    </row>
    <row r="17172" spans="15:15" x14ac:dyDescent="0.25">
      <c r="O17172" s="158"/>
    </row>
    <row r="17173" spans="15:15" x14ac:dyDescent="0.25">
      <c r="O17173" s="158"/>
    </row>
    <row r="17174" spans="15:15" x14ac:dyDescent="0.25">
      <c r="O17174" s="158"/>
    </row>
    <row r="17175" spans="15:15" x14ac:dyDescent="0.25">
      <c r="O17175" s="158"/>
    </row>
    <row r="17176" spans="15:15" x14ac:dyDescent="0.25">
      <c r="O17176" s="158"/>
    </row>
    <row r="17177" spans="15:15" x14ac:dyDescent="0.25">
      <c r="O17177" s="158"/>
    </row>
    <row r="17178" spans="15:15" x14ac:dyDescent="0.25">
      <c r="O17178" s="158"/>
    </row>
    <row r="17179" spans="15:15" x14ac:dyDescent="0.25">
      <c r="O17179" s="158"/>
    </row>
    <row r="17180" spans="15:15" x14ac:dyDescent="0.25">
      <c r="O17180" s="158"/>
    </row>
    <row r="17181" spans="15:15" x14ac:dyDescent="0.25">
      <c r="O17181" s="158"/>
    </row>
    <row r="17182" spans="15:15" x14ac:dyDescent="0.25">
      <c r="O17182" s="158"/>
    </row>
    <row r="17183" spans="15:15" x14ac:dyDescent="0.25">
      <c r="O17183" s="158"/>
    </row>
    <row r="17184" spans="15:15" x14ac:dyDescent="0.25">
      <c r="O17184" s="158"/>
    </row>
    <row r="17185" spans="15:15" x14ac:dyDescent="0.25">
      <c r="O17185" s="158"/>
    </row>
    <row r="17186" spans="15:15" x14ac:dyDescent="0.25">
      <c r="O17186" s="158"/>
    </row>
    <row r="17187" spans="15:15" x14ac:dyDescent="0.25">
      <c r="O17187" s="158"/>
    </row>
    <row r="17188" spans="15:15" x14ac:dyDescent="0.25">
      <c r="O17188" s="158"/>
    </row>
    <row r="17189" spans="15:15" x14ac:dyDescent="0.25">
      <c r="O17189" s="158"/>
    </row>
    <row r="17190" spans="15:15" x14ac:dyDescent="0.25">
      <c r="O17190" s="158"/>
    </row>
    <row r="17191" spans="15:15" x14ac:dyDescent="0.25">
      <c r="O17191" s="158"/>
    </row>
    <row r="17192" spans="15:15" x14ac:dyDescent="0.25">
      <c r="O17192" s="158"/>
    </row>
    <row r="17193" spans="15:15" x14ac:dyDescent="0.25">
      <c r="O17193" s="158"/>
    </row>
    <row r="17194" spans="15:15" x14ac:dyDescent="0.25">
      <c r="O17194" s="158"/>
    </row>
    <row r="17195" spans="15:15" x14ac:dyDescent="0.25">
      <c r="O17195" s="158"/>
    </row>
    <row r="17196" spans="15:15" x14ac:dyDescent="0.25">
      <c r="O17196" s="158"/>
    </row>
    <row r="17197" spans="15:15" x14ac:dyDescent="0.25">
      <c r="O17197" s="158"/>
    </row>
    <row r="17198" spans="15:15" x14ac:dyDescent="0.25">
      <c r="O17198" s="158"/>
    </row>
    <row r="17199" spans="15:15" x14ac:dyDescent="0.25">
      <c r="O17199" s="158"/>
    </row>
    <row r="17200" spans="15:15" x14ac:dyDescent="0.25">
      <c r="O17200" s="158"/>
    </row>
    <row r="17201" spans="15:15" x14ac:dyDescent="0.25">
      <c r="O17201" s="158"/>
    </row>
    <row r="17202" spans="15:15" x14ac:dyDescent="0.25">
      <c r="O17202" s="158"/>
    </row>
    <row r="17203" spans="15:15" x14ac:dyDescent="0.25">
      <c r="O17203" s="158"/>
    </row>
    <row r="17204" spans="15:15" x14ac:dyDescent="0.25">
      <c r="O17204" s="158"/>
    </row>
    <row r="17205" spans="15:15" x14ac:dyDescent="0.25">
      <c r="O17205" s="158"/>
    </row>
    <row r="17206" spans="15:15" x14ac:dyDescent="0.25">
      <c r="O17206" s="158"/>
    </row>
    <row r="17207" spans="15:15" x14ac:dyDescent="0.25">
      <c r="O17207" s="158"/>
    </row>
    <row r="17208" spans="15:15" x14ac:dyDescent="0.25">
      <c r="O17208" s="158"/>
    </row>
    <row r="17209" spans="15:15" x14ac:dyDescent="0.25">
      <c r="O17209" s="158"/>
    </row>
    <row r="17210" spans="15:15" x14ac:dyDescent="0.25">
      <c r="O17210" s="158"/>
    </row>
    <row r="17211" spans="15:15" x14ac:dyDescent="0.25">
      <c r="O17211" s="158"/>
    </row>
    <row r="17212" spans="15:15" x14ac:dyDescent="0.25">
      <c r="O17212" s="158"/>
    </row>
    <row r="17213" spans="15:15" x14ac:dyDescent="0.25">
      <c r="O17213" s="158"/>
    </row>
    <row r="17214" spans="15:15" x14ac:dyDescent="0.25">
      <c r="O17214" s="158"/>
    </row>
    <row r="17215" spans="15:15" x14ac:dyDescent="0.25">
      <c r="O17215" s="158"/>
    </row>
    <row r="17216" spans="15:15" x14ac:dyDescent="0.25">
      <c r="O17216" s="158"/>
    </row>
    <row r="17217" spans="15:15" x14ac:dyDescent="0.25">
      <c r="O17217" s="158"/>
    </row>
    <row r="17218" spans="15:15" x14ac:dyDescent="0.25">
      <c r="O17218" s="158"/>
    </row>
    <row r="17219" spans="15:15" x14ac:dyDescent="0.25">
      <c r="O17219" s="158"/>
    </row>
    <row r="17220" spans="15:15" x14ac:dyDescent="0.25">
      <c r="O17220" s="158"/>
    </row>
    <row r="17221" spans="15:15" x14ac:dyDescent="0.25">
      <c r="O17221" s="158"/>
    </row>
    <row r="17222" spans="15:15" x14ac:dyDescent="0.25">
      <c r="O17222" s="158"/>
    </row>
    <row r="17223" spans="15:15" x14ac:dyDescent="0.25">
      <c r="O17223" s="158"/>
    </row>
    <row r="17224" spans="15:15" x14ac:dyDescent="0.25">
      <c r="O17224" s="158"/>
    </row>
    <row r="17225" spans="15:15" x14ac:dyDescent="0.25">
      <c r="O17225" s="158"/>
    </row>
    <row r="17226" spans="15:15" x14ac:dyDescent="0.25">
      <c r="O17226" s="158"/>
    </row>
    <row r="17227" spans="15:15" x14ac:dyDescent="0.25">
      <c r="O17227" s="158"/>
    </row>
    <row r="17228" spans="15:15" x14ac:dyDescent="0.25">
      <c r="O17228" s="158"/>
    </row>
    <row r="17229" spans="15:15" x14ac:dyDescent="0.25">
      <c r="O17229" s="158"/>
    </row>
    <row r="17230" spans="15:15" x14ac:dyDescent="0.25">
      <c r="O17230" s="158"/>
    </row>
    <row r="17231" spans="15:15" x14ac:dyDescent="0.25">
      <c r="O17231" s="158"/>
    </row>
    <row r="17232" spans="15:15" x14ac:dyDescent="0.25">
      <c r="O17232" s="158"/>
    </row>
    <row r="17233" spans="15:15" x14ac:dyDescent="0.25">
      <c r="O17233" s="158"/>
    </row>
    <row r="17234" spans="15:15" x14ac:dyDescent="0.25">
      <c r="O17234" s="158"/>
    </row>
    <row r="17235" spans="15:15" x14ac:dyDescent="0.25">
      <c r="O17235" s="158"/>
    </row>
    <row r="17236" spans="15:15" x14ac:dyDescent="0.25">
      <c r="O17236" s="158"/>
    </row>
    <row r="17237" spans="15:15" x14ac:dyDescent="0.25">
      <c r="O17237" s="158"/>
    </row>
    <row r="17238" spans="15:15" x14ac:dyDescent="0.25">
      <c r="O17238" s="158"/>
    </row>
    <row r="17239" spans="15:15" x14ac:dyDescent="0.25">
      <c r="O17239" s="158"/>
    </row>
    <row r="17240" spans="15:15" x14ac:dyDescent="0.25">
      <c r="O17240" s="158"/>
    </row>
    <row r="17241" spans="15:15" x14ac:dyDescent="0.25">
      <c r="O17241" s="158"/>
    </row>
    <row r="17242" spans="15:15" x14ac:dyDescent="0.25">
      <c r="O17242" s="158"/>
    </row>
    <row r="17243" spans="15:15" x14ac:dyDescent="0.25">
      <c r="O17243" s="158"/>
    </row>
    <row r="17244" spans="15:15" x14ac:dyDescent="0.25">
      <c r="O17244" s="158"/>
    </row>
    <row r="17245" spans="15:15" x14ac:dyDescent="0.25">
      <c r="O17245" s="158"/>
    </row>
    <row r="17246" spans="15:15" x14ac:dyDescent="0.25">
      <c r="O17246" s="158"/>
    </row>
    <row r="17247" spans="15:15" x14ac:dyDescent="0.25">
      <c r="O17247" s="158"/>
    </row>
    <row r="17248" spans="15:15" x14ac:dyDescent="0.25">
      <c r="O17248" s="158"/>
    </row>
    <row r="17249" spans="15:15" x14ac:dyDescent="0.25">
      <c r="O17249" s="158"/>
    </row>
    <row r="17250" spans="15:15" x14ac:dyDescent="0.25">
      <c r="O17250" s="158"/>
    </row>
    <row r="17251" spans="15:15" x14ac:dyDescent="0.25">
      <c r="O17251" s="158"/>
    </row>
    <row r="17252" spans="15:15" x14ac:dyDescent="0.25">
      <c r="O17252" s="158"/>
    </row>
    <row r="17253" spans="15:15" x14ac:dyDescent="0.25">
      <c r="O17253" s="158"/>
    </row>
    <row r="17254" spans="15:15" x14ac:dyDescent="0.25">
      <c r="O17254" s="158"/>
    </row>
    <row r="17255" spans="15:15" x14ac:dyDescent="0.25">
      <c r="O17255" s="158"/>
    </row>
    <row r="17256" spans="15:15" x14ac:dyDescent="0.25">
      <c r="O17256" s="158"/>
    </row>
    <row r="17257" spans="15:15" x14ac:dyDescent="0.25">
      <c r="O17257" s="158"/>
    </row>
    <row r="17258" spans="15:15" x14ac:dyDescent="0.25">
      <c r="O17258" s="158"/>
    </row>
    <row r="17259" spans="15:15" x14ac:dyDescent="0.25">
      <c r="O17259" s="158"/>
    </row>
    <row r="17260" spans="15:15" x14ac:dyDescent="0.25">
      <c r="O17260" s="158"/>
    </row>
    <row r="17261" spans="15:15" x14ac:dyDescent="0.25">
      <c r="O17261" s="158"/>
    </row>
    <row r="17262" spans="15:15" x14ac:dyDescent="0.25">
      <c r="O17262" s="158"/>
    </row>
    <row r="17263" spans="15:15" x14ac:dyDescent="0.25">
      <c r="O17263" s="158"/>
    </row>
    <row r="17264" spans="15:15" x14ac:dyDescent="0.25">
      <c r="O17264" s="158"/>
    </row>
    <row r="17265" spans="15:15" x14ac:dyDescent="0.25">
      <c r="O17265" s="158"/>
    </row>
    <row r="17266" spans="15:15" x14ac:dyDescent="0.25">
      <c r="O17266" s="158"/>
    </row>
    <row r="17267" spans="15:15" x14ac:dyDescent="0.25">
      <c r="O17267" s="158"/>
    </row>
    <row r="17268" spans="15:15" x14ac:dyDescent="0.25">
      <c r="O17268" s="158"/>
    </row>
    <row r="17269" spans="15:15" x14ac:dyDescent="0.25">
      <c r="O17269" s="158"/>
    </row>
    <row r="17270" spans="15:15" x14ac:dyDescent="0.25">
      <c r="O17270" s="158"/>
    </row>
    <row r="17271" spans="15:15" x14ac:dyDescent="0.25">
      <c r="O17271" s="158"/>
    </row>
    <row r="17272" spans="15:15" x14ac:dyDescent="0.25">
      <c r="O17272" s="158"/>
    </row>
    <row r="17273" spans="15:15" x14ac:dyDescent="0.25">
      <c r="O17273" s="158"/>
    </row>
    <row r="17274" spans="15:15" x14ac:dyDescent="0.25">
      <c r="O17274" s="158"/>
    </row>
    <row r="17275" spans="15:15" x14ac:dyDescent="0.25">
      <c r="O17275" s="158"/>
    </row>
    <row r="17276" spans="15:15" x14ac:dyDescent="0.25">
      <c r="O17276" s="158"/>
    </row>
    <row r="17277" spans="15:15" x14ac:dyDescent="0.25">
      <c r="O17277" s="158"/>
    </row>
    <row r="17278" spans="15:15" x14ac:dyDescent="0.25">
      <c r="O17278" s="158"/>
    </row>
    <row r="17279" spans="15:15" x14ac:dyDescent="0.25">
      <c r="O17279" s="158"/>
    </row>
    <row r="17280" spans="15:15" x14ac:dyDescent="0.25">
      <c r="O17280" s="158"/>
    </row>
    <row r="17281" spans="15:15" x14ac:dyDescent="0.25">
      <c r="O17281" s="158"/>
    </row>
    <row r="17282" spans="15:15" x14ac:dyDescent="0.25">
      <c r="O17282" s="158"/>
    </row>
  </sheetData>
  <mergeCells count="1">
    <mergeCell ref="A1:A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97BB0-ED97-46A4-BF14-79167E710D97}">
  <sheetPr>
    <tabColor theme="9" tint="-0.499984740745262"/>
  </sheetPr>
  <dimension ref="B1:O63"/>
  <sheetViews>
    <sheetView zoomScale="70" zoomScaleNormal="70" workbookViewId="0">
      <selection activeCell="D2" sqref="D2:D4"/>
    </sheetView>
  </sheetViews>
  <sheetFormatPr defaultRowHeight="15" x14ac:dyDescent="0.25"/>
  <cols>
    <col min="2" max="2" width="23.7109375" bestFit="1" customWidth="1"/>
    <col min="3" max="3" width="29.42578125" bestFit="1" customWidth="1"/>
    <col min="4" max="4" width="25" customWidth="1"/>
    <col min="5" max="5" width="33.28515625" customWidth="1"/>
    <col min="6" max="6" width="22" customWidth="1"/>
    <col min="7" max="7" width="19.42578125" customWidth="1"/>
    <col min="8" max="8" width="24.7109375" customWidth="1"/>
    <col min="9" max="9" width="19.7109375" customWidth="1"/>
    <col min="10" max="10" width="27.42578125" bestFit="1" customWidth="1"/>
    <col min="11" max="11" width="19.85546875" customWidth="1"/>
  </cols>
  <sheetData>
    <row r="1" spans="2:11" x14ac:dyDescent="0.25">
      <c r="B1" t="s">
        <v>169</v>
      </c>
    </row>
    <row r="2" spans="2:11" ht="15.75" x14ac:dyDescent="0.25">
      <c r="D2" s="81" t="s">
        <v>133</v>
      </c>
    </row>
    <row r="3" spans="2:11" ht="15.75" x14ac:dyDescent="0.25">
      <c r="D3" s="82" t="s">
        <v>134</v>
      </c>
    </row>
    <row r="4" spans="2:11" ht="15.75" x14ac:dyDescent="0.25">
      <c r="D4" s="4" t="s">
        <v>121</v>
      </c>
    </row>
    <row r="6" spans="2:11" ht="15.75" thickBot="1" x14ac:dyDescent="0.3"/>
    <row r="7" spans="2:11" ht="16.5" thickBot="1" x14ac:dyDescent="0.3">
      <c r="B7" s="29"/>
      <c r="C7" s="111" t="s">
        <v>1</v>
      </c>
      <c r="D7" s="112" t="s">
        <v>2</v>
      </c>
      <c r="E7" s="113" t="s">
        <v>36</v>
      </c>
      <c r="F7" s="114" t="s">
        <v>3</v>
      </c>
      <c r="H7" s="191" t="s">
        <v>165</v>
      </c>
      <c r="I7" s="192"/>
      <c r="J7" s="192"/>
      <c r="K7" s="193"/>
    </row>
    <row r="8" spans="2:11" ht="46.5" customHeight="1" x14ac:dyDescent="0.25">
      <c r="B8" s="29"/>
      <c r="C8" s="115" t="s">
        <v>26</v>
      </c>
      <c r="D8" s="116" t="s">
        <v>0</v>
      </c>
      <c r="E8" s="117"/>
      <c r="F8" s="118">
        <v>2.47E-2</v>
      </c>
      <c r="H8" s="87" t="s">
        <v>141</v>
      </c>
      <c r="I8" s="29"/>
      <c r="J8" s="29"/>
      <c r="K8" s="73"/>
    </row>
    <row r="9" spans="2:11" ht="58.5" customHeight="1" thickBot="1" x14ac:dyDescent="0.3">
      <c r="B9" s="29"/>
      <c r="C9" s="119" t="s">
        <v>4</v>
      </c>
      <c r="D9" s="116" t="s">
        <v>5</v>
      </c>
      <c r="E9" s="117"/>
      <c r="F9" s="118">
        <v>2675</v>
      </c>
      <c r="H9" s="88" t="s">
        <v>167</v>
      </c>
      <c r="I9" s="69" t="str">
        <f>IF(H9="Q_A (Nm3/h)", "Nm3/h -DIN 1343", "m3/h")</f>
        <v>Nm3/h -DIN 1343</v>
      </c>
      <c r="J9" s="13" t="str">
        <f>IF(H9="Q_A (Nm3/h)", "Air flow in normal cubic meter (STD)", "Air flow in actual cubic meter at process temperature")</f>
        <v>Air flow in normal cubic meter (STD)</v>
      </c>
      <c r="K9" s="51">
        <v>1000</v>
      </c>
    </row>
    <row r="10" spans="2:11" ht="18.75" x14ac:dyDescent="0.25">
      <c r="B10" s="29"/>
      <c r="C10" s="115" t="s">
        <v>27</v>
      </c>
      <c r="D10" s="116" t="s">
        <v>87</v>
      </c>
      <c r="E10" s="117"/>
      <c r="F10" s="118">
        <v>2.9999999999999997E-4</v>
      </c>
      <c r="H10" s="86" t="str">
        <f>IF(H9="Q_A (Nm3/h)", "Q_A [m3/h]", "")</f>
        <v>Q_A [m3/h]</v>
      </c>
      <c r="I10" s="66" t="str">
        <f>IF(H9="Q_A (Nm3/h)", "m3/h", "")</f>
        <v>m3/h</v>
      </c>
      <c r="J10" s="13" t="str">
        <f>IF(H9="Q_A (Nm3/h)", "Actual air flow rate (V2)", "")</f>
        <v>Actual air flow rate (V2)</v>
      </c>
      <c r="K10" s="71">
        <f>IF(H9="Q_A (Nm3/h)", QA*K24/K38*K26/K25, "")</f>
        <v>1073.0276074774051</v>
      </c>
    </row>
    <row r="11" spans="2:11" ht="18" x14ac:dyDescent="0.25">
      <c r="B11" s="29"/>
      <c r="C11" s="115" t="s">
        <v>6</v>
      </c>
      <c r="D11" s="116" t="s">
        <v>86</v>
      </c>
      <c r="E11" s="117"/>
      <c r="F11" s="120">
        <v>8.3139999999999993E-5</v>
      </c>
      <c r="H11" s="75"/>
      <c r="I11" s="29"/>
      <c r="J11" s="29"/>
      <c r="K11" s="73"/>
    </row>
    <row r="12" spans="2:11" ht="18.75" x14ac:dyDescent="0.25">
      <c r="B12" s="29"/>
      <c r="C12" s="115" t="s">
        <v>28</v>
      </c>
      <c r="D12" s="116" t="s">
        <v>16</v>
      </c>
      <c r="E12" s="117" t="s">
        <v>118</v>
      </c>
      <c r="F12" s="121">
        <v>3</v>
      </c>
      <c r="H12" s="74" t="s">
        <v>122</v>
      </c>
      <c r="I12" s="29"/>
      <c r="J12" s="29"/>
      <c r="K12" s="73"/>
    </row>
    <row r="13" spans="2:11" ht="18" x14ac:dyDescent="0.25">
      <c r="B13" s="29"/>
      <c r="C13" s="115" t="s">
        <v>29</v>
      </c>
      <c r="D13" s="116" t="s">
        <v>7</v>
      </c>
      <c r="E13" s="117" t="s">
        <v>83</v>
      </c>
      <c r="F13" s="118">
        <v>25</v>
      </c>
      <c r="H13" s="74"/>
      <c r="I13" s="29"/>
      <c r="J13" s="29"/>
      <c r="K13" s="73"/>
    </row>
    <row r="14" spans="2:11" ht="18.75" x14ac:dyDescent="0.25">
      <c r="B14" s="29"/>
      <c r="C14" s="115" t="s">
        <v>81</v>
      </c>
      <c r="D14" s="116" t="s">
        <v>7</v>
      </c>
      <c r="E14" s="122" t="s">
        <v>15</v>
      </c>
      <c r="F14" s="123">
        <v>15</v>
      </c>
      <c r="H14" s="74" t="s">
        <v>123</v>
      </c>
      <c r="I14" s="29"/>
      <c r="J14" s="29"/>
      <c r="K14" s="73"/>
    </row>
    <row r="15" spans="2:11" ht="16.5" customHeight="1" thickBot="1" x14ac:dyDescent="0.3">
      <c r="B15" s="29"/>
      <c r="C15" s="124" t="s">
        <v>161</v>
      </c>
      <c r="D15" s="125" t="s">
        <v>158</v>
      </c>
      <c r="E15" s="126" t="s">
        <v>128</v>
      </c>
      <c r="F15" s="127">
        <v>1.0129999999999999</v>
      </c>
      <c r="H15" s="74" t="s">
        <v>124</v>
      </c>
      <c r="I15" s="29"/>
      <c r="J15" s="29"/>
      <c r="K15" s="73"/>
    </row>
    <row r="16" spans="2:11" ht="15.75" x14ac:dyDescent="0.25">
      <c r="B16" s="29"/>
      <c r="C16" s="111" t="s">
        <v>9</v>
      </c>
      <c r="D16" s="112" t="s">
        <v>2</v>
      </c>
      <c r="E16" s="113" t="s">
        <v>36</v>
      </c>
      <c r="F16" s="114" t="s">
        <v>3</v>
      </c>
      <c r="H16" s="74"/>
      <c r="I16" s="29"/>
      <c r="J16" s="29"/>
      <c r="K16" s="73"/>
    </row>
    <row r="17" spans="2:15" ht="31.5" customHeight="1" x14ac:dyDescent="0.25">
      <c r="B17" s="29"/>
      <c r="C17" s="115" t="s">
        <v>30</v>
      </c>
      <c r="D17" s="116" t="s">
        <v>48</v>
      </c>
      <c r="E17" s="122" t="s">
        <v>109</v>
      </c>
      <c r="F17" s="128">
        <v>0.5</v>
      </c>
      <c r="H17" s="185" t="s">
        <v>135</v>
      </c>
      <c r="I17" s="186"/>
      <c r="J17" s="186"/>
      <c r="K17" s="187"/>
      <c r="L17" s="70"/>
    </row>
    <row r="18" spans="2:15" ht="18.75" x14ac:dyDescent="0.25">
      <c r="B18" s="76"/>
      <c r="C18" s="129" t="s">
        <v>131</v>
      </c>
      <c r="D18" s="130" t="s">
        <v>17</v>
      </c>
      <c r="E18" s="131"/>
      <c r="F18" s="132">
        <f>IF(H9="Q_A (Nm3/h)", K10*24, QA*24)</f>
        <v>25752.662579457723</v>
      </c>
      <c r="H18" s="75"/>
      <c r="I18" s="29"/>
      <c r="J18" s="29"/>
      <c r="K18" s="73"/>
    </row>
    <row r="19" spans="2:15" ht="18.75" x14ac:dyDescent="0.25">
      <c r="B19" s="76"/>
      <c r="C19" s="129" t="s">
        <v>130</v>
      </c>
      <c r="D19" s="130" t="s">
        <v>18</v>
      </c>
      <c r="E19" s="131"/>
      <c r="F19" s="133">
        <f>QAday/(24*60*60)</f>
        <v>0.29806322429927923</v>
      </c>
      <c r="H19" s="75"/>
      <c r="I19" s="29"/>
      <c r="J19" s="29"/>
      <c r="K19" s="73"/>
    </row>
    <row r="20" spans="2:15" ht="18.75" x14ac:dyDescent="0.25">
      <c r="B20" s="76"/>
      <c r="C20" s="129" t="s">
        <v>132</v>
      </c>
      <c r="D20" s="130" t="s">
        <v>18</v>
      </c>
      <c r="E20" s="131" t="s">
        <v>129</v>
      </c>
      <c r="F20" s="133">
        <f>QAs*K38/K40*((20+273.15)/(Tproces+273.15))</f>
        <v>0.30517907267334859</v>
      </c>
      <c r="H20" s="72" t="s">
        <v>136</v>
      </c>
      <c r="I20" s="29"/>
      <c r="J20" s="29"/>
      <c r="K20" s="73"/>
    </row>
    <row r="21" spans="2:15" ht="18" x14ac:dyDescent="0.25">
      <c r="B21" s="29"/>
      <c r="C21" s="115" t="s">
        <v>11</v>
      </c>
      <c r="D21" s="116" t="s">
        <v>19</v>
      </c>
      <c r="E21" s="122" t="s">
        <v>35</v>
      </c>
      <c r="F21" s="134">
        <v>462</v>
      </c>
      <c r="H21" s="75"/>
      <c r="I21" s="29"/>
      <c r="J21" s="29"/>
      <c r="K21" s="73"/>
    </row>
    <row r="22" spans="2:15" ht="32.25" thickBot="1" x14ac:dyDescent="0.3">
      <c r="B22" s="29"/>
      <c r="C22" s="115" t="s">
        <v>31</v>
      </c>
      <c r="D22" s="116" t="s">
        <v>12</v>
      </c>
      <c r="E22" s="122" t="s">
        <v>13</v>
      </c>
      <c r="F22" s="134">
        <v>7.55</v>
      </c>
      <c r="H22" s="75"/>
      <c r="I22" s="29"/>
      <c r="J22" s="29"/>
      <c r="K22" s="73"/>
    </row>
    <row r="23" spans="2:15" ht="32.25" thickBot="1" x14ac:dyDescent="0.3">
      <c r="B23" s="29"/>
      <c r="C23" s="135" t="s">
        <v>32</v>
      </c>
      <c r="D23" s="136" t="s">
        <v>20</v>
      </c>
      <c r="E23" s="137" t="s">
        <v>37</v>
      </c>
      <c r="F23" s="138">
        <f>+DR*Aerfield</f>
        <v>3488.1</v>
      </c>
      <c r="H23" s="83" t="s">
        <v>137</v>
      </c>
      <c r="I23" s="84"/>
      <c r="J23" s="84"/>
      <c r="K23" s="85"/>
    </row>
    <row r="24" spans="2:15" ht="18.75" x14ac:dyDescent="0.35">
      <c r="B24" s="29"/>
      <c r="C24" s="111" t="s">
        <v>10</v>
      </c>
      <c r="D24" s="112" t="s">
        <v>2</v>
      </c>
      <c r="E24" s="113" t="s">
        <v>36</v>
      </c>
      <c r="F24" s="114" t="s">
        <v>3</v>
      </c>
      <c r="H24" s="7" t="s">
        <v>154</v>
      </c>
      <c r="I24" s="4" t="s">
        <v>158</v>
      </c>
      <c r="J24" s="4" t="s">
        <v>125</v>
      </c>
      <c r="K24" s="31">
        <v>1.0129999999999999</v>
      </c>
    </row>
    <row r="25" spans="2:15" ht="31.5" x14ac:dyDescent="0.35">
      <c r="B25" s="29"/>
      <c r="C25" s="115" t="s">
        <v>30</v>
      </c>
      <c r="D25" s="116" t="s">
        <v>48</v>
      </c>
      <c r="E25" s="122" t="s">
        <v>110</v>
      </c>
      <c r="F25" s="128">
        <v>0.25</v>
      </c>
      <c r="H25" s="7" t="s">
        <v>155</v>
      </c>
      <c r="I25" s="4" t="s">
        <v>5</v>
      </c>
      <c r="J25" s="4" t="s">
        <v>125</v>
      </c>
      <c r="K25" s="31">
        <v>273.14999999999998</v>
      </c>
    </row>
    <row r="26" spans="2:15" ht="19.5" thickBot="1" x14ac:dyDescent="0.4">
      <c r="B26" s="29"/>
      <c r="C26" s="115" t="s">
        <v>44</v>
      </c>
      <c r="D26" s="116" t="s">
        <v>19</v>
      </c>
      <c r="E26" s="122" t="s">
        <v>47</v>
      </c>
      <c r="F26" s="134">
        <v>600</v>
      </c>
      <c r="H26" s="7" t="s">
        <v>156</v>
      </c>
      <c r="I26" s="4" t="s">
        <v>5</v>
      </c>
      <c r="J26" s="4" t="s">
        <v>159</v>
      </c>
      <c r="K26" s="71">
        <f>Tproces+273.15</f>
        <v>288.14999999999998</v>
      </c>
    </row>
    <row r="27" spans="2:15" ht="18.75" x14ac:dyDescent="0.25">
      <c r="B27" s="29"/>
      <c r="C27" s="115" t="s">
        <v>45</v>
      </c>
      <c r="D27" s="116" t="s">
        <v>12</v>
      </c>
      <c r="E27" s="122" t="s">
        <v>42</v>
      </c>
      <c r="F27" s="134">
        <v>5.2</v>
      </c>
      <c r="H27" s="90"/>
      <c r="I27" s="91"/>
      <c r="J27" s="91"/>
      <c r="K27" s="92"/>
    </row>
    <row r="28" spans="2:15" ht="32.25" thickBot="1" x14ac:dyDescent="0.4">
      <c r="B28" s="29"/>
      <c r="C28" s="135" t="s">
        <v>46</v>
      </c>
      <c r="D28" s="136" t="s">
        <v>20</v>
      </c>
      <c r="E28" s="137" t="s">
        <v>43</v>
      </c>
      <c r="F28" s="138">
        <f>F26*F27</f>
        <v>3120</v>
      </c>
      <c r="H28" s="75" t="s">
        <v>152</v>
      </c>
      <c r="I28" s="29"/>
      <c r="J28" s="29"/>
      <c r="K28" s="73"/>
    </row>
    <row r="29" spans="2:15" ht="23.25" customHeight="1" thickBot="1" x14ac:dyDescent="0.3">
      <c r="B29" s="29"/>
      <c r="C29" s="97"/>
      <c r="D29" s="97"/>
      <c r="E29" s="97"/>
      <c r="F29" s="97"/>
      <c r="H29" s="75"/>
      <c r="I29" s="29"/>
      <c r="J29" s="29"/>
      <c r="K29" s="73"/>
    </row>
    <row r="30" spans="2:15" ht="23.25" customHeight="1" x14ac:dyDescent="0.25">
      <c r="B30" s="61" t="s">
        <v>82</v>
      </c>
      <c r="C30" s="139" t="s">
        <v>14</v>
      </c>
      <c r="D30" s="112" t="s">
        <v>2</v>
      </c>
      <c r="E30" s="112" t="s">
        <v>36</v>
      </c>
      <c r="F30" s="114" t="s">
        <v>3</v>
      </c>
      <c r="H30" s="75" t="s">
        <v>153</v>
      </c>
      <c r="I30" s="29"/>
      <c r="J30" s="29"/>
      <c r="K30" s="73"/>
    </row>
    <row r="31" spans="2:15" ht="23.25" customHeight="1" x14ac:dyDescent="0.25">
      <c r="B31" s="53" t="s">
        <v>106</v>
      </c>
      <c r="C31" s="140" t="s">
        <v>21</v>
      </c>
      <c r="D31" s="117" t="s">
        <v>0</v>
      </c>
      <c r="E31" s="117" t="s">
        <v>111</v>
      </c>
      <c r="F31" s="141">
        <f>KHprocess*EXP(delta*(1/(Tproces+273.15)-1/(Tnul+273.15)))</f>
        <v>3.3722613710624127E-2</v>
      </c>
      <c r="H31" s="75"/>
      <c r="I31" s="29"/>
      <c r="J31" s="29"/>
      <c r="K31" s="73"/>
    </row>
    <row r="32" spans="2:15" ht="23.25" customHeight="1" x14ac:dyDescent="0.25">
      <c r="B32" s="53" t="s">
        <v>107</v>
      </c>
      <c r="C32" s="140" t="s">
        <v>22</v>
      </c>
      <c r="D32" s="117" t="s">
        <v>8</v>
      </c>
      <c r="E32" s="117" t="s">
        <v>112</v>
      </c>
      <c r="F32" s="142">
        <f>1/(KH*constR*(Tproces+273.15)*10^3)</f>
        <v>1.2377990018716274</v>
      </c>
      <c r="H32" s="75" t="s">
        <v>166</v>
      </c>
      <c r="I32" s="29"/>
      <c r="J32" s="29"/>
      <c r="K32" s="73"/>
      <c r="L32" s="29"/>
      <c r="M32" s="29"/>
      <c r="N32" s="29"/>
      <c r="O32" s="29"/>
    </row>
    <row r="33" spans="2:15" ht="23.25" customHeight="1" x14ac:dyDescent="0.25">
      <c r="B33" s="53" t="s">
        <v>104</v>
      </c>
      <c r="C33" s="140" t="s">
        <v>85</v>
      </c>
      <c r="D33" s="117" t="s">
        <v>33</v>
      </c>
      <c r="E33" s="117" t="s">
        <v>113</v>
      </c>
      <c r="F33" s="143">
        <f>F20/Aerfield</f>
        <v>6.6056076336222644E-4</v>
      </c>
      <c r="H33" s="75"/>
      <c r="I33" s="29"/>
      <c r="J33" s="29"/>
      <c r="K33" s="73"/>
      <c r="L33" s="29"/>
      <c r="M33" s="29"/>
      <c r="N33" s="29"/>
      <c r="O33" s="29"/>
    </row>
    <row r="34" spans="2:15" ht="18.75" x14ac:dyDescent="0.25">
      <c r="B34" s="53" t="s">
        <v>105</v>
      </c>
      <c r="C34" s="140" t="s">
        <v>23</v>
      </c>
      <c r="D34" s="117" t="s">
        <v>16</v>
      </c>
      <c r="E34" s="117" t="s">
        <v>114</v>
      </c>
      <c r="F34" s="144">
        <f>((DR/0.815)^(-0.49))*34500*(VG)^0.86</f>
        <v>21.341124639517211</v>
      </c>
      <c r="H34" s="75"/>
      <c r="I34" s="29"/>
      <c r="J34" s="29"/>
      <c r="K34" s="73"/>
    </row>
    <row r="35" spans="2:15" ht="32.25" thickBot="1" x14ac:dyDescent="0.3">
      <c r="B35" s="62" t="s">
        <v>69</v>
      </c>
      <c r="C35" s="145" t="s">
        <v>24</v>
      </c>
      <c r="D35" s="146" t="s">
        <v>16</v>
      </c>
      <c r="E35" s="137" t="s">
        <v>115</v>
      </c>
      <c r="F35" s="147">
        <f>KLAN2O20*(1.024)^(Tproces-20)</f>
        <v>18.954726356949799</v>
      </c>
      <c r="H35" s="75"/>
      <c r="I35" s="29"/>
      <c r="J35" s="29"/>
      <c r="K35" s="73"/>
    </row>
    <row r="36" spans="2:15" ht="16.5" thickBot="1" x14ac:dyDescent="0.3">
      <c r="B36" s="78"/>
      <c r="C36" s="60"/>
      <c r="D36" s="29"/>
      <c r="E36" s="29"/>
      <c r="F36" s="79"/>
      <c r="H36" s="93"/>
      <c r="I36" s="6"/>
      <c r="J36" s="6"/>
      <c r="K36" s="94"/>
    </row>
    <row r="37" spans="2:15" ht="18.75" x14ac:dyDescent="0.25">
      <c r="B37" s="61" t="s">
        <v>82</v>
      </c>
      <c r="C37" s="67" t="s">
        <v>78</v>
      </c>
      <c r="D37" s="67"/>
      <c r="E37" s="67"/>
      <c r="F37" s="68"/>
      <c r="H37" s="124" t="s">
        <v>126</v>
      </c>
      <c r="I37" s="153" t="s">
        <v>127</v>
      </c>
      <c r="J37" s="153" t="s">
        <v>163</v>
      </c>
      <c r="K37" s="154">
        <f>EXP(52.57-(6690.9/K26)-4.681*LN(K26))</f>
        <v>17.099458437619745</v>
      </c>
    </row>
    <row r="38" spans="2:15" ht="18.75" x14ac:dyDescent="0.35">
      <c r="B38" s="53">
        <v>2</v>
      </c>
      <c r="C38" s="45" t="s">
        <v>25</v>
      </c>
      <c r="D38" s="148" t="s">
        <v>34</v>
      </c>
      <c r="E38" s="48" t="s">
        <v>116</v>
      </c>
      <c r="F38" s="80">
        <f>HN2O*N2O*(1-EXP((-(KLaprocess/HN2O)*(VR/QAday))))*(QAday/VR)</f>
        <v>3.9951245204664794</v>
      </c>
      <c r="H38" s="115" t="s">
        <v>160</v>
      </c>
      <c r="I38" s="117" t="s">
        <v>158</v>
      </c>
      <c r="J38" s="117" t="s">
        <v>163</v>
      </c>
      <c r="K38" s="155">
        <f>F15-K37/1000</f>
        <v>0.99590054156238017</v>
      </c>
    </row>
    <row r="39" spans="2:15" ht="19.5" thickBot="1" x14ac:dyDescent="0.3">
      <c r="B39" s="62"/>
      <c r="C39" s="47" t="s">
        <v>38</v>
      </c>
      <c r="D39" s="149" t="s">
        <v>40</v>
      </c>
      <c r="E39" s="10" t="s">
        <v>116</v>
      </c>
      <c r="F39" s="77">
        <f>rprocess*VR/1000</f>
        <v>13.935393839839126</v>
      </c>
      <c r="H39" s="115" t="s">
        <v>126</v>
      </c>
      <c r="I39" s="117" t="s">
        <v>127</v>
      </c>
      <c r="J39" s="117" t="s">
        <v>164</v>
      </c>
      <c r="K39" s="155">
        <f>EXP(52.57-(6690.9/(20+273.15))-4.681*LN(20+273.15))</f>
        <v>23.442831512284585</v>
      </c>
    </row>
    <row r="40" spans="2:15" ht="19.5" thickBot="1" x14ac:dyDescent="0.3">
      <c r="B40" s="78"/>
      <c r="C40" s="60"/>
      <c r="D40" s="150"/>
      <c r="E40" s="29"/>
      <c r="F40" s="29"/>
      <c r="H40" s="135" t="s">
        <v>162</v>
      </c>
      <c r="I40" s="146" t="s">
        <v>158</v>
      </c>
      <c r="J40" s="146" t="s">
        <v>164</v>
      </c>
      <c r="K40" s="156">
        <f>F15-K39/1000</f>
        <v>0.98955716848771536</v>
      </c>
    </row>
    <row r="41" spans="2:15" ht="16.5" thickBot="1" x14ac:dyDescent="0.3">
      <c r="B41" s="78"/>
      <c r="C41" s="60"/>
      <c r="D41" s="150"/>
      <c r="E41" s="29"/>
      <c r="F41" s="29"/>
    </row>
    <row r="42" spans="2:15" ht="15.75" x14ac:dyDescent="0.25">
      <c r="B42" s="61" t="s">
        <v>82</v>
      </c>
      <c r="C42" s="67" t="s">
        <v>157</v>
      </c>
      <c r="D42" s="151"/>
      <c r="E42" s="67"/>
      <c r="F42" s="68"/>
    </row>
    <row r="43" spans="2:15" ht="18.75" x14ac:dyDescent="0.35">
      <c r="B43" s="53">
        <v>3</v>
      </c>
      <c r="C43" s="45" t="s">
        <v>25</v>
      </c>
      <c r="D43" s="148" t="s">
        <v>34</v>
      </c>
      <c r="E43" s="48" t="s">
        <v>116</v>
      </c>
      <c r="F43" s="80">
        <f>KLAnon*(NonN2O-(CN2O/HN2O))</f>
        <v>0.74927290295222471</v>
      </c>
    </row>
    <row r="44" spans="2:15" ht="19.5" thickBot="1" x14ac:dyDescent="0.3">
      <c r="B44" s="62"/>
      <c r="C44" s="47" t="s">
        <v>38</v>
      </c>
      <c r="D44" s="149" t="s">
        <v>39</v>
      </c>
      <c r="E44" s="10" t="s">
        <v>116</v>
      </c>
      <c r="F44" s="77">
        <f>Vrnon*rNon/1000</f>
        <v>2.3377314572109413</v>
      </c>
    </row>
    <row r="45" spans="2:15" ht="16.5" thickBot="1" x14ac:dyDescent="0.3">
      <c r="B45" s="29"/>
      <c r="C45" s="29"/>
      <c r="D45" s="29"/>
      <c r="E45" s="29"/>
      <c r="F45" s="79"/>
    </row>
    <row r="46" spans="2:15" ht="19.5" thickBot="1" x14ac:dyDescent="0.3">
      <c r="B46" s="29"/>
      <c r="C46" s="29"/>
      <c r="D46" s="12" t="s">
        <v>41</v>
      </c>
      <c r="E46" s="152" t="s">
        <v>39</v>
      </c>
      <c r="F46" s="89">
        <f>F39+F44</f>
        <v>16.273125297050068</v>
      </c>
    </row>
    <row r="48" spans="2:15" ht="15.75" thickBot="1" x14ac:dyDescent="0.3"/>
    <row r="49" spans="3:6" ht="18.75" x14ac:dyDescent="0.25">
      <c r="D49" s="188" t="s">
        <v>148</v>
      </c>
      <c r="E49" s="189"/>
      <c r="F49" s="190"/>
    </row>
    <row r="50" spans="3:6" ht="15.75" x14ac:dyDescent="0.25">
      <c r="C50" s="29"/>
      <c r="D50" s="74"/>
      <c r="E50" s="97"/>
      <c r="F50" s="98"/>
    </row>
    <row r="51" spans="3:6" ht="15.75" x14ac:dyDescent="0.25">
      <c r="D51" s="74" t="s">
        <v>144</v>
      </c>
      <c r="E51" s="97"/>
      <c r="F51" s="98"/>
    </row>
    <row r="52" spans="3:6" ht="15.75" x14ac:dyDescent="0.25">
      <c r="C52" s="29"/>
      <c r="D52" s="74"/>
      <c r="E52" s="97"/>
      <c r="F52" s="98"/>
    </row>
    <row r="53" spans="3:6" ht="18.75" x14ac:dyDescent="0.25">
      <c r="D53" s="103" t="s">
        <v>138</v>
      </c>
      <c r="E53" s="106" t="s">
        <v>168</v>
      </c>
      <c r="F53" s="123">
        <v>50.6</v>
      </c>
    </row>
    <row r="54" spans="3:6" ht="15.75" x14ac:dyDescent="0.25">
      <c r="C54" s="29"/>
      <c r="D54" s="74"/>
      <c r="E54" s="99"/>
      <c r="F54" s="98"/>
    </row>
    <row r="55" spans="3:6" ht="15.75" x14ac:dyDescent="0.25">
      <c r="D55" s="100" t="s">
        <v>121</v>
      </c>
      <c r="E55" s="101"/>
      <c r="F55" s="102"/>
    </row>
    <row r="56" spans="3:6" ht="18.75" x14ac:dyDescent="0.25">
      <c r="D56" s="103" t="s">
        <v>139</v>
      </c>
      <c r="E56" s="104" t="s">
        <v>147</v>
      </c>
      <c r="F56" s="105">
        <v>273</v>
      </c>
    </row>
    <row r="57" spans="3:6" ht="15.75" x14ac:dyDescent="0.25">
      <c r="D57" s="103" t="s">
        <v>142</v>
      </c>
      <c r="E57" s="106" t="s">
        <v>140</v>
      </c>
      <c r="F57" s="105">
        <v>14</v>
      </c>
    </row>
    <row r="58" spans="3:6" ht="15.75" x14ac:dyDescent="0.25">
      <c r="D58" s="103" t="s">
        <v>143</v>
      </c>
      <c r="E58" s="106" t="s">
        <v>140</v>
      </c>
      <c r="F58" s="105">
        <v>16</v>
      </c>
    </row>
    <row r="59" spans="3:6" ht="15.75" x14ac:dyDescent="0.25">
      <c r="C59" s="29"/>
      <c r="D59" s="74"/>
      <c r="E59" s="97"/>
      <c r="F59" s="98"/>
    </row>
    <row r="60" spans="3:6" ht="37.5" customHeight="1" x14ac:dyDescent="0.25">
      <c r="D60" s="185" t="s">
        <v>146</v>
      </c>
      <c r="E60" s="186"/>
      <c r="F60" s="187"/>
    </row>
    <row r="61" spans="3:6" ht="15.75" x14ac:dyDescent="0.25">
      <c r="C61" s="29"/>
      <c r="D61" s="74"/>
      <c r="E61" s="97"/>
      <c r="F61" s="98"/>
    </row>
    <row r="62" spans="3:6" ht="18.75" x14ac:dyDescent="0.25">
      <c r="C62" s="29"/>
      <c r="D62" s="103" t="s">
        <v>145</v>
      </c>
      <c r="E62" s="106" t="s">
        <v>149</v>
      </c>
      <c r="F62" s="107">
        <f>F53*((F57*2+F58)/(2*F57))</f>
        <v>79.51428571428572</v>
      </c>
    </row>
    <row r="63" spans="3:6" ht="19.5" thickBot="1" x14ac:dyDescent="0.3">
      <c r="C63" s="29"/>
      <c r="D63" s="108" t="s">
        <v>150</v>
      </c>
      <c r="E63" s="109" t="s">
        <v>151</v>
      </c>
      <c r="F63" s="110">
        <f>F62*F56</f>
        <v>21707.4</v>
      </c>
    </row>
  </sheetData>
  <mergeCells count="4">
    <mergeCell ref="D60:F60"/>
    <mergeCell ref="D49:F49"/>
    <mergeCell ref="H17:K17"/>
    <mergeCell ref="H7:K7"/>
  </mergeCells>
  <phoneticPr fontId="2" type="noConversion"/>
  <dataValidations disablePrompts="1" count="1">
    <dataValidation type="list" allowBlank="1" showInputMessage="1" showErrorMessage="1" sqref="H9" xr:uid="{1952A63C-3619-49DB-939C-D9FD5CAB872C}">
      <formula1>"Q_A (Nm3/h), Q_A (m3/h)"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90BCE-7CA6-44D8-AAF8-9EA6DE9B9DA2}">
  <sheetPr>
    <tabColor theme="1"/>
  </sheetPr>
  <dimension ref="A1:G43"/>
  <sheetViews>
    <sheetView zoomScaleNormal="100" workbookViewId="0">
      <selection activeCell="F9" sqref="F9"/>
    </sheetView>
  </sheetViews>
  <sheetFormatPr defaultRowHeight="15" x14ac:dyDescent="0.25"/>
  <cols>
    <col min="1" max="1" width="22" customWidth="1"/>
    <col min="2" max="2" width="14" customWidth="1"/>
    <col min="3" max="3" width="21.5703125" bestFit="1" customWidth="1"/>
    <col min="4" max="4" width="25.7109375" bestFit="1" customWidth="1"/>
    <col min="5" max="5" width="46.7109375" customWidth="1"/>
    <col min="6" max="6" width="15.85546875" customWidth="1"/>
    <col min="12" max="12" width="22.7109375" bestFit="1" customWidth="1"/>
    <col min="14" max="14" width="33.42578125" customWidth="1"/>
    <col min="15" max="15" width="6.42578125" bestFit="1" customWidth="1"/>
  </cols>
  <sheetData>
    <row r="1" spans="1:7" ht="15.75" x14ac:dyDescent="0.25">
      <c r="A1" s="29"/>
      <c r="B1" s="29"/>
      <c r="C1" s="29"/>
      <c r="D1" s="29"/>
      <c r="E1" s="29"/>
      <c r="F1" s="29"/>
      <c r="G1" s="29"/>
    </row>
    <row r="2" spans="1:7" ht="15.75" x14ac:dyDescent="0.25">
      <c r="A2" s="29"/>
      <c r="B2" s="29"/>
      <c r="C2" s="29"/>
      <c r="D2" s="81" t="s">
        <v>133</v>
      </c>
      <c r="E2" s="29"/>
      <c r="F2" s="29"/>
      <c r="G2" s="29"/>
    </row>
    <row r="3" spans="1:7" ht="15.75" x14ac:dyDescent="0.25">
      <c r="A3" s="29"/>
      <c r="B3" s="29"/>
      <c r="C3" s="29"/>
      <c r="D3" s="82" t="s">
        <v>134</v>
      </c>
      <c r="E3" s="29"/>
      <c r="F3" s="29"/>
      <c r="G3" s="29"/>
    </row>
    <row r="4" spans="1:7" ht="15.75" x14ac:dyDescent="0.25">
      <c r="A4" s="29"/>
      <c r="B4" s="29"/>
      <c r="C4" s="29"/>
      <c r="D4" s="4" t="s">
        <v>121</v>
      </c>
      <c r="E4" s="29"/>
      <c r="F4" s="29"/>
      <c r="G4" s="29"/>
    </row>
    <row r="5" spans="1:7" ht="15.75" x14ac:dyDescent="0.25">
      <c r="A5" s="29"/>
      <c r="B5" s="29"/>
      <c r="C5" s="29"/>
      <c r="D5" s="29"/>
      <c r="E5" s="29"/>
      <c r="F5" s="29"/>
      <c r="G5" s="29"/>
    </row>
    <row r="6" spans="1:7" ht="15.75" x14ac:dyDescent="0.25">
      <c r="A6" s="29"/>
      <c r="B6" s="29"/>
      <c r="C6" s="20" t="s">
        <v>49</v>
      </c>
      <c r="D6" s="29"/>
      <c r="E6" s="29"/>
      <c r="F6" s="29"/>
      <c r="G6" s="29"/>
    </row>
    <row r="7" spans="1:7" ht="16.5" thickBot="1" x14ac:dyDescent="0.3">
      <c r="A7" s="29"/>
      <c r="B7" s="29"/>
      <c r="C7" s="29"/>
      <c r="D7" s="29"/>
      <c r="E7" s="29"/>
      <c r="F7" s="29"/>
      <c r="G7" s="29"/>
    </row>
    <row r="8" spans="1:7" ht="16.5" thickBot="1" x14ac:dyDescent="0.3">
      <c r="A8" s="29"/>
      <c r="B8" s="29"/>
      <c r="C8" s="14" t="s">
        <v>1</v>
      </c>
      <c r="D8" s="15" t="s">
        <v>2</v>
      </c>
      <c r="E8" s="16" t="s">
        <v>36</v>
      </c>
      <c r="F8" s="17" t="s">
        <v>3</v>
      </c>
      <c r="G8" s="29"/>
    </row>
    <row r="9" spans="1:7" ht="18.75" x14ac:dyDescent="0.25">
      <c r="A9" s="29"/>
      <c r="B9" s="29"/>
      <c r="C9" s="21" t="s">
        <v>81</v>
      </c>
      <c r="D9" s="18" t="s">
        <v>7</v>
      </c>
      <c r="E9" s="19" t="s">
        <v>15</v>
      </c>
      <c r="F9" s="23">
        <v>15</v>
      </c>
      <c r="G9" s="29"/>
    </row>
    <row r="10" spans="1:7" ht="15.75" x14ac:dyDescent="0.25">
      <c r="A10" s="29"/>
      <c r="B10" s="29"/>
      <c r="C10" s="22" t="s">
        <v>50</v>
      </c>
      <c r="D10" s="4" t="s">
        <v>51</v>
      </c>
      <c r="E10" s="13" t="s">
        <v>62</v>
      </c>
      <c r="F10" s="24">
        <v>37.5</v>
      </c>
      <c r="G10" s="29"/>
    </row>
    <row r="11" spans="1:7" ht="18.75" x14ac:dyDescent="0.35">
      <c r="A11" s="29"/>
      <c r="B11" s="29"/>
      <c r="C11" s="22" t="s">
        <v>52</v>
      </c>
      <c r="D11" s="4" t="s">
        <v>80</v>
      </c>
      <c r="E11" s="13" t="s">
        <v>53</v>
      </c>
      <c r="F11" s="24">
        <v>1.2</v>
      </c>
      <c r="G11" s="29"/>
    </row>
    <row r="12" spans="1:7" ht="18.75" x14ac:dyDescent="0.25">
      <c r="A12" s="29"/>
      <c r="B12" s="29"/>
      <c r="C12" s="22" t="s">
        <v>102</v>
      </c>
      <c r="D12" s="4" t="s">
        <v>20</v>
      </c>
      <c r="E12" s="13" t="s">
        <v>59</v>
      </c>
      <c r="F12" s="25">
        <v>1250</v>
      </c>
      <c r="G12" s="29"/>
    </row>
    <row r="13" spans="1:7" ht="20.25" thickBot="1" x14ac:dyDescent="0.4">
      <c r="A13" s="29"/>
      <c r="B13" s="29"/>
      <c r="C13" s="26" t="s">
        <v>88</v>
      </c>
      <c r="D13" s="9" t="s">
        <v>119</v>
      </c>
      <c r="E13" s="27" t="s">
        <v>120</v>
      </c>
      <c r="F13" s="28">
        <v>0.1</v>
      </c>
      <c r="G13" s="29"/>
    </row>
    <row r="14" spans="1:7" ht="16.5" thickBot="1" x14ac:dyDescent="0.3">
      <c r="A14" s="29"/>
      <c r="B14" s="29"/>
      <c r="C14" s="14" t="s">
        <v>10</v>
      </c>
      <c r="D14" s="15" t="s">
        <v>2</v>
      </c>
      <c r="E14" s="16" t="s">
        <v>36</v>
      </c>
      <c r="F14" s="17" t="s">
        <v>3</v>
      </c>
      <c r="G14" s="29"/>
    </row>
    <row r="15" spans="1:7" ht="19.5" x14ac:dyDescent="0.35">
      <c r="A15" s="29"/>
      <c r="B15" s="29"/>
      <c r="C15" s="21" t="s">
        <v>103</v>
      </c>
      <c r="D15" s="18" t="s">
        <v>119</v>
      </c>
      <c r="E15" s="19" t="s">
        <v>120</v>
      </c>
      <c r="F15" s="43">
        <v>0.01</v>
      </c>
      <c r="G15" s="29"/>
    </row>
    <row r="16" spans="1:7" ht="19.5" x14ac:dyDescent="0.35">
      <c r="A16" s="29"/>
      <c r="B16" s="29"/>
      <c r="C16" s="41" t="s">
        <v>28</v>
      </c>
      <c r="D16" s="42" t="s">
        <v>16</v>
      </c>
      <c r="E16" s="49" t="s">
        <v>118</v>
      </c>
      <c r="F16" s="50">
        <v>3</v>
      </c>
      <c r="G16" s="29"/>
    </row>
    <row r="17" spans="1:7" ht="18" x14ac:dyDescent="0.25">
      <c r="A17" s="29"/>
      <c r="B17" s="29"/>
      <c r="C17" s="7" t="s">
        <v>44</v>
      </c>
      <c r="D17" s="5" t="s">
        <v>19</v>
      </c>
      <c r="E17" s="13" t="s">
        <v>47</v>
      </c>
      <c r="F17" s="51">
        <f>18*9</f>
        <v>162</v>
      </c>
      <c r="G17" s="29"/>
    </row>
    <row r="18" spans="1:7" ht="18.75" x14ac:dyDescent="0.35">
      <c r="A18" s="29"/>
      <c r="B18" s="29"/>
      <c r="C18" s="7" t="s">
        <v>45</v>
      </c>
      <c r="D18" s="5" t="s">
        <v>12</v>
      </c>
      <c r="E18" s="13" t="s">
        <v>42</v>
      </c>
      <c r="F18" s="51">
        <v>5.5</v>
      </c>
      <c r="G18" s="29"/>
    </row>
    <row r="19" spans="1:7" ht="20.25" thickBot="1" x14ac:dyDescent="0.4">
      <c r="A19" s="29"/>
      <c r="B19" s="29"/>
      <c r="C19" s="8" t="s">
        <v>46</v>
      </c>
      <c r="D19" s="6" t="s">
        <v>20</v>
      </c>
      <c r="E19" s="27" t="s">
        <v>43</v>
      </c>
      <c r="F19" s="52">
        <f>F17*F18</f>
        <v>891</v>
      </c>
      <c r="G19" s="29"/>
    </row>
    <row r="20" spans="1:7" ht="16.5" thickBot="1" x14ac:dyDescent="0.3">
      <c r="A20" s="29"/>
      <c r="B20" s="29"/>
      <c r="C20" s="1" t="s">
        <v>1</v>
      </c>
      <c r="D20" s="2" t="s">
        <v>2</v>
      </c>
      <c r="E20" s="11" t="s">
        <v>36</v>
      </c>
      <c r="F20" s="3" t="s">
        <v>3</v>
      </c>
      <c r="G20" s="29"/>
    </row>
    <row r="21" spans="1:7" ht="18" x14ac:dyDescent="0.25">
      <c r="A21" s="29"/>
      <c r="B21" s="29"/>
      <c r="C21" s="21" t="s">
        <v>29</v>
      </c>
      <c r="D21" s="18" t="s">
        <v>7</v>
      </c>
      <c r="E21" s="19" t="s">
        <v>83</v>
      </c>
      <c r="F21" s="30">
        <v>20</v>
      </c>
      <c r="G21" s="29"/>
    </row>
    <row r="22" spans="1:7" ht="31.5" x14ac:dyDescent="0.25">
      <c r="A22" s="29"/>
      <c r="B22" s="29"/>
      <c r="C22" s="22" t="s">
        <v>56</v>
      </c>
      <c r="D22" s="4" t="s">
        <v>84</v>
      </c>
      <c r="E22" s="13" t="s">
        <v>58</v>
      </c>
      <c r="F22" s="31">
        <v>0.9</v>
      </c>
      <c r="G22" s="29"/>
    </row>
    <row r="23" spans="1:7" ht="31.5" x14ac:dyDescent="0.25">
      <c r="A23" s="29"/>
      <c r="B23" s="29"/>
      <c r="C23" s="22" t="s">
        <v>57</v>
      </c>
      <c r="D23" s="4" t="s">
        <v>84</v>
      </c>
      <c r="E23" s="13" t="s">
        <v>63</v>
      </c>
      <c r="F23" s="31">
        <v>0.95</v>
      </c>
      <c r="G23" s="29"/>
    </row>
    <row r="24" spans="1:7" ht="31.5" x14ac:dyDescent="0.25">
      <c r="A24" s="29"/>
      <c r="B24" s="29"/>
      <c r="C24" s="22" t="s">
        <v>60</v>
      </c>
      <c r="D24" s="4" t="s">
        <v>84</v>
      </c>
      <c r="E24" s="13" t="s">
        <v>61</v>
      </c>
      <c r="F24" s="31">
        <v>1</v>
      </c>
      <c r="G24" s="29"/>
    </row>
    <row r="25" spans="1:7" ht="18.75" x14ac:dyDescent="0.25">
      <c r="A25" s="29"/>
      <c r="C25" s="22" t="s">
        <v>89</v>
      </c>
      <c r="D25" s="4" t="s">
        <v>90</v>
      </c>
      <c r="E25" s="13" t="s">
        <v>74</v>
      </c>
      <c r="F25" s="31">
        <f>1.77*10^-9</f>
        <v>1.7700000000000001E-9</v>
      </c>
      <c r="G25" s="29"/>
    </row>
    <row r="26" spans="1:7" ht="18.75" x14ac:dyDescent="0.25">
      <c r="A26" s="29"/>
      <c r="C26" s="22" t="s">
        <v>91</v>
      </c>
      <c r="D26" s="4" t="s">
        <v>90</v>
      </c>
      <c r="E26" s="13" t="s">
        <v>74</v>
      </c>
      <c r="F26" s="31">
        <f>2.12*10^-9</f>
        <v>2.1200000000000001E-9</v>
      </c>
      <c r="G26" s="29"/>
    </row>
    <row r="27" spans="1:7" ht="18.75" x14ac:dyDescent="0.25">
      <c r="A27" s="29"/>
      <c r="C27" s="22" t="s">
        <v>92</v>
      </c>
      <c r="D27" s="4" t="s">
        <v>68</v>
      </c>
      <c r="E27" s="13" t="s">
        <v>67</v>
      </c>
      <c r="F27" s="95">
        <v>1.5</v>
      </c>
      <c r="G27" s="29"/>
    </row>
    <row r="28" spans="1:7" ht="18.75" x14ac:dyDescent="0.25">
      <c r="A28" s="29"/>
      <c r="C28" s="22" t="s">
        <v>93</v>
      </c>
      <c r="D28" s="4" t="s">
        <v>94</v>
      </c>
      <c r="E28" s="13" t="s">
        <v>66</v>
      </c>
      <c r="F28" s="71">
        <f>(14.65-0.41*T_standard+0.0049*T_standard^2+0.0000778*T_standard^3)/1000</f>
        <v>9.0324000000000012E-3</v>
      </c>
      <c r="G28" s="29"/>
    </row>
    <row r="29" spans="1:7" ht="20.25" thickBot="1" x14ac:dyDescent="0.4">
      <c r="A29" s="29"/>
      <c r="C29" s="26" t="s">
        <v>95</v>
      </c>
      <c r="D29" s="9" t="s">
        <v>96</v>
      </c>
      <c r="E29" s="27" t="s">
        <v>66</v>
      </c>
      <c r="F29" s="96">
        <f>(14.65-0.41*T_process+0.0049*T_process^2+0.0000778*T_process^3)/1000</f>
        <v>9.8650749999999992E-3</v>
      </c>
      <c r="G29" s="29"/>
    </row>
    <row r="30" spans="1:7" ht="16.5" thickBot="1" x14ac:dyDescent="0.3">
      <c r="A30" s="29"/>
      <c r="C30" s="32"/>
      <c r="D30" s="29"/>
      <c r="E30" s="29"/>
      <c r="F30" s="29"/>
      <c r="G30" s="29"/>
    </row>
    <row r="31" spans="1:7" ht="15.75" x14ac:dyDescent="0.25">
      <c r="A31" s="29"/>
      <c r="B31" s="59" t="s">
        <v>82</v>
      </c>
      <c r="C31" s="194" t="s">
        <v>78</v>
      </c>
      <c r="D31" s="194"/>
      <c r="E31" s="194"/>
      <c r="F31" s="195"/>
      <c r="G31" s="29"/>
    </row>
    <row r="32" spans="1:7" ht="18.75" x14ac:dyDescent="0.35">
      <c r="A32" s="29"/>
      <c r="B32" s="53" t="s">
        <v>69</v>
      </c>
      <c r="C32" s="54" t="s">
        <v>54</v>
      </c>
      <c r="D32" s="4" t="s">
        <v>79</v>
      </c>
      <c r="E32" s="13" t="s">
        <v>55</v>
      </c>
      <c r="F32" s="33">
        <f>SAE*P</f>
        <v>45</v>
      </c>
      <c r="G32" s="29"/>
    </row>
    <row r="33" spans="1:7" ht="18.75" x14ac:dyDescent="0.35">
      <c r="A33" s="29"/>
      <c r="B33" s="53" t="s">
        <v>70</v>
      </c>
      <c r="C33" s="54" t="s">
        <v>64</v>
      </c>
      <c r="D33" s="4" t="s">
        <v>79</v>
      </c>
      <c r="E33" s="13" t="s">
        <v>65</v>
      </c>
      <c r="F33" s="33">
        <f>alpha*F*SOTR*((Beta*C_O2_sat_Tproc-C_O2_Process)/C_O2_sat20)*1.024^(T_process-20)</f>
        <v>-5936.3760569269898</v>
      </c>
      <c r="G33" s="29"/>
    </row>
    <row r="34" spans="1:7" ht="18.75" x14ac:dyDescent="0.25">
      <c r="A34" s="29"/>
      <c r="B34" s="53" t="s">
        <v>71</v>
      </c>
      <c r="C34" s="54" t="s">
        <v>76</v>
      </c>
      <c r="D34" s="4" t="s">
        <v>97</v>
      </c>
      <c r="E34" s="13" t="s">
        <v>72</v>
      </c>
      <c r="F34" s="33">
        <f>AOTR/((C_O2_sat_Tproc-C_O2_Process)*V)</f>
        <v>3.1870274066233244</v>
      </c>
      <c r="G34" s="29">
        <f>+KLa_O2_proc*24</f>
        <v>76.488657758959789</v>
      </c>
    </row>
    <row r="35" spans="1:7" ht="18.75" x14ac:dyDescent="0.25">
      <c r="A35" s="29"/>
      <c r="B35" s="53" t="s">
        <v>73</v>
      </c>
      <c r="C35" s="54" t="s">
        <v>77</v>
      </c>
      <c r="D35" s="4" t="s">
        <v>97</v>
      </c>
      <c r="E35" s="4" t="s">
        <v>72</v>
      </c>
      <c r="F35" s="33">
        <f>KLa_O2_proc*SQRT(D_N2O/D_O2)</f>
        <v>2.9120880413410504</v>
      </c>
      <c r="G35" s="29">
        <f>+KLa_N2O_Tproc*24</f>
        <v>69.890112992185209</v>
      </c>
    </row>
    <row r="36" spans="1:7" ht="18.75" x14ac:dyDescent="0.35">
      <c r="A36" s="29"/>
      <c r="B36" s="53" t="s">
        <v>75</v>
      </c>
      <c r="C36" s="54" t="s">
        <v>98</v>
      </c>
      <c r="D36" s="4" t="s">
        <v>99</v>
      </c>
      <c r="E36" s="13" t="s">
        <v>100</v>
      </c>
      <c r="F36" s="33">
        <f>KLa_N2O_Tproc*C_N2P_process*V</f>
        <v>364.01100516763131</v>
      </c>
      <c r="G36" s="29"/>
    </row>
    <row r="37" spans="1:7" ht="19.5" thickBot="1" x14ac:dyDescent="0.4">
      <c r="A37" s="29"/>
      <c r="B37" s="46"/>
      <c r="C37" s="55" t="s">
        <v>38</v>
      </c>
      <c r="D37" s="9" t="s">
        <v>39</v>
      </c>
      <c r="E37" s="27" t="s">
        <v>100</v>
      </c>
      <c r="F37" s="34">
        <f>NTR_aerated*24/1000</f>
        <v>8.7362641240231511</v>
      </c>
      <c r="G37" s="29"/>
    </row>
    <row r="38" spans="1:7" ht="15.75" x14ac:dyDescent="0.25">
      <c r="A38" s="29"/>
      <c r="B38" s="60"/>
      <c r="C38" s="29"/>
      <c r="D38" s="29"/>
      <c r="E38" s="29"/>
      <c r="F38" s="29"/>
      <c r="G38" s="29"/>
    </row>
    <row r="39" spans="1:7" ht="16.5" thickBot="1" x14ac:dyDescent="0.3">
      <c r="B39" s="44"/>
      <c r="C39" s="35"/>
      <c r="D39" s="35"/>
      <c r="E39" s="39"/>
      <c r="F39" s="29"/>
    </row>
    <row r="40" spans="1:7" ht="15.75" x14ac:dyDescent="0.25">
      <c r="B40" s="59" t="s">
        <v>82</v>
      </c>
      <c r="C40" s="194" t="s">
        <v>117</v>
      </c>
      <c r="D40" s="194"/>
      <c r="E40" s="194"/>
      <c r="F40" s="195"/>
    </row>
    <row r="41" spans="1:7" ht="19.5" thickBot="1" x14ac:dyDescent="0.4">
      <c r="B41" s="56" t="s">
        <v>108</v>
      </c>
      <c r="C41" s="57" t="s">
        <v>38</v>
      </c>
      <c r="D41" s="63" t="s">
        <v>101</v>
      </c>
      <c r="E41" s="27" t="s">
        <v>100</v>
      </c>
      <c r="F41" s="38">
        <f>(kLa_nonaerated*V_nonaerated*N2O_nonaerated)/1000</f>
        <v>2.673E-2</v>
      </c>
    </row>
    <row r="42" spans="1:7" ht="16.5" thickBot="1" x14ac:dyDescent="0.3">
      <c r="C42" s="35"/>
      <c r="D42" s="64"/>
      <c r="E42" s="29"/>
      <c r="F42" s="37"/>
    </row>
    <row r="43" spans="1:7" ht="19.5" thickBot="1" x14ac:dyDescent="0.4">
      <c r="C43" s="36" t="s">
        <v>41</v>
      </c>
      <c r="D43" s="65" t="s">
        <v>101</v>
      </c>
      <c r="E43" s="58" t="s">
        <v>100</v>
      </c>
      <c r="F43" s="40">
        <f>Emission_surface+Emission_no</f>
        <v>8.7629941240231517</v>
      </c>
    </row>
  </sheetData>
  <mergeCells count="2">
    <mergeCell ref="C31:F31"/>
    <mergeCell ref="C40:F4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AE192-D99E-40BD-9ABD-885C7D41135C}">
  <sheetPr>
    <tabColor rgb="FFFFC000"/>
  </sheetPr>
  <dimension ref="A1"/>
  <sheetViews>
    <sheetView topLeftCell="A10" zoomScale="70" zoomScaleNormal="70" workbookViewId="0">
      <selection activeCell="AF11" sqref="AF1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52</vt:i4>
      </vt:variant>
    </vt:vector>
  </HeadingPairs>
  <TitlesOfParts>
    <vt:vector size="56" baseType="lpstr">
      <vt:lpstr>Time series of emissions - BA</vt:lpstr>
      <vt:lpstr>N2O Emission- Bottom Aeration</vt:lpstr>
      <vt:lpstr>N2O Emission - Surface Aeration</vt:lpstr>
      <vt:lpstr>Aeration Field Size</vt:lpstr>
      <vt:lpstr>Aerfield</vt:lpstr>
      <vt:lpstr>Airfield</vt:lpstr>
      <vt:lpstr>'N2O Emission - Surface Aeration'!alpha</vt:lpstr>
      <vt:lpstr>'N2O Emission - Surface Aeration'!AOTR</vt:lpstr>
      <vt:lpstr>'N2O Emission - Surface Aeration'!Beta</vt:lpstr>
      <vt:lpstr>'N2O Emission - Surface Aeration'!C_N2P_process</vt:lpstr>
      <vt:lpstr>'N2O Emission - Surface Aeration'!C_O2_Process</vt:lpstr>
      <vt:lpstr>'N2O Emission - Surface Aeration'!C_O2_sat_Tproc</vt:lpstr>
      <vt:lpstr>'N2O Emission - Surface Aeration'!C_O2_sat20</vt:lpstr>
      <vt:lpstr>CN2O</vt:lpstr>
      <vt:lpstr>constR</vt:lpstr>
      <vt:lpstr>'N2O Emission - Surface Aeration'!D_N2O</vt:lpstr>
      <vt:lpstr>'N2O Emission - Surface Aeration'!D_O2</vt:lpstr>
      <vt:lpstr>delta</vt:lpstr>
      <vt:lpstr>DR</vt:lpstr>
      <vt:lpstr>Drnon</vt:lpstr>
      <vt:lpstr>Emission_no</vt:lpstr>
      <vt:lpstr>Emission_surface</vt:lpstr>
      <vt:lpstr>'N2O Emission - Surface Aeration'!F</vt:lpstr>
      <vt:lpstr>HN2O</vt:lpstr>
      <vt:lpstr>KH</vt:lpstr>
      <vt:lpstr>KHprocess</vt:lpstr>
      <vt:lpstr>'N2O Emission - Surface Aeration'!KLa_N2O_Tproc</vt:lpstr>
      <vt:lpstr>'N2O Emission - Surface Aeration'!kLa_nonaerated</vt:lpstr>
      <vt:lpstr>'N2O Emission - Surface Aeration'!KLa_O2_proc</vt:lpstr>
      <vt:lpstr>KLAN2O20</vt:lpstr>
      <vt:lpstr>KLAnon</vt:lpstr>
      <vt:lpstr>KLaprocess</vt:lpstr>
      <vt:lpstr>N2O</vt:lpstr>
      <vt:lpstr>N2O_nonaerated</vt:lpstr>
      <vt:lpstr>nonair</vt:lpstr>
      <vt:lpstr>NonN2O</vt:lpstr>
      <vt:lpstr>'N2O Emission - Surface Aeration'!NTR_aerated</vt:lpstr>
      <vt:lpstr>'N2O Emission - Surface Aeration'!P</vt:lpstr>
      <vt:lpstr>QA</vt:lpstr>
      <vt:lpstr>QAday</vt:lpstr>
      <vt:lpstr>QAs</vt:lpstr>
      <vt:lpstr>rNon</vt:lpstr>
      <vt:lpstr>rprocess</vt:lpstr>
      <vt:lpstr>'N2O Emission - Surface Aeration'!SAE</vt:lpstr>
      <vt:lpstr>'N2O Emission - Surface Aeration'!SOTR</vt:lpstr>
      <vt:lpstr>'N2O Emission - Surface Aeration'!T_process</vt:lpstr>
      <vt:lpstr>'N2O Emission - Surface Aeration'!T_standard</vt:lpstr>
      <vt:lpstr>Tnul</vt:lpstr>
      <vt:lpstr>Tproc</vt:lpstr>
      <vt:lpstr>Tproces</vt:lpstr>
      <vt:lpstr>Tstand</vt:lpstr>
      <vt:lpstr>'N2O Emission - Surface Aeration'!V</vt:lpstr>
      <vt:lpstr>'N2O Emission - Surface Aeration'!V_nonaerated</vt:lpstr>
      <vt:lpstr>VG</vt:lpstr>
      <vt:lpstr>VR</vt:lpstr>
      <vt:lpstr>Vrnon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mha@unisense.com</dc:creator>
  <cp:lastModifiedBy>Shuting Wang</cp:lastModifiedBy>
  <dcterms:created xsi:type="dcterms:W3CDTF">2023-03-29T09:58:03Z</dcterms:created>
  <dcterms:modified xsi:type="dcterms:W3CDTF">2026-01-28T02:26:59Z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2025-12-10T06:37:50Z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7d9d903a-ceb5-42a7-a738-ed88260c4e95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