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39" i="1"/>
  <c r="F37" i="1"/>
  <c r="F36" i="1"/>
  <c r="F24" i="1"/>
  <c r="F25" i="1"/>
  <c r="H66" i="1" l="1"/>
  <c r="K12" i="1"/>
  <c r="K15" i="1"/>
  <c r="K14" i="1"/>
  <c r="K13" i="1"/>
  <c r="K11" i="1"/>
  <c r="H60" i="1" l="1"/>
  <c r="H54" i="1"/>
  <c r="F27" i="1"/>
  <c r="F26" i="1"/>
  <c r="H48" i="1" l="1"/>
  <c r="D69" i="1" s="1"/>
  <c r="L15" i="1" l="1"/>
  <c r="L14" i="1"/>
  <c r="L13" i="1"/>
  <c r="L12" i="1"/>
  <c r="L11" i="1"/>
  <c r="F13" i="1" l="1"/>
  <c r="F23" i="1"/>
  <c r="F35" i="1"/>
  <c r="F22" i="1"/>
  <c r="F12" i="1"/>
  <c r="F34" i="1"/>
  <c r="F21" i="1"/>
  <c r="F11" i="1"/>
  <c r="F33" i="1"/>
  <c r="F28" i="1" l="1"/>
  <c r="F15" i="1"/>
  <c r="F41" i="1" l="1"/>
</calcChain>
</file>

<file path=xl/sharedStrings.xml><?xml version="1.0" encoding="utf-8"?>
<sst xmlns="http://schemas.openxmlformats.org/spreadsheetml/2006/main" count="112" uniqueCount="53">
  <si>
    <t>Gathering  Requerments</t>
  </si>
  <si>
    <t>No.</t>
  </si>
  <si>
    <t>Resource</t>
  </si>
  <si>
    <t>Man</t>
  </si>
  <si>
    <t>Day</t>
  </si>
  <si>
    <t>Effort</t>
  </si>
  <si>
    <t>ManDay IDR</t>
  </si>
  <si>
    <t>Project Manager</t>
  </si>
  <si>
    <t>Analyst</t>
  </si>
  <si>
    <t>Frontend</t>
  </si>
  <si>
    <t>Web Developer</t>
  </si>
  <si>
    <t>Total</t>
  </si>
  <si>
    <t>MAnDayIDR</t>
  </si>
  <si>
    <t xml:space="preserve">Development </t>
  </si>
  <si>
    <t>Graphic Designer &amp; Cut and Slice</t>
  </si>
  <si>
    <t>Quality Control</t>
  </si>
  <si>
    <t>Web Developer 1</t>
  </si>
  <si>
    <t>Web Developer 2</t>
  </si>
  <si>
    <t>Web Developer 3</t>
  </si>
  <si>
    <t>Software Implementatin Costs</t>
  </si>
  <si>
    <t xml:space="preserve">Deployment - UAT &amp; Training </t>
  </si>
  <si>
    <t xml:space="preserve">Overhead - Gathering 1st Week </t>
  </si>
  <si>
    <t>Plane</t>
  </si>
  <si>
    <t>PP BAT - Hotel</t>
  </si>
  <si>
    <t>Hotel Room</t>
  </si>
  <si>
    <t>Hotel</t>
  </si>
  <si>
    <t>Allowance</t>
  </si>
  <si>
    <t xml:space="preserve">Overhead - Gathering 2nd Week </t>
  </si>
  <si>
    <t xml:space="preserve">Overhead - UAT 1st Week </t>
  </si>
  <si>
    <t xml:space="preserve">Overhead - UAT 2nd Week </t>
  </si>
  <si>
    <t>Overhead Cost</t>
  </si>
  <si>
    <t>I</t>
  </si>
  <si>
    <t>II</t>
  </si>
  <si>
    <t>III</t>
  </si>
  <si>
    <t>Total Costs</t>
  </si>
  <si>
    <t>Software Implementation costs</t>
  </si>
  <si>
    <t>Overhead Costs</t>
  </si>
  <si>
    <t>Post Go Live Support (1 Month)</t>
  </si>
  <si>
    <t>Grand Total</t>
  </si>
  <si>
    <t xml:space="preserve">Apendix  III –  Maintenance Fee Yearly ( Optional ) </t>
  </si>
  <si>
    <t xml:space="preserve">Yearly Maintenance Support </t>
  </si>
  <si>
    <t>Mandays</t>
  </si>
  <si>
    <t>Percentage</t>
  </si>
  <si>
    <t>Apendix  IV – Dedicated Team Help Desk ( Optional )</t>
  </si>
  <si>
    <t>Dedicated Maintenance Support</t>
  </si>
  <si>
    <t>Rate Mandays</t>
  </si>
  <si>
    <t>Work Days In A Years</t>
  </si>
  <si>
    <t>Fronted</t>
  </si>
  <si>
    <t>Job</t>
  </si>
  <si>
    <t>Fee</t>
  </si>
  <si>
    <t>Margin (10%)</t>
  </si>
  <si>
    <t>Fee + Margin</t>
  </si>
  <si>
    <t>Web Developer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</si>
</sst>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7"/>
      </left>
      <right style="thin">
        <color theme="7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0" borderId="0" xfId="0" applyNumberFormat="1"/>
    <xf numFmtId="0" fontId="0" fillId="0" borderId="0" xfId="0" applyBorder="1"/>
    <xf numFmtId="0" fontId="2" fillId="0" borderId="0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0" fillId="0" borderId="4" xfId="0" applyFont="1" applyBorder="1"/>
    <xf numFmtId="9" fontId="0" fillId="0" borderId="4" xfId="0" applyNumberFormat="1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3" fillId="2" borderId="10" xfId="0" applyFont="1" applyFill="1" applyBorder="1"/>
    <xf numFmtId="0" fontId="0" fillId="0" borderId="4" xfId="0" applyFont="1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2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9" fontId="0" fillId="0" borderId="12" xfId="0" applyNumberFormat="1" applyBorder="1"/>
    <xf numFmtId="0" fontId="0" fillId="4" borderId="12" xfId="0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5" borderId="10" xfId="0" applyFill="1" applyBorder="1"/>
    <xf numFmtId="3" fontId="0" fillId="0" borderId="0" xfId="0" applyNumberFormat="1"/>
    <xf numFmtId="3" fontId="3" fillId="2" borderId="10" xfId="0" applyNumberFormat="1" applyFont="1" applyFill="1" applyBorder="1"/>
    <xf numFmtId="3" fontId="0" fillId="0" borderId="4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11" xfId="0" applyNumberFormat="1" applyFont="1" applyFill="1" applyBorder="1" applyAlignment="1">
      <alignment horizontal="center"/>
    </xf>
    <xf numFmtId="3" fontId="0" fillId="0" borderId="16" xfId="0" applyNumberFormat="1" applyBorder="1"/>
    <xf numFmtId="3" fontId="0" fillId="0" borderId="17" xfId="0" applyNumberFormat="1" applyBorder="1"/>
    <xf numFmtId="0" fontId="2" fillId="0" borderId="0" xfId="0" applyFo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Border="1"/>
  </cellXfs>
  <cellStyles count="1">
    <cellStyle name="Normal" xfId="0" builtinId="0"/>
  </cellStyles>
  <dxfs count="3">
    <dxf>
      <numFmt numFmtId="0" formatCode="General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Table4" displayName="Table4" ref="A10:F15" totalsRowShown="0">
  <autoFilter ref="A10:F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."/>
    <tableColumn id="2" name="Resource"/>
    <tableColumn id="3" name="Man"/>
    <tableColumn id="4" name="Day"/>
    <tableColumn id="5" name="Effort" dataDxfId="2"/>
    <tableColumn id="6" name="ManDay IDR"/>
  </tableColumns>
  <tableStyleInfo name="TableStyleLight12" showFirstColumn="0" showLastColumn="0" showRowStripes="1" showColumnStripes="1"/>
</table>
</file>

<file path=xl/tables/table2.xml><?xml version="1.0" encoding="utf-8"?>
<table xmlns="http://schemas.openxmlformats.org/spreadsheetml/2006/main" id="1" name="Table1" displayName="Table1" ref="A20:F28" totalsRowShown="0">
  <autoFilter ref="A20:F2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."/>
    <tableColumn id="2" name="Resource"/>
    <tableColumn id="3" name="Man"/>
    <tableColumn id="4" name="Day"/>
    <tableColumn id="5" name="Effort" dataDxfId="1"/>
    <tableColumn id="6" name="MAnDayIDR" dataDxfId="0">
      <calculatedColumnFormula>L11*Table1[[#This Row],[Day]]*1</calculatedColumnFormula>
    </tableColumn>
  </tableColumns>
  <tableStyleInfo name="TableStyleLight12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1"/>
  <sheetViews>
    <sheetView tabSelected="1" zoomScaleNormal="100" workbookViewId="0">
      <selection activeCell="D7" sqref="D7"/>
    </sheetView>
  </sheetViews>
  <sheetFormatPr defaultRowHeight="15" x14ac:dyDescent="0.25"/>
  <cols>
    <col min="1" max="1" width="11.140625" customWidth="1"/>
    <col min="2" max="2" width="29.85546875" customWidth="1"/>
    <col min="3" max="3" width="13.7109375" customWidth="1"/>
    <col min="4" max="4" width="19.42578125" customWidth="1"/>
    <col min="5" max="5" width="11.7109375" customWidth="1"/>
    <col min="6" max="6" width="13.7109375" customWidth="1"/>
    <col min="7" max="7" width="12.7109375" customWidth="1"/>
    <col min="9" max="9" width="18" customWidth="1"/>
    <col min="10" max="10" width="13.85546875" customWidth="1"/>
    <col min="11" max="11" width="14.85546875" customWidth="1"/>
    <col min="12" max="12" width="12" customWidth="1"/>
  </cols>
  <sheetData>
    <row r="2" spans="1:12" x14ac:dyDescent="0.25">
      <c r="A2" s="2"/>
      <c r="B2" s="3"/>
      <c r="C2" s="3"/>
      <c r="D2" s="3"/>
      <c r="E2" s="3"/>
      <c r="F2" s="3"/>
      <c r="G2" s="3"/>
    </row>
    <row r="3" spans="1:12" x14ac:dyDescent="0.25">
      <c r="A3" s="3"/>
      <c r="B3" s="3"/>
      <c r="C3" s="3"/>
      <c r="D3" s="3"/>
      <c r="E3" s="3"/>
      <c r="F3" s="3"/>
      <c r="G3" s="3"/>
    </row>
    <row r="4" spans="1:12" x14ac:dyDescent="0.25">
      <c r="A4" s="2"/>
      <c r="B4" s="2"/>
      <c r="C4" s="2"/>
      <c r="D4" s="44"/>
      <c r="E4" s="44"/>
      <c r="F4" s="44"/>
      <c r="G4" s="44"/>
    </row>
    <row r="9" spans="1:12" ht="15.75" thickBot="1" x14ac:dyDescent="0.3">
      <c r="A9" s="36" t="s">
        <v>0</v>
      </c>
      <c r="B9" s="36"/>
    </row>
    <row r="10" spans="1:12" ht="15.75" thickBot="1" x14ac:dyDescent="0.3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I10" s="28" t="s">
        <v>48</v>
      </c>
      <c r="J10" s="28" t="s">
        <v>49</v>
      </c>
      <c r="K10" s="28" t="s">
        <v>50</v>
      </c>
      <c r="L10" s="28" t="s">
        <v>51</v>
      </c>
    </row>
    <row r="11" spans="1:12" x14ac:dyDescent="0.25">
      <c r="A11">
        <v>1</v>
      </c>
      <c r="B11" t="s">
        <v>7</v>
      </c>
      <c r="C11">
        <v>1</v>
      </c>
      <c r="D11">
        <v>29</v>
      </c>
      <c r="E11" s="1">
        <v>1</v>
      </c>
      <c r="F11" s="29">
        <f>L11*D11*1</f>
        <v>19140000</v>
      </c>
      <c r="I11" s="26" t="s">
        <v>7</v>
      </c>
      <c r="J11" s="34">
        <v>600000</v>
      </c>
      <c r="K11" s="26">
        <f>J11*0.1</f>
        <v>60000</v>
      </c>
      <c r="L11" s="26">
        <f>J11+K11</f>
        <v>660000</v>
      </c>
    </row>
    <row r="12" spans="1:12" x14ac:dyDescent="0.25">
      <c r="A12">
        <v>2</v>
      </c>
      <c r="B12" t="s">
        <v>8</v>
      </c>
      <c r="C12">
        <v>1</v>
      </c>
      <c r="D12">
        <v>29</v>
      </c>
      <c r="E12" s="1">
        <v>1</v>
      </c>
      <c r="F12">
        <f>L12*D12*1</f>
        <v>15950000</v>
      </c>
      <c r="I12" s="26" t="s">
        <v>8</v>
      </c>
      <c r="J12" s="34">
        <v>500000</v>
      </c>
      <c r="K12" s="26">
        <f>J12*0.1</f>
        <v>50000</v>
      </c>
      <c r="L12" s="26">
        <f t="shared" ref="L12:L15" si="0">K12+J12</f>
        <v>550000</v>
      </c>
    </row>
    <row r="13" spans="1:12" x14ac:dyDescent="0.25">
      <c r="A13">
        <v>3</v>
      </c>
      <c r="B13" t="s">
        <v>9</v>
      </c>
      <c r="C13">
        <v>1</v>
      </c>
      <c r="D13">
        <v>29</v>
      </c>
      <c r="E13" s="1">
        <v>1</v>
      </c>
      <c r="F13">
        <f>L13*D13*1</f>
        <v>11165000</v>
      </c>
      <c r="I13" s="26" t="s">
        <v>47</v>
      </c>
      <c r="J13" s="34">
        <v>350000</v>
      </c>
      <c r="K13" s="26">
        <f>J13*0.1</f>
        <v>35000</v>
      </c>
      <c r="L13" s="26">
        <f t="shared" si="0"/>
        <v>385000</v>
      </c>
    </row>
    <row r="14" spans="1:12" x14ac:dyDescent="0.25">
      <c r="A14">
        <v>4</v>
      </c>
      <c r="B14" t="s">
        <v>10</v>
      </c>
      <c r="C14">
        <v>2</v>
      </c>
      <c r="D14">
        <v>29</v>
      </c>
      <c r="E14" s="1">
        <v>1</v>
      </c>
      <c r="F14">
        <f>L14*D14*2</f>
        <v>19140000</v>
      </c>
      <c r="I14" s="26" t="s">
        <v>10</v>
      </c>
      <c r="J14" s="34">
        <v>300000</v>
      </c>
      <c r="K14" s="26">
        <f>J14*0.1</f>
        <v>30000</v>
      </c>
      <c r="L14" s="26">
        <f t="shared" si="0"/>
        <v>330000</v>
      </c>
    </row>
    <row r="15" spans="1:12" ht="15.75" thickBot="1" x14ac:dyDescent="0.3">
      <c r="E15" t="s">
        <v>11</v>
      </c>
      <c r="F15" s="29">
        <f>SUM(F11:F14)</f>
        <v>65395000</v>
      </c>
      <c r="I15" s="27" t="s">
        <v>15</v>
      </c>
      <c r="J15" s="35">
        <v>250000</v>
      </c>
      <c r="K15" s="27">
        <f>J15*0.1</f>
        <v>25000</v>
      </c>
      <c r="L15" s="27">
        <f t="shared" si="0"/>
        <v>275000</v>
      </c>
    </row>
    <row r="19" spans="1:6" x14ac:dyDescent="0.25">
      <c r="A19" s="36" t="s">
        <v>13</v>
      </c>
      <c r="B19" s="36"/>
    </row>
    <row r="20" spans="1:6" x14ac:dyDescent="0.25">
      <c r="A20" t="s">
        <v>1</v>
      </c>
      <c r="B20" t="s">
        <v>2</v>
      </c>
      <c r="C20" t="s">
        <v>3</v>
      </c>
      <c r="D20" t="s">
        <v>4</v>
      </c>
      <c r="E20" t="s">
        <v>5</v>
      </c>
      <c r="F20" t="s">
        <v>12</v>
      </c>
    </row>
    <row r="21" spans="1:6" x14ac:dyDescent="0.25">
      <c r="A21">
        <v>1</v>
      </c>
      <c r="B21" t="s">
        <v>7</v>
      </c>
      <c r="C21">
        <v>1</v>
      </c>
      <c r="D21">
        <v>85</v>
      </c>
      <c r="E21" s="1">
        <v>1</v>
      </c>
      <c r="F21">
        <f t="shared" ref="F21:F27" si="1">L11*D21*1</f>
        <v>56100000</v>
      </c>
    </row>
    <row r="22" spans="1:6" x14ac:dyDescent="0.25">
      <c r="A22">
        <v>2</v>
      </c>
      <c r="B22" t="s">
        <v>8</v>
      </c>
      <c r="C22">
        <v>1</v>
      </c>
      <c r="D22">
        <v>15</v>
      </c>
      <c r="E22" s="1">
        <v>1</v>
      </c>
      <c r="F22">
        <f t="shared" si="1"/>
        <v>8250000</v>
      </c>
    </row>
    <row r="23" spans="1:6" x14ac:dyDescent="0.25">
      <c r="A23">
        <v>3</v>
      </c>
      <c r="B23" t="s">
        <v>14</v>
      </c>
      <c r="C23">
        <v>1</v>
      </c>
      <c r="D23">
        <v>12</v>
      </c>
      <c r="E23" s="1">
        <v>1</v>
      </c>
      <c r="F23">
        <f t="shared" si="1"/>
        <v>4620000</v>
      </c>
    </row>
    <row r="24" spans="1:6" x14ac:dyDescent="0.25">
      <c r="A24">
        <v>4</v>
      </c>
      <c r="B24" t="s">
        <v>16</v>
      </c>
      <c r="C24">
        <v>1</v>
      </c>
      <c r="D24">
        <v>22</v>
      </c>
      <c r="E24" s="1">
        <v>1</v>
      </c>
      <c r="F24">
        <f>L14*D24*1</f>
        <v>7260000</v>
      </c>
    </row>
    <row r="25" spans="1:6" x14ac:dyDescent="0.25">
      <c r="A25">
        <v>5</v>
      </c>
      <c r="B25" t="s">
        <v>17</v>
      </c>
      <c r="C25">
        <v>1</v>
      </c>
      <c r="D25">
        <v>22</v>
      </c>
      <c r="E25" s="1">
        <v>1</v>
      </c>
      <c r="F25">
        <f>L14*D25*1</f>
        <v>7260000</v>
      </c>
    </row>
    <row r="26" spans="1:6" x14ac:dyDescent="0.25">
      <c r="A26">
        <v>6</v>
      </c>
      <c r="B26" t="s">
        <v>18</v>
      </c>
      <c r="C26">
        <v>1</v>
      </c>
      <c r="D26">
        <v>85</v>
      </c>
      <c r="E26" s="1">
        <v>1</v>
      </c>
      <c r="F26">
        <f t="shared" si="1"/>
        <v>0</v>
      </c>
    </row>
    <row r="27" spans="1:6" x14ac:dyDescent="0.25">
      <c r="A27">
        <v>7</v>
      </c>
      <c r="B27" t="s">
        <v>52</v>
      </c>
      <c r="C27">
        <v>1</v>
      </c>
      <c r="D27">
        <v>85</v>
      </c>
      <c r="E27" s="1">
        <v>1</v>
      </c>
      <c r="F27">
        <f t="shared" si="1"/>
        <v>0</v>
      </c>
    </row>
    <row r="28" spans="1:6" x14ac:dyDescent="0.25">
      <c r="E28" t="s">
        <v>11</v>
      </c>
      <c r="F28">
        <f>SUM(F21:F25)</f>
        <v>83490000</v>
      </c>
    </row>
    <row r="31" spans="1:6" x14ac:dyDescent="0.25">
      <c r="A31" t="s">
        <v>20</v>
      </c>
    </row>
    <row r="32" spans="1:6" x14ac:dyDescent="0.25">
      <c r="A32" s="4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6" t="s">
        <v>12</v>
      </c>
    </row>
    <row r="33" spans="1:18" x14ac:dyDescent="0.25">
      <c r="A33" s="7">
        <v>1</v>
      </c>
      <c r="B33" s="7" t="s">
        <v>7</v>
      </c>
      <c r="C33" s="7">
        <v>1</v>
      </c>
      <c r="D33" s="7">
        <v>12</v>
      </c>
      <c r="E33" s="8">
        <v>1</v>
      </c>
      <c r="F33" s="9">
        <f>L11*D33*1</f>
        <v>7920000</v>
      </c>
    </row>
    <row r="34" spans="1:18" x14ac:dyDescent="0.25">
      <c r="A34" s="7">
        <v>2</v>
      </c>
      <c r="B34" s="7" t="s">
        <v>8</v>
      </c>
      <c r="C34" s="7">
        <v>1</v>
      </c>
      <c r="D34" s="7">
        <v>12</v>
      </c>
      <c r="E34" s="8">
        <v>1</v>
      </c>
      <c r="F34" s="9">
        <f>L12*D34*1</f>
        <v>6600000</v>
      </c>
    </row>
    <row r="35" spans="1:18" x14ac:dyDescent="0.25">
      <c r="A35" s="7">
        <v>3</v>
      </c>
      <c r="B35" s="7" t="s">
        <v>15</v>
      </c>
      <c r="C35" s="7">
        <v>1</v>
      </c>
      <c r="D35" s="7">
        <v>12</v>
      </c>
      <c r="E35" s="8">
        <v>1</v>
      </c>
      <c r="F35" s="9">
        <f>L13*D35*1</f>
        <v>4620000</v>
      </c>
    </row>
    <row r="36" spans="1:18" x14ac:dyDescent="0.25">
      <c r="A36" s="7">
        <v>4</v>
      </c>
      <c r="B36" s="7" t="s">
        <v>16</v>
      </c>
      <c r="C36" s="7">
        <v>1</v>
      </c>
      <c r="D36" s="7">
        <v>12</v>
      </c>
      <c r="E36" s="8">
        <v>1</v>
      </c>
      <c r="F36" s="9">
        <f>L14*D36*1</f>
        <v>3960000</v>
      </c>
    </row>
    <row r="37" spans="1:18" x14ac:dyDescent="0.25">
      <c r="A37" s="7">
        <v>5</v>
      </c>
      <c r="B37" s="7" t="s">
        <v>17</v>
      </c>
      <c r="C37" s="7">
        <v>1</v>
      </c>
      <c r="D37" s="7">
        <v>12</v>
      </c>
      <c r="E37" s="8">
        <v>1</v>
      </c>
      <c r="F37" s="9">
        <f>L14*D37*1</f>
        <v>3960000</v>
      </c>
      <c r="R37" s="1"/>
    </row>
    <row r="38" spans="1:18" x14ac:dyDescent="0.25">
      <c r="A38" s="7">
        <v>6</v>
      </c>
      <c r="B38" s="7" t="s">
        <v>18</v>
      </c>
      <c r="C38" s="7">
        <v>1</v>
      </c>
      <c r="D38" s="7">
        <v>12</v>
      </c>
      <c r="E38" s="8">
        <v>1</v>
      </c>
      <c r="F38" s="9"/>
      <c r="R38" s="1"/>
    </row>
    <row r="39" spans="1:18" x14ac:dyDescent="0.25">
      <c r="A39" s="10"/>
      <c r="B39" s="10"/>
      <c r="C39" s="10"/>
      <c r="D39" s="10"/>
      <c r="E39" s="10" t="s">
        <v>11</v>
      </c>
      <c r="F39" s="11">
        <f>SUM(F33,F34,F35,F36,F37)</f>
        <v>27060000</v>
      </c>
      <c r="R39" s="1"/>
    </row>
    <row r="40" spans="1:18" ht="15.75" thickBot="1" x14ac:dyDescent="0.3">
      <c r="R40" s="1"/>
    </row>
    <row r="41" spans="1:18" ht="15.75" thickBot="1" x14ac:dyDescent="0.3">
      <c r="A41" s="37" t="s">
        <v>19</v>
      </c>
      <c r="B41" s="38"/>
      <c r="C41" s="38"/>
      <c r="D41" s="39"/>
      <c r="E41" s="12" t="s">
        <v>11</v>
      </c>
      <c r="F41" s="30">
        <f>F39+F28+F15</f>
        <v>175945000</v>
      </c>
      <c r="R41" s="1"/>
    </row>
    <row r="42" spans="1:18" x14ac:dyDescent="0.25">
      <c r="R42" s="1"/>
    </row>
    <row r="43" spans="1:18" x14ac:dyDescent="0.25">
      <c r="R43" s="1"/>
    </row>
    <row r="46" spans="1:18" x14ac:dyDescent="0.25">
      <c r="A46" t="s">
        <v>21</v>
      </c>
    </row>
    <row r="47" spans="1:18" x14ac:dyDescent="0.25">
      <c r="A47" s="4" t="s">
        <v>3</v>
      </c>
      <c r="B47" s="5" t="s">
        <v>4</v>
      </c>
      <c r="C47" s="5" t="s">
        <v>22</v>
      </c>
      <c r="D47" s="5" t="s">
        <v>23</v>
      </c>
      <c r="E47" s="5" t="s">
        <v>24</v>
      </c>
      <c r="F47" s="6" t="s">
        <v>25</v>
      </c>
      <c r="G47" s="6" t="s">
        <v>26</v>
      </c>
      <c r="H47" s="6" t="s">
        <v>11</v>
      </c>
    </row>
    <row r="48" spans="1:18" x14ac:dyDescent="0.25">
      <c r="A48" s="13">
        <v>4</v>
      </c>
      <c r="B48" s="13">
        <v>6</v>
      </c>
      <c r="C48" s="31">
        <v>3500000</v>
      </c>
      <c r="D48" s="13">
        <v>100000</v>
      </c>
      <c r="E48" s="14">
        <v>2</v>
      </c>
      <c r="F48" s="32">
        <v>600000</v>
      </c>
      <c r="G48" s="33">
        <v>1500000</v>
      </c>
      <c r="H48" s="15">
        <f>C48+D48+(E48*F48*B48)+G48</f>
        <v>12300000</v>
      </c>
    </row>
    <row r="52" spans="1:8" x14ac:dyDescent="0.25">
      <c r="A52" t="s">
        <v>27</v>
      </c>
    </row>
    <row r="53" spans="1:8" x14ac:dyDescent="0.25">
      <c r="A53" s="4" t="s">
        <v>3</v>
      </c>
      <c r="B53" s="5" t="s">
        <v>4</v>
      </c>
      <c r="C53" s="5" t="s">
        <v>22</v>
      </c>
      <c r="D53" s="5" t="s">
        <v>23</v>
      </c>
      <c r="E53" s="5" t="s">
        <v>24</v>
      </c>
      <c r="F53" s="6" t="s">
        <v>25</v>
      </c>
      <c r="G53" s="6" t="s">
        <v>26</v>
      </c>
      <c r="H53" s="6" t="s">
        <v>11</v>
      </c>
    </row>
    <row r="54" spans="1:8" x14ac:dyDescent="0.25">
      <c r="A54" s="13">
        <v>4</v>
      </c>
      <c r="B54" s="13">
        <v>6</v>
      </c>
      <c r="C54" s="31">
        <v>3500000</v>
      </c>
      <c r="D54" s="13">
        <v>100000</v>
      </c>
      <c r="E54" s="14">
        <v>2</v>
      </c>
      <c r="F54" s="32">
        <v>600000</v>
      </c>
      <c r="G54" s="33">
        <v>1500000</v>
      </c>
      <c r="H54" s="15">
        <f>C54+D54+(E54*F54*B54)+G54</f>
        <v>12300000</v>
      </c>
    </row>
    <row r="58" spans="1:8" x14ac:dyDescent="0.25">
      <c r="A58" t="s">
        <v>28</v>
      </c>
    </row>
    <row r="59" spans="1:8" x14ac:dyDescent="0.25">
      <c r="A59" s="4" t="s">
        <v>3</v>
      </c>
      <c r="B59" s="5" t="s">
        <v>4</v>
      </c>
      <c r="C59" s="5" t="s">
        <v>22</v>
      </c>
      <c r="D59" s="5" t="s">
        <v>23</v>
      </c>
      <c r="E59" s="5" t="s">
        <v>24</v>
      </c>
      <c r="F59" s="6" t="s">
        <v>25</v>
      </c>
      <c r="G59" s="6" t="s">
        <v>26</v>
      </c>
      <c r="H59" s="6" t="s">
        <v>11</v>
      </c>
    </row>
    <row r="60" spans="1:8" x14ac:dyDescent="0.25">
      <c r="A60" s="13">
        <v>4</v>
      </c>
      <c r="B60" s="13">
        <v>6</v>
      </c>
      <c r="C60" s="31">
        <v>3500000</v>
      </c>
      <c r="D60" s="31">
        <v>100000</v>
      </c>
      <c r="E60" s="14">
        <v>2</v>
      </c>
      <c r="F60" s="32">
        <v>600000</v>
      </c>
      <c r="G60" s="33">
        <v>1500000</v>
      </c>
      <c r="H60" s="15">
        <f>C60+D60+(E60*F60*B60)+G60</f>
        <v>12300000</v>
      </c>
    </row>
    <row r="64" spans="1:8" x14ac:dyDescent="0.25">
      <c r="A64" t="s">
        <v>29</v>
      </c>
    </row>
    <row r="65" spans="1:8" x14ac:dyDescent="0.25">
      <c r="A65" s="4" t="s">
        <v>3</v>
      </c>
      <c r="B65" s="5" t="s">
        <v>4</v>
      </c>
      <c r="C65" s="5" t="s">
        <v>22</v>
      </c>
      <c r="D65" s="5" t="s">
        <v>23</v>
      </c>
      <c r="E65" s="5" t="s">
        <v>24</v>
      </c>
      <c r="F65" s="6" t="s">
        <v>25</v>
      </c>
      <c r="G65" s="6" t="s">
        <v>26</v>
      </c>
      <c r="H65" s="6" t="s">
        <v>11</v>
      </c>
    </row>
    <row r="66" spans="1:8" x14ac:dyDescent="0.25">
      <c r="A66" s="13">
        <v>4</v>
      </c>
      <c r="B66" s="13">
        <v>6</v>
      </c>
      <c r="C66" s="31">
        <v>3500000</v>
      </c>
      <c r="D66" s="31">
        <v>100000</v>
      </c>
      <c r="E66" s="14">
        <v>2</v>
      </c>
      <c r="F66" s="32">
        <v>600000</v>
      </c>
      <c r="G66" s="33">
        <v>1500000</v>
      </c>
      <c r="H66" s="15">
        <f>C66+D66+(E66*F66*B66)+G66</f>
        <v>12300000</v>
      </c>
    </row>
    <row r="69" spans="1:8" x14ac:dyDescent="0.25">
      <c r="A69" s="40" t="s">
        <v>30</v>
      </c>
      <c r="B69" s="40"/>
      <c r="C69" s="16" t="s">
        <v>11</v>
      </c>
      <c r="D69" s="17">
        <f>H66+H60+H54+H48</f>
        <v>49200000</v>
      </c>
    </row>
    <row r="72" spans="1:8" x14ac:dyDescent="0.25">
      <c r="A72" s="18" t="s">
        <v>1</v>
      </c>
      <c r="B72" s="18" t="s">
        <v>34</v>
      </c>
      <c r="C72" s="18">
        <v>0</v>
      </c>
      <c r="D72" s="18">
        <v>0</v>
      </c>
      <c r="E72" s="18">
        <v>0</v>
      </c>
    </row>
    <row r="73" spans="1:8" x14ac:dyDescent="0.25">
      <c r="A73" s="19" t="s">
        <v>31</v>
      </c>
      <c r="B73" s="19" t="s">
        <v>35</v>
      </c>
      <c r="C73" s="19">
        <v>0</v>
      </c>
      <c r="D73" s="19">
        <v>0</v>
      </c>
      <c r="E73" s="19">
        <v>0</v>
      </c>
    </row>
    <row r="74" spans="1:8" x14ac:dyDescent="0.25">
      <c r="A74" s="19" t="s">
        <v>32</v>
      </c>
      <c r="B74" s="19" t="s">
        <v>36</v>
      </c>
      <c r="C74" s="19">
        <v>0</v>
      </c>
      <c r="D74" s="19">
        <v>0</v>
      </c>
      <c r="E74" s="19">
        <v>0</v>
      </c>
    </row>
    <row r="75" spans="1:8" x14ac:dyDescent="0.25">
      <c r="A75" s="19" t="s">
        <v>33</v>
      </c>
      <c r="B75" s="19" t="s">
        <v>37</v>
      </c>
      <c r="C75" s="19">
        <v>0</v>
      </c>
      <c r="D75" s="19">
        <v>0</v>
      </c>
      <c r="E75" s="19">
        <v>0</v>
      </c>
    </row>
    <row r="76" spans="1:8" x14ac:dyDescent="0.25">
      <c r="A76" s="18"/>
      <c r="B76" s="18" t="s">
        <v>11</v>
      </c>
      <c r="C76" s="18">
        <v>0</v>
      </c>
      <c r="D76" s="18">
        <v>0</v>
      </c>
      <c r="E76" s="18">
        <v>0</v>
      </c>
    </row>
    <row r="77" spans="1:8" x14ac:dyDescent="0.25">
      <c r="A77" s="18"/>
      <c r="B77" s="18" t="s">
        <v>38</v>
      </c>
      <c r="C77" s="18">
        <v>0</v>
      </c>
      <c r="D77" s="18">
        <v>0</v>
      </c>
      <c r="E77" s="18">
        <v>0</v>
      </c>
    </row>
    <row r="80" spans="1:8" x14ac:dyDescent="0.25">
      <c r="A80" t="s">
        <v>39</v>
      </c>
    </row>
    <row r="82" spans="1:5" x14ac:dyDescent="0.25">
      <c r="A82" s="41" t="s">
        <v>40</v>
      </c>
      <c r="B82" s="42"/>
      <c r="C82" s="43"/>
    </row>
    <row r="83" spans="1:5" x14ac:dyDescent="0.25">
      <c r="A83" s="23" t="s">
        <v>42</v>
      </c>
      <c r="B83" s="23" t="s">
        <v>11</v>
      </c>
      <c r="C83" s="23" t="s">
        <v>41</v>
      </c>
    </row>
    <row r="84" spans="1:5" x14ac:dyDescent="0.25">
      <c r="A84" s="22">
        <v>0.08</v>
      </c>
      <c r="B84" s="20">
        <v>0</v>
      </c>
      <c r="C84" s="20">
        <v>65</v>
      </c>
    </row>
    <row r="87" spans="1:5" x14ac:dyDescent="0.25">
      <c r="A87" t="s">
        <v>43</v>
      </c>
    </row>
    <row r="89" spans="1:5" x14ac:dyDescent="0.25">
      <c r="A89" s="41" t="s">
        <v>44</v>
      </c>
      <c r="B89" s="42"/>
      <c r="C89" s="42"/>
      <c r="D89" s="42"/>
      <c r="E89" s="43"/>
    </row>
    <row r="90" spans="1:5" x14ac:dyDescent="0.25">
      <c r="A90" s="23" t="s">
        <v>3</v>
      </c>
      <c r="B90" s="23" t="s">
        <v>5</v>
      </c>
      <c r="C90" s="23" t="s">
        <v>45</v>
      </c>
      <c r="D90" s="23" t="s">
        <v>46</v>
      </c>
      <c r="E90" s="23" t="s">
        <v>11</v>
      </c>
    </row>
    <row r="91" spans="1:5" x14ac:dyDescent="0.25">
      <c r="A91" s="24">
        <v>1</v>
      </c>
      <c r="B91" s="25">
        <v>0.2</v>
      </c>
      <c r="C91" s="21">
        <v>65</v>
      </c>
      <c r="D91" s="21">
        <v>0</v>
      </c>
      <c r="E91" s="21">
        <v>0</v>
      </c>
    </row>
  </sheetData>
  <mergeCells count="4">
    <mergeCell ref="A41:D41"/>
    <mergeCell ref="A69:B69"/>
    <mergeCell ref="A82:C82"/>
    <mergeCell ref="A89:E89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Olla</dc:creator>
  <cp:lastModifiedBy>JUMAWAL_GaGaH</cp:lastModifiedBy>
  <dcterms:created xsi:type="dcterms:W3CDTF">2018-07-11T12:36:37Z</dcterms:created>
  <dcterms:modified xsi:type="dcterms:W3CDTF">2018-07-17T07:49:37Z</dcterms:modified>
</cp:coreProperties>
</file>