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bustamante\Downloads\Pendientes\"/>
    </mc:Choice>
  </mc:AlternateContent>
  <bookViews>
    <workbookView xWindow="0" yWindow="0" windowWidth="23040" windowHeight="9384" tabRatio="863"/>
  </bookViews>
  <sheets>
    <sheet name="Requerimiento" sheetId="17" r:id="rId1"/>
    <sheet name="Filas Global" sheetId="20" r:id="rId2"/>
    <sheet name="Notas" sheetId="19" r:id="rId3"/>
    <sheet name="Hoja2" sheetId="18" state="hidden" r:id="rId4"/>
    <sheet name="ANEXO 15A" sheetId="5" state="hidden" r:id="rId5"/>
    <sheet name="Hoja1" sheetId="15" state="hidden" r:id="rId6"/>
  </sheets>
  <definedNames>
    <definedName name="_xlnm.Print_Area" localSheetId="4">'ANEXO 15A'!$B$4:$D$51</definedName>
    <definedName name="_xlnm.Print_Area" localSheetId="0">Requerimiento!$C$20:$G$120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2" i="17" l="1"/>
  <c r="F112" i="17" s="1"/>
  <c r="E98" i="17"/>
  <c r="H6" i="20" l="1"/>
  <c r="G6" i="20"/>
  <c r="F6" i="20"/>
  <c r="E6" i="20"/>
  <c r="D6" i="20"/>
  <c r="C6" i="20"/>
  <c r="H81" i="17" l="1"/>
  <c r="H82" i="17"/>
  <c r="H83" i="17"/>
  <c r="H84" i="17"/>
  <c r="H85" i="17"/>
  <c r="H86" i="17"/>
  <c r="H87" i="17"/>
  <c r="H93" i="17"/>
  <c r="H80" i="17"/>
  <c r="G72" i="17" l="1"/>
  <c r="F72" i="17"/>
  <c r="G64" i="17"/>
  <c r="F64" i="17"/>
  <c r="G94" i="17" l="1"/>
  <c r="F94" i="17"/>
  <c r="H94" i="17"/>
  <c r="H76" i="17"/>
  <c r="N6" i="20" s="1"/>
  <c r="H43" i="17" l="1"/>
  <c r="H44" i="17"/>
  <c r="H45" i="17"/>
  <c r="H46" i="17"/>
  <c r="H47" i="17"/>
  <c r="H48" i="17"/>
  <c r="H49" i="17"/>
  <c r="E5" i="17" l="1"/>
  <c r="E108" i="17"/>
  <c r="E119" i="17"/>
  <c r="H70" i="17"/>
  <c r="H69" i="17"/>
  <c r="H68" i="17"/>
  <c r="H61" i="17"/>
  <c r="H54" i="17"/>
  <c r="G50" i="17"/>
  <c r="F50" i="17"/>
  <c r="H42" i="17"/>
  <c r="H39" i="17"/>
  <c r="H38" i="17"/>
  <c r="H33" i="17"/>
  <c r="H32" i="17"/>
  <c r="H31" i="17"/>
  <c r="H36" i="17"/>
  <c r="H35" i="17"/>
  <c r="H34" i="17"/>
  <c r="H41" i="17"/>
  <c r="H40" i="17"/>
  <c r="H37" i="17"/>
  <c r="H30" i="17"/>
  <c r="H25" i="17"/>
  <c r="H24" i="17"/>
  <c r="H23" i="17"/>
  <c r="H22" i="17"/>
  <c r="F115" i="17" l="1"/>
  <c r="F116" i="17"/>
  <c r="F117" i="17"/>
  <c r="F118" i="17"/>
  <c r="F113" i="17"/>
  <c r="F98" i="17"/>
  <c r="F114" i="17"/>
  <c r="F101" i="17"/>
  <c r="F104" i="17"/>
  <c r="F105" i="17"/>
  <c r="F102" i="17"/>
  <c r="F107" i="17"/>
  <c r="F103" i="17"/>
  <c r="F106" i="17"/>
  <c r="F99" i="17"/>
  <c r="F100" i="17"/>
  <c r="H72" i="17"/>
  <c r="H62" i="17"/>
  <c r="H60" i="17"/>
  <c r="H64" i="17" s="1"/>
  <c r="H50" i="17"/>
  <c r="H26" i="17"/>
  <c r="I6" i="20" s="1"/>
  <c r="J6" i="20" l="1"/>
  <c r="L6" i="20"/>
  <c r="O6" i="20" s="1"/>
  <c r="F26" i="17"/>
  <c r="M6" i="20" l="1"/>
  <c r="G26" i="17"/>
</calcChain>
</file>

<file path=xl/comments1.xml><?xml version="1.0" encoding="utf-8"?>
<comments xmlns="http://schemas.openxmlformats.org/spreadsheetml/2006/main">
  <authors>
    <author>Hector Bustamante Ruiz</author>
  </authors>
  <commentList>
    <comment ref="G97" authorId="0" shapeId="0">
      <text>
        <r>
          <rPr>
            <b/>
            <sz val="9"/>
            <color indexed="81"/>
            <rFont val="Tahoma"/>
            <family val="2"/>
          </rPr>
          <t>Hector Bustamante Ruiz:</t>
        </r>
        <r>
          <rPr>
            <sz val="9"/>
            <color indexed="81"/>
            <rFont val="Tahoma"/>
            <family val="2"/>
          </rPr>
          <t xml:space="preserve">
AHORRO, A PLAZO CT, CON DESPLEGABLE</t>
        </r>
      </text>
    </comment>
    <comment ref="H97" authorId="0" shapeId="0">
      <text>
        <r>
          <rPr>
            <b/>
            <sz val="9"/>
            <color indexed="81"/>
            <rFont val="Tahoma"/>
            <family val="2"/>
          </rPr>
          <t>Hector Bustamante Ruiz:</t>
        </r>
        <r>
          <rPr>
            <sz val="9"/>
            <color indexed="81"/>
            <rFont val="Tahoma"/>
            <family val="2"/>
          </rPr>
          <t xml:space="preserve">
DESPLEGABLE DE FECHA DE VENC DE TABAL 6
</t>
        </r>
      </text>
    </comment>
  </commentList>
</comments>
</file>

<file path=xl/sharedStrings.xml><?xml version="1.0" encoding="utf-8"?>
<sst xmlns="http://schemas.openxmlformats.org/spreadsheetml/2006/main" count="1009" uniqueCount="534">
  <si>
    <t>TOTAL</t>
  </si>
  <si>
    <t>Tipo</t>
  </si>
  <si>
    <t>MN</t>
  </si>
  <si>
    <t>Total</t>
  </si>
  <si>
    <t>N°</t>
  </si>
  <si>
    <t>Caja y bóveda</t>
  </si>
  <si>
    <t>Fila</t>
  </si>
  <si>
    <t>Descripción de Fila</t>
  </si>
  <si>
    <t>I.  RATIO DE LIQUIDEZ EN MONEDA NACIONAL</t>
  </si>
  <si>
    <t xml:space="preserve">     Activos líquidos</t>
  </si>
  <si>
    <t xml:space="preserve">          Caja y fondos fijos</t>
  </si>
  <si>
    <t xml:space="preserve">          Fondos disponibles en Coopac y en empresas del sistema financiero nacional</t>
  </si>
  <si>
    <t xml:space="preserve">          Fondos intercooperativos netos activos</t>
  </si>
  <si>
    <t xml:space="preserve">          Valores representativos de deuda emitidos por el BCRP</t>
  </si>
  <si>
    <t xml:space="preserve">          Valores representativos de deuda emitidos por el Gobierno Central</t>
  </si>
  <si>
    <t xml:space="preserve">          Certificados de depósito negociables y certificados bancarios</t>
  </si>
  <si>
    <t xml:space="preserve">     Total (a)</t>
  </si>
  <si>
    <t xml:space="preserve">     Pasivos de corto plazo</t>
  </si>
  <si>
    <t xml:space="preserve">          Obligaciones a la vista</t>
  </si>
  <si>
    <t xml:space="preserve">          Obligaciones con instituciones recaudadoras de tributos</t>
  </si>
  <si>
    <t xml:space="preserve">          Fondos intercooperativos netos pasivos</t>
  </si>
  <si>
    <t xml:space="preserve">          Obligaciones por cuentas de ahorro</t>
  </si>
  <si>
    <t xml:space="preserve">          Obligaciones por cuentas a plazo</t>
  </si>
  <si>
    <t xml:space="preserve">          Adeudos y obligaciones financieras del país</t>
  </si>
  <si>
    <t xml:space="preserve">          Valores, títulos y obligaciones en circulación</t>
  </si>
  <si>
    <t xml:space="preserve">     Total (b)</t>
  </si>
  <si>
    <t>II.  RATIO DE LIQUIDEZ EN MONEDA EXTRANJERA</t>
  </si>
  <si>
    <t xml:space="preserve">          Fondos disponibles en bancos del exterior de primera categoría</t>
  </si>
  <si>
    <t xml:space="preserve">          Valores representativos de deuda pública países con grado de inversión y de los sistemas financiero</t>
  </si>
  <si>
    <t xml:space="preserve">          Adeudos y obligaciones financieras del exterior</t>
  </si>
  <si>
    <t>Saldos al final del día</t>
  </si>
  <si>
    <t>ME</t>
  </si>
  <si>
    <t>CTS</t>
  </si>
  <si>
    <t>Tipo de cambio contable:</t>
  </si>
  <si>
    <t>(EXPRESADA EN SOLES)</t>
  </si>
  <si>
    <t xml:space="preserve">     RATIO DE LIQUIDEZ [(a)/(b)]x100</t>
  </si>
  <si>
    <t>Depósitos de socios</t>
  </si>
  <si>
    <t>Depósitos de COOPAC</t>
  </si>
  <si>
    <t xml:space="preserve">     Total (c)</t>
  </si>
  <si>
    <t xml:space="preserve">     Total (d)</t>
  </si>
  <si>
    <t xml:space="preserve">     RATIO DE LIQUIDEZ [(c)/(d)]x100</t>
  </si>
  <si>
    <t>NO</t>
  </si>
  <si>
    <t>SI</t>
  </si>
  <si>
    <t>AL 10/02/2021</t>
  </si>
  <si>
    <t>ANEXO 15-A POSICIÓN DIARIA DE LIQUIDEZ NIVEL X</t>
  </si>
  <si>
    <t>NOMBRE DE COOPAC</t>
  </si>
  <si>
    <t>CODIGO SBS</t>
  </si>
  <si>
    <t xml:space="preserve">PERIODO </t>
  </si>
  <si>
    <t>Concepto</t>
  </si>
  <si>
    <t>¿Agencia principal abierta?</t>
  </si>
  <si>
    <t>PARTE I: INFORMACIÓN GENERAL</t>
  </si>
  <si>
    <t>Nro. de socios</t>
  </si>
  <si>
    <t>¿Captan CTS?</t>
  </si>
  <si>
    <t>Cuenta</t>
  </si>
  <si>
    <t>Monto total de los 10 principales depositantes</t>
  </si>
  <si>
    <t>Descripción</t>
  </si>
  <si>
    <t>ANÁLISIS DE LIQUIDEZ  MENSUAL PARA COOPAC - NIVEL 2A</t>
  </si>
  <si>
    <t>#</t>
  </si>
  <si>
    <t>Codigo Entidad</t>
  </si>
  <si>
    <t>RAZON SOCIAL</t>
  </si>
  <si>
    <t>NOMBRE CORTO REGISTRO</t>
  </si>
  <si>
    <t>RUC</t>
  </si>
  <si>
    <t>Departamento</t>
  </si>
  <si>
    <t>Provincia</t>
  </si>
  <si>
    <t>Distrito</t>
  </si>
  <si>
    <t>Analista</t>
  </si>
  <si>
    <t>COOPERATIVA DE AHORRO Y CRÉDITO SEÑOR DE QUINUAPATA</t>
  </si>
  <si>
    <t>COOPAC SEÑOR DE QUINUAPATA</t>
  </si>
  <si>
    <t>AYACUCHO</t>
  </si>
  <si>
    <t>HUAMANGA</t>
  </si>
  <si>
    <t>Gisela Neyra</t>
  </si>
  <si>
    <t>COOPERATIVA DE AHORRO Y CRÉDITO LA PROGRESIVA LTDA.</t>
  </si>
  <si>
    <t>COOPAC LA PROGRESIVA LTDA.</t>
  </si>
  <si>
    <t>SAN MARTIN</t>
  </si>
  <si>
    <t>TARAPOTO</t>
  </si>
  <si>
    <t>Gustavo Enriquez</t>
  </si>
  <si>
    <t>COOPERATIVA DE AHORRO Y CRÉDITO SERFINCO LIMITADA</t>
  </si>
  <si>
    <t>COOPAC SERFINCO LIMITADA</t>
  </si>
  <si>
    <t>LIMA</t>
  </si>
  <si>
    <t>SAN LUIS</t>
  </si>
  <si>
    <t>Liliana Ramírez</t>
  </si>
  <si>
    <t>COOPERATIVA DE AHORRO Y CRÉDITO SAN JUAN BAUTISTA LTDA</t>
  </si>
  <si>
    <t>COOPAC SAN JUAN BAUTISTA</t>
  </si>
  <si>
    <t>ANCASH</t>
  </si>
  <si>
    <t>POMABAMBA</t>
  </si>
  <si>
    <t>Silvia Daza</t>
  </si>
  <si>
    <t>COOPERATIVA DE AHORRO Y CRÉDITO DE LOS TRABAJADORES DE SIDER PERU,ENAPU PERU,ELECTRO PERU Y DE SECT.PROD.Y DE SERV</t>
  </si>
  <si>
    <t>COOPAC TRAB. SIDER PERU</t>
  </si>
  <si>
    <t>SANTA</t>
  </si>
  <si>
    <t>CHIMBOTE</t>
  </si>
  <si>
    <t>Carlos Palacios</t>
  </si>
  <si>
    <t>COOPERATIVA DE AHORRO Y CRÉDITO SAN PIO X LTDA.</t>
  </si>
  <si>
    <t>COOPAC SAN PIO X LTDA.</t>
  </si>
  <si>
    <t>CAJAMARCA</t>
  </si>
  <si>
    <t>COOPERATIVA DE AHORRO Y CRÉDITO EMPHOST LTDA</t>
  </si>
  <si>
    <t>COOPAC EMPHOST  LTDA</t>
  </si>
  <si>
    <t>JESUS MARIA</t>
  </si>
  <si>
    <t>Elizabeth Salvatierra</t>
  </si>
  <si>
    <t>COOPERATIVA DE AHORRO Y CRÉDITO RESPALDA</t>
  </si>
  <si>
    <t>COOPAC RESPALDA</t>
  </si>
  <si>
    <t>AREQUIPA</t>
  </si>
  <si>
    <t>YANAHUARA</t>
  </si>
  <si>
    <t>Jorge Solorzano</t>
  </si>
  <si>
    <t>COOPERATIVA DE AHORRO Y CRÉDITO SEÑOR DE LOS TEMBLORES LTDA</t>
  </si>
  <si>
    <t>COOPAC SR DE LOS TEMBLORES</t>
  </si>
  <si>
    <t>CUSCO</t>
  </si>
  <si>
    <t>WANCHAQ</t>
  </si>
  <si>
    <t>COOPERATIVA DE AHORRO Y CRÉDITO MICROFINANZAS PRISMA</t>
  </si>
  <si>
    <t>COOPAC MICROFINANZAS PRISMA</t>
  </si>
  <si>
    <t>SAN MIGUEL</t>
  </si>
  <si>
    <t>COOPERATIVA DE AHORRO Y CRÉDITO JUAN XXIII</t>
  </si>
  <si>
    <t>COOPAC JUAN XXIII - LIMA</t>
  </si>
  <si>
    <t>Raúl Soto</t>
  </si>
  <si>
    <t>COOPERATIVA DE AHORRO Y CRÉDITO SAN FRANCISCO DE MOCUPE</t>
  </si>
  <si>
    <t>COOPAC SAN FRANC. DE MOCUPE</t>
  </si>
  <si>
    <t>LAMBAYEQUE</t>
  </si>
  <si>
    <t>CHICLAYO</t>
  </si>
  <si>
    <t>LAGUNAS</t>
  </si>
  <si>
    <t>COOPERATIVA DE AHORRO Y CRÉDITO DE LOS VENDEDORES AMBULANTES DE COMAS CREDIVAC</t>
  </si>
  <si>
    <t>COOPAC VENDEDORES AMB COMAS</t>
  </si>
  <si>
    <t>COMAS</t>
  </si>
  <si>
    <t>COOPERATIVA DE AHORRO Y CRÉDITO FLEXICASH</t>
  </si>
  <si>
    <t>COOPAC FLEXICASH</t>
  </si>
  <si>
    <t>COOPERATIVA DE AHORRO Y CRÉDITO AMAZONAS</t>
  </si>
  <si>
    <t>COOPAC AMAZONAS</t>
  </si>
  <si>
    <t>AMAZONAS</t>
  </si>
  <si>
    <t>CHACHAPOYAS</t>
  </si>
  <si>
    <t>COOPERATIVA DE AHORRO Y CRÉDITO FINANCOOP LTDA</t>
  </si>
  <si>
    <t>COOPAC FINANCOOP LTDA</t>
  </si>
  <si>
    <t>SAN ISIDRO</t>
  </si>
  <si>
    <t>COOPERATIVA DE AHORRO Y CRÉDITO INTERFINCO LIMITADA</t>
  </si>
  <si>
    <t>COOPAC INTERFINCO</t>
  </si>
  <si>
    <t>MIRAFLORES</t>
  </si>
  <si>
    <t>COOPERATIVA DE AHORRO Y CRÉDITO APROCREDI</t>
  </si>
  <si>
    <t>COOPAC APROCREDI</t>
  </si>
  <si>
    <t>SAN IGNACIO</t>
  </si>
  <si>
    <t>COOPERATIVA DE AHORRO Y CRÉDITO DE LOS EMPLEADOS DE IBM</t>
  </si>
  <si>
    <t>COOPAC EMPLEADOS DE IBM</t>
  </si>
  <si>
    <t>LA MOLINA</t>
  </si>
  <si>
    <t>COOPERATIVA DE AHORRO Y CRÉDITO CELENDIN LTDA N° 406</t>
  </si>
  <si>
    <t>COOPAC CELENDIN LTDA N° 406</t>
  </si>
  <si>
    <t>CELENDIN</t>
  </si>
  <si>
    <t>Fiorella Avila</t>
  </si>
  <si>
    <t>COOPERATIVA DE AHORRO Y CRÉDITO SANTA ISABEL PERUNORTE</t>
  </si>
  <si>
    <t>COOPAC STA ISABEL PERUNORTE</t>
  </si>
  <si>
    <t>PIURA</t>
  </si>
  <si>
    <t>COOPERATIVA DE AHORRO Y CRÉDITO INMACULADA CONCEPCION DE CANTA LTDA.</t>
  </si>
  <si>
    <t>COOPAC INMAC CONC DE CANTA</t>
  </si>
  <si>
    <t>CANTA</t>
  </si>
  <si>
    <t>COOPERATIVA DE AHORRO Y CRÉDITO SAN COSME LTDA</t>
  </si>
  <si>
    <t>COOPAC SAN COSME LTDA</t>
  </si>
  <si>
    <t>LA VICTORIA</t>
  </si>
  <si>
    <t>COOPERATIVA DE AHORRO Y CRÉDITO DEL ORIENTE LTDA.</t>
  </si>
  <si>
    <t>COOPAC ORIENTE LTDA</t>
  </si>
  <si>
    <t>COOPERATIVA DE AHORRO Y CRÉDITO HOSNI LIMITADA N:518</t>
  </si>
  <si>
    <t>COOPAC HOSNI LIMITADA</t>
  </si>
  <si>
    <t>COOPERATIVA DE AHORRO Y CRÉDITO SO 3RA JOSE DEL CARMEN HUAMAN MUÑOZ</t>
  </si>
  <si>
    <t>COOPAC JOSE C. HUAMAN MUÑOZ</t>
  </si>
  <si>
    <t>COOPERATIVA DE AHORRO Y CRÉDITO DE TRABAJADORES DE LA SUNAT - COOSUNAT</t>
  </si>
  <si>
    <t>COOPAC COOSUNAT</t>
  </si>
  <si>
    <t>CERRO COLORADO</t>
  </si>
  <si>
    <t>COOPERATIVA DE AHORRO Y CRÉDITO SONDOR PACUCHA</t>
  </si>
  <si>
    <t>COOPAC SONDOR PACUCHA</t>
  </si>
  <si>
    <t>APURIMAC</t>
  </si>
  <si>
    <t>ANDAHUAYLAS</t>
  </si>
  <si>
    <t>PACUCHA</t>
  </si>
  <si>
    <t>COOPERATIVA DE AHORRO Y CRÉDITO AOPCOOP</t>
  </si>
  <si>
    <t>COOPAC AOPCOOP</t>
  </si>
  <si>
    <t>COOPERATIVA DE AHORRO Y CRÉDITO DE TRABAJADORES DEL BANCO CENTRAL DE RESERVA DEL PERU LTDA</t>
  </si>
  <si>
    <t>COOPAC TRAB. DEL BCR</t>
  </si>
  <si>
    <t>COOPERATIVA DE AHORRO Y CRÉDITO 29 DE AGOSTO DE LA PNP LTDA.</t>
  </si>
  <si>
    <t>COOPAC 29 DE AGOSTO PNP</t>
  </si>
  <si>
    <t>COOPERATIVA DE AHORRO Y CRÉDITO CECOMSAP LIMITADA</t>
  </si>
  <si>
    <t>COOPAC CECOMSAP LIMITADA</t>
  </si>
  <si>
    <t>PUNO</t>
  </si>
  <si>
    <t>SAN ROMAN</t>
  </si>
  <si>
    <t>JULIACA</t>
  </si>
  <si>
    <t>COOPERATIVA DE AHORRO Y CRÉDITO SAYARI</t>
  </si>
  <si>
    <t>COOPAC SAYARI</t>
  </si>
  <si>
    <t>COOPERATIVA DE AHORRO Y CRÉDITO HUANCAVELICA LIMITADA 582</t>
  </si>
  <si>
    <t>COOPAC HUANCAVELICA LTDA</t>
  </si>
  <si>
    <t>HUANCAVELICA</t>
  </si>
  <si>
    <t>COOPERATIVA DE AHORRO Y CRÉDITO PONDEROSA LTDA</t>
  </si>
  <si>
    <t>COOPAC PONDEROSA LTDA</t>
  </si>
  <si>
    <t>COOPERATIVA DE AHORRO Y CRÉDITO CENTRAL SINDICAL LIMA LTDA</t>
  </si>
  <si>
    <t>COOPAC CENTRAL SINDICAL</t>
  </si>
  <si>
    <t>COOPERATIVA DE AHORRO Y CRÉDITO MICREDISOL</t>
  </si>
  <si>
    <t>COOPAC MICREDISOL</t>
  </si>
  <si>
    <t>COOPERATIVA DE AHORRO Y CRÉDITO SEPACOSE LTDA.</t>
  </si>
  <si>
    <t>COOPAC SEPACOSE LTDA.</t>
  </si>
  <si>
    <t>COOPERATIVA DE AHORRO Y CRÉDITO LA PORTUARIA</t>
  </si>
  <si>
    <t>COOPAC LA PORTUARIA</t>
  </si>
  <si>
    <t>CALLAO</t>
  </si>
  <si>
    <t>PROV. CONST. DEL CALLAO</t>
  </si>
  <si>
    <t>COOPERATIVA DE AHORRO Y CRÉDITO CRISTO REY LTDA</t>
  </si>
  <si>
    <t>COOPAC CRISTO REY LTDA</t>
  </si>
  <si>
    <t>TALARA</t>
  </si>
  <si>
    <t>LA BREA</t>
  </si>
  <si>
    <t>COOPERATIVA DE AHORRO Y CRÉDITO EL DORADO LTDA.</t>
  </si>
  <si>
    <t>COOPAC EL DORADO</t>
  </si>
  <si>
    <t>COOPERATIVA DE AHORRO Y CRÉDITO DE LOS TRABAJADORES DEL BANCO DE CRÉDITO DEL PERU LTDA.</t>
  </si>
  <si>
    <t>COOPAC TRABAJADORES DEL BCP</t>
  </si>
  <si>
    <t>COOPERATIVA DE AHORRO Y CRÉDITO LA FLORIDA-CREDIFLORIDA</t>
  </si>
  <si>
    <t>COOPAC CREDIFLORIDA</t>
  </si>
  <si>
    <t>JUNIN</t>
  </si>
  <si>
    <t>CHANCHAMAYO</t>
  </si>
  <si>
    <t>COOPERATIVA DE AHORRO Y CRÉDITO "SAN MARTIN DE PORRES" MERCADO DE MAGDALENA DE MAR LTDA</t>
  </si>
  <si>
    <t>COOPAC MARTIN DE PORRES MDO</t>
  </si>
  <si>
    <t>MAGDALENA DEL MAR</t>
  </si>
  <si>
    <t>COOPERATIVA DE AHORRO Y CRÉDITO CHIQUINQUIRA LTDA. N°471</t>
  </si>
  <si>
    <t>COOPAC CHIQUINQUIRA</t>
  </si>
  <si>
    <t>HUAYLAS</t>
  </si>
  <si>
    <t>CARAZ</t>
  </si>
  <si>
    <t>COOPERATIVA DE AHORRO Y CRÉDITO FINANCIAMIENTO POPULAR - FINANPOP</t>
  </si>
  <si>
    <t>COOPAC FINANPOP</t>
  </si>
  <si>
    <t>COOPERATIVA DE AHORRO Y CRÉDITO VALLE LA LECHE LTDA.</t>
  </si>
  <si>
    <t>COOPAC VALLE LA LECHE LTDA.</t>
  </si>
  <si>
    <t>FERREÑAFE</t>
  </si>
  <si>
    <t>COOPERATIVA DE AHORRO Y CRÉDITO EL AMAUTA LTDA</t>
  </si>
  <si>
    <t>COOPAC EL AMAUTA LTDA</t>
  </si>
  <si>
    <t>LA CONVENCION</t>
  </si>
  <si>
    <t>SANTA ANA</t>
  </si>
  <si>
    <t>COOPERATIVA DE AHORRO Y CRÉDITO DE INTELECTUALES, LIDERES Y EMPRESARIOS - D.I.L.E.</t>
  </si>
  <si>
    <t>COOPAC D.I.L.E.</t>
  </si>
  <si>
    <t>COOPERATIVA DE AHORRO Y CRÉDITO PEDRO RUIZ GALLO</t>
  </si>
  <si>
    <t>COOPAC PEDRO RUIZ GALLO</t>
  </si>
  <si>
    <t>BONGARA</t>
  </si>
  <si>
    <t>JAZÁN</t>
  </si>
  <si>
    <t>COOPERATIVA DE AHORRO Y CRÉDITO EXITO - CREDIEXITO</t>
  </si>
  <si>
    <t>COOPAC CREDIEXITO</t>
  </si>
  <si>
    <t>COOPERATIVA DE AHORRO Y CRÉDITO TOCACHE LTDA 35</t>
  </si>
  <si>
    <t>COOPAC TOCACHE LTDA 35</t>
  </si>
  <si>
    <t>TOCACHE</t>
  </si>
  <si>
    <t>COOPERATIVA DE AHORRO Y CRÉDITO JUAN XXIII LTDA</t>
  </si>
  <si>
    <t>COOPAC JUAN XXIII - CUSCO</t>
  </si>
  <si>
    <t>SANTIAGO</t>
  </si>
  <si>
    <t>COOPERATIVA DE AHORRO Y CRÉDITO TODOS LOS SANTOS DE CHOTA LTDA 560</t>
  </si>
  <si>
    <t>COOPAC LOS SANTOS DE CHOTA</t>
  </si>
  <si>
    <t>CHOTA</t>
  </si>
  <si>
    <t>COOPERATIVA DE AHORRO Y CRÉDITO VIRGEN DE LA CANDELARIA</t>
  </si>
  <si>
    <t>COOPAC VIRGEN DE CANDELARIA</t>
  </si>
  <si>
    <t>SAN ANTONIO DE PUTINA</t>
  </si>
  <si>
    <t>PUTINA</t>
  </si>
  <si>
    <t>COOPERATIVA DE AHORRO Y CRÉDITO KURIA LTDA</t>
  </si>
  <si>
    <t>COOPAC KURIA LTDA</t>
  </si>
  <si>
    <t>COOPERATIVA DE AHORRO Y CRÉDITO SERVICOOP-BN LTDA</t>
  </si>
  <si>
    <t>COOPAC SERVICOOP-BN</t>
  </si>
  <si>
    <t>ATE</t>
  </si>
  <si>
    <t>COOPERATIVA DE AHORRO Y CRÉDITO DE LOS TRABAJADORES DEL SECTOR SALUD LTDA.</t>
  </si>
  <si>
    <t>COOPAC TRAB SECTOR SALUD</t>
  </si>
  <si>
    <t>COOPERATIVA DE AHORRO Y CRÉDITO EMPRENDER - APURIMAC</t>
  </si>
  <si>
    <t>COOPAC EMPRENDER - APURIMAC</t>
  </si>
  <si>
    <t>ABANCAY</t>
  </si>
  <si>
    <t>COOPERATIVA DE AHORRO Y CRÉDITO DE LOS TRABAJADORES DE EMPRESAS DE LUZ Y FUERZA ELECTRICA Y AFINES LTDA. - CREDICOOP LUZ Y FUERZA</t>
  </si>
  <si>
    <t>COOPAC LUZ Y FUERZA</t>
  </si>
  <si>
    <t>LINCE</t>
  </si>
  <si>
    <t>COOPERATIVA DE AHORRO Y CRÉDITO LIBERTAD</t>
  </si>
  <si>
    <t>COOPAC LIBERTAD</t>
  </si>
  <si>
    <t>COOPERATIVA DE AHORRO Y CRÉDITO CAPITAL</t>
  </si>
  <si>
    <t>COOPAC CAPITAL</t>
  </si>
  <si>
    <t>COOPERATIVA DE AHORRO Y CRÉDITO ALTO SELVA ALEGRE LTDA</t>
  </si>
  <si>
    <t>COOPAC SELVA ALEGRE LTDA</t>
  </si>
  <si>
    <t>COOPERATIVA DE AHORRO Y CRÉDITO N°077 HIJOS DE ANCASH- COOPEANCASH</t>
  </si>
  <si>
    <t>COOPAC COOPEANCASH</t>
  </si>
  <si>
    <t>SAN MARTIN DE PORRES</t>
  </si>
  <si>
    <t>COOPERATIVA DE AHORRO Y CRÉDITO DEL SECTOR INDUSTRIAS</t>
  </si>
  <si>
    <t>COOPAC SECTOR INDUSTRIAS</t>
  </si>
  <si>
    <t>COOPERATIVA DE AHORRO Y CRÉDITO SANTA VERONICA</t>
  </si>
  <si>
    <t>COOPAC SANTA VERONICA LTDA</t>
  </si>
  <si>
    <t>COOPERATIVA DE AHORRO Y CRÉDITO SAN JOSE LTDA 178</t>
  </si>
  <si>
    <t>COOPAC SAN JOSE LTDA 178</t>
  </si>
  <si>
    <t>LORETO</t>
  </si>
  <si>
    <t>MAYNAS</t>
  </si>
  <si>
    <t>IQUITOS</t>
  </si>
  <si>
    <t>COOPERATIVA DE AHORRO Y CRÉDITO SAN SALVADOR DE MILPO LTDA 305</t>
  </si>
  <si>
    <t>COOPAC SALVADOR DE MILPO</t>
  </si>
  <si>
    <t>PASCO</t>
  </si>
  <si>
    <t>YANACANCHA</t>
  </si>
  <si>
    <t>COOPERATIVA DE AHORRO Y CRÉDITO MUNICIPAL DE AREQUIPA</t>
  </si>
  <si>
    <t>COOPAC MUNICIPAL AREQUIPA</t>
  </si>
  <si>
    <t>COOPERATIVA DE AHORRO Y CRÉDITO 15 DE SETIEMBRE LTDA</t>
  </si>
  <si>
    <t>COOPAC 15 DE SETIEMBRE LTDA</t>
  </si>
  <si>
    <t>COOPERATIVA DE AHORRO Y CRÉDITO DEL SECTOR SALUD DE AYACUCHO</t>
  </si>
  <si>
    <t>COOPAC SEC. SALUD AYACUCHO</t>
  </si>
  <si>
    <t>COOPERATIVA DE AHORRO Y CRÉDITO CONTINENTAL LTDA.</t>
  </si>
  <si>
    <t>COOPAC CONTINENTAL LTDA</t>
  </si>
  <si>
    <t>COOPERATIVA DE AHORRO Y CRÉDITO URB. TAHUANTINSUYO LTDA.</t>
  </si>
  <si>
    <t>COOPAC URB. TAHUANTINSUYO</t>
  </si>
  <si>
    <t>INDEPENDENCIA</t>
  </si>
  <si>
    <t>COOPERATIVA DE AHORRO Y CRÉDITO CORPORACION COOPERATIVA ETICA LIMITADA</t>
  </si>
  <si>
    <t>COOPAC CORP COOP ETICA</t>
  </si>
  <si>
    <t>HUANCAYO</t>
  </si>
  <si>
    <t>EL TAMBO</t>
  </si>
  <si>
    <t>COOPERATIVA DE AHORRO Y CRÉDITO DE CESANTES, JUBILADOS Y ACTIVOS DEL SECTOR SALUD LIMITADA LA LIBERTAD</t>
  </si>
  <si>
    <t>COOPAC CESANTES SEC SALUD</t>
  </si>
  <si>
    <t>LA LIBERTAD</t>
  </si>
  <si>
    <t>TRUJILLO</t>
  </si>
  <si>
    <t>COOPERATIVA DE AHORRO Y CRÉDITO LATINO PERU LIMITADA</t>
  </si>
  <si>
    <t>COOPAC LATINO PERU LTDA</t>
  </si>
  <si>
    <t>COOPERATIVA DE AHORRO Y CRÉDITO SAGRADO CORAZON DE JESUS DEL MERCADO LOBATON</t>
  </si>
  <si>
    <t>COOPAC CORAZON JESUS MRCDO</t>
  </si>
  <si>
    <t>COOPERATIVA DE AHORRO Y CRÉDITO CREDICOOP CUSCO</t>
  </si>
  <si>
    <t>COOPAC CREDICOOP CUSCO</t>
  </si>
  <si>
    <t>COOPERATIVA DE AHORRO Y CRÉDITO PANGOA - CREDIPANGOA</t>
  </si>
  <si>
    <t>COOPAC CREDIPANGOA</t>
  </si>
  <si>
    <t>SATIPO</t>
  </si>
  <si>
    <t>PANGOA</t>
  </si>
  <si>
    <t>COOPERATIVA DE AHORRO Y CRÉDITO REQUE LTDA</t>
  </si>
  <si>
    <t>COOPAC REQUE LTDA</t>
  </si>
  <si>
    <t>REQUE</t>
  </si>
  <si>
    <t>COOPERATIVA DE AHORRO Y CRÉDITO PROMOCION TAHUANTINSUYO 1946</t>
  </si>
  <si>
    <t>COOPAC PROMOC TAHUANTINSUYO</t>
  </si>
  <si>
    <t>COOPERATIVA DE AHORRO Y CRÉDITO CENTENARIO LTDA</t>
  </si>
  <si>
    <t>COOPAC CENTENARIO</t>
  </si>
  <si>
    <t>BREÑA</t>
  </si>
  <si>
    <t>COOPERATIVA DE AHORRO Y CRÉDITO CABANILLAS - MAÑAZO LTDA</t>
  </si>
  <si>
    <t>COOPAC CABANILLAS - MAÑAZO</t>
  </si>
  <si>
    <t>CABANILLAS</t>
  </si>
  <si>
    <t>COOPERATIVA DE AHORRO Y CRÉDITO WIÑAY MACUSANI LTDA</t>
  </si>
  <si>
    <t>COOPAC WIÑAY MACUSANI LTDA</t>
  </si>
  <si>
    <t>CARABAYA</t>
  </si>
  <si>
    <t>MACUSANI</t>
  </si>
  <si>
    <t>COOPERATIVA DE AHORRO Y CRÉDITO RODRIGUEZ DE MENDOZA</t>
  </si>
  <si>
    <t>COOPAC RODRIGUEZ DE MENDOZA</t>
  </si>
  <si>
    <t>RODRIGUEZ DE MENDOZA</t>
  </si>
  <si>
    <t>SAN NICOLAS</t>
  </si>
  <si>
    <t>COOPERATIVA DE AHORRO Y CRÉDITO GRUPO INVERSIÓN SUDAMERICANO</t>
  </si>
  <si>
    <t>COOPAC GRUPO INVERSIÓN SUD</t>
  </si>
  <si>
    <t>COOPERATIVA DE AHORRO Y CRÉDITO FINANZAS SOLIDARIAS MONS. MARCOS LIBARDONI LTDA.</t>
  </si>
  <si>
    <t>COOPAC FIN SOL MONS MARCOS</t>
  </si>
  <si>
    <t>HUARI</t>
  </si>
  <si>
    <t>COOPERATIVA DE AHORRO Y CRÉDITO LOS SANTOS</t>
  </si>
  <si>
    <t>COOPAC LOS SANTOS</t>
  </si>
  <si>
    <t>COOPERATIVA DE AHORRO Y CRÉDITO SAN FRANCISCO JAVIER LTDA.</t>
  </si>
  <si>
    <t>COOPAC SAN FRANCISCO JAVIER</t>
  </si>
  <si>
    <t>RIMAC</t>
  </si>
  <si>
    <t>COOPERATIVA DE AHORRO Y CRÉDITO CRÉDITOS SOLIDARIOS DEL PERU</t>
  </si>
  <si>
    <t>COOPAC CREDITOS SOLIDARIOS</t>
  </si>
  <si>
    <t>COOPERATIVA DE AHORRO Y CRÉDITO SANTA ROSA DEL SECTOR SALUD DE HUANCAVELICA LIMITADA.</t>
  </si>
  <si>
    <t>COOPAC STA ROSA SEC SALUD</t>
  </si>
  <si>
    <t>COOPERATIVA DE AHORRO Y CRÉDITO PATRON SANTIAGO LUNAHUANA LIMITADA</t>
  </si>
  <si>
    <t>COOPAC SANTIAGO LUNAHUANA</t>
  </si>
  <si>
    <t>CAÑETE</t>
  </si>
  <si>
    <t>LUNAHUANA</t>
  </si>
  <si>
    <t>COOPERATIVA DE AHORRO Y CRÉDITO QORILAZO</t>
  </si>
  <si>
    <t>COOPAC QORILAZO</t>
  </si>
  <si>
    <t>CHUMBIVILCAS</t>
  </si>
  <si>
    <t>SANTO TOMAS</t>
  </si>
  <si>
    <t>COOPERATIVA DE AHORRO Y CRÉDITO TRES CRUCES</t>
  </si>
  <si>
    <t>COOPAC TRES CRUCES</t>
  </si>
  <si>
    <t>ISLAY</t>
  </si>
  <si>
    <t>MOLLENDO</t>
  </si>
  <si>
    <t>COOPERATIVA DE AHORRO Y CRÉDITO REFINERIA DE PLATA Y RESIDUOS ANODICOS LTDA.</t>
  </si>
  <si>
    <t>COOPAC REFINERIA DE PLATA</t>
  </si>
  <si>
    <t>YAULI</t>
  </si>
  <si>
    <t>LA OROYA</t>
  </si>
  <si>
    <t>COOPERATIVA DE AHORRO Y CRÉDITO CHICLAYO LTDA</t>
  </si>
  <si>
    <t>COOPAC CHICLAYO LTDA</t>
  </si>
  <si>
    <t>COOPERATIVA DE AHORRO Y CRÉDITO NUEVO MILENIO LIMITADA</t>
  </si>
  <si>
    <t>COOPAC NUEVO MILENIO LTDA</t>
  </si>
  <si>
    <t>SAN JUAN DE LURIGANCHO</t>
  </si>
  <si>
    <t>COOPERATIVA DE AHORRO Y CRÉDITO SAN JOSE CARTAVIO</t>
  </si>
  <si>
    <t>COOPAC SAN JOSE CARTAVIO</t>
  </si>
  <si>
    <t>ASCOPE</t>
  </si>
  <si>
    <t>SANTIAGO DE CAO</t>
  </si>
  <si>
    <t>COOPERATIVA DE AHORRO Y CRÉDITO SERVICREDIT</t>
  </si>
  <si>
    <t>COOPAC SERVICREDIT</t>
  </si>
  <si>
    <t>SANTIAGO DE SURCO</t>
  </si>
  <si>
    <t>COOPERATIVA DE AHORRO Y CRÉDITO VALE UN PERU</t>
  </si>
  <si>
    <t>COOPAC VALE UN PERU</t>
  </si>
  <si>
    <t>COOPERATIVA DE AHORRO Y CRÉDITO ELECTROCOOP LTDA.</t>
  </si>
  <si>
    <t>COOPAC ELECTROCOOP LTDA.</t>
  </si>
  <si>
    <t>COOPERATIVA DE AHORRO Y CRÉDITO SEÑOR DE SOCCLLACCASA - ABANCAY</t>
  </si>
  <si>
    <t>COOPAC SEÑOR SOCCLLACCASA</t>
  </si>
  <si>
    <t>COOPERATIVA DE AHORRO Y CRÉDITO RONDAS Y DESARROLLO - RONDESA</t>
  </si>
  <si>
    <t>COOPAC RONDESA</t>
  </si>
  <si>
    <t>COOPERATIVA DE AHORRO Y CRÉDITO TRABAJADORES ALICORP LTDA.</t>
  </si>
  <si>
    <t>COOPAC TRABAJADORES ALICORP</t>
  </si>
  <si>
    <t>COOPERATIVA DE AHORRO Y CRÉDITO PRESTAMOS Y CRÉDITOS DEL SUR</t>
  </si>
  <si>
    <t>COOPAC PRESTAMOS Y CREDITOS</t>
  </si>
  <si>
    <t>COOPERATIVA DE AHORRO Y CRÉDITO LAS FAMILIAS UNIDAS - COOPACFU</t>
  </si>
  <si>
    <t>COOPAC FAMILIAS UNIDAS</t>
  </si>
  <si>
    <t>SAN JUAN DE MIRAFLORES</t>
  </si>
  <si>
    <t>COOPERATIVA DE AHORRO Y CRÉDITO SEÑOR DE QOYLLURIT´I</t>
  </si>
  <si>
    <t>COOPAC SEÑOR DE QOYLLURIT´I</t>
  </si>
  <si>
    <t>ESPINAR</t>
  </si>
  <si>
    <t>COOPERATIVA DE AHORRO Y CRÉDITO GLOBALCOOP LTDA</t>
  </si>
  <si>
    <t>COOPAC GLOBALCOOP</t>
  </si>
  <si>
    <t>COOPERATIVA DE AHORRO Y CRÉDITO FORTALECER</t>
  </si>
  <si>
    <t>COOPAC FORTALECER</t>
  </si>
  <si>
    <t>COOPERATIVA DE AHORRO Y CRÉDITO DEL CENTRO - CENTROCOOP</t>
  </si>
  <si>
    <t>COOPAC CENTROCOOP</t>
  </si>
  <si>
    <t>COOPERATIVA DE AHORRO Y CRÉDITO CREDIPERUBANK LTDA.</t>
  </si>
  <si>
    <t>COOPAC CREDIPERUBANK LTDA</t>
  </si>
  <si>
    <t>SAN JERONIMO</t>
  </si>
  <si>
    <t>COOPERATIVA DE AHORRO Y CRÉDITO SANTIAGO APOSTOL DE TALAVERA LTDA</t>
  </si>
  <si>
    <t>COOPAC SGO APOSTOL TALAVERA</t>
  </si>
  <si>
    <t>TALAVERA</t>
  </si>
  <si>
    <t>COOPERATIVA DE AHORRO Y CRÉDITO SERVICIO ADUANERO DEL PERU LTDA.</t>
  </si>
  <si>
    <t>COOPAC SERV. ADUANERO</t>
  </si>
  <si>
    <t>COOPERATIVA DE AHORRO Y CRÉDITO LOS TRABAJADORES DE VOLCAN COMPAÑIA MINERA LIMITADA N° 392 - CERRO DE PASCO</t>
  </si>
  <si>
    <t>COOPAC TRAB. VOLCAN LTDA</t>
  </si>
  <si>
    <t>COOPERATIVA DE AHORRO Y CRÉDITO SEÑOR DE ANIMAS DE CANCHUILLCA, CHALHUANCA-AYMARAES</t>
  </si>
  <si>
    <t>COOPAC SEÑOR DE ANIMAS</t>
  </si>
  <si>
    <t>AYMARAES</t>
  </si>
  <si>
    <t>CHALHUANCA</t>
  </si>
  <si>
    <t>COOPERATIVA DE AHORRO Y CRÉDITO SAN HILARION DOS MIL LTDA</t>
  </si>
  <si>
    <t>COOPAC SAN HILARION DOS MIL</t>
  </si>
  <si>
    <t>COOPERATIVA DE AHORRO Y CRÉDITO JESUS OBRERO COMAS N° 092</t>
  </si>
  <si>
    <t>COOPAC JESUS OBRERO COMAS</t>
  </si>
  <si>
    <t>COOPERATIVA DE AHORRO Y CRÉDITO CREDICUSCO LTDA</t>
  </si>
  <si>
    <t>COOPAC CREDICUSCO</t>
  </si>
  <si>
    <t>COOPERATIVA DE AHORRO Y CRÉDITO DIOS PROVEEDOR</t>
  </si>
  <si>
    <t>COOPAC DIOS PROVEEDOR</t>
  </si>
  <si>
    <t>COOPERATIVA DE AHORRO Y CRÉDITO CREDIRAPIDOPERU</t>
  </si>
  <si>
    <t>COOPAC CREDIRAPIDOPERU</t>
  </si>
  <si>
    <t>COOPERATIVA DE AHORRO Y CRÉDITO INKACOOP LTDA</t>
  </si>
  <si>
    <t>COOPAC INKACOOP LTDA</t>
  </si>
  <si>
    <t>COOPERATIVA DE AHORRO Y CRÉDITO INVERCOOP</t>
  </si>
  <si>
    <t>COOPAC INVERCOOP</t>
  </si>
  <si>
    <t>COOPERATIVA DE AHORRO Y CRÉDITO DE LOS EMPLEADOS DE NEXTEL DEL PERU S.A. LTDA</t>
  </si>
  <si>
    <t>COOPAC EMP. DE NEXTEL</t>
  </si>
  <si>
    <t>SAN BORJA</t>
  </si>
  <si>
    <t>COOPERATIVA DE AHORRO Y CRÉDITO NIÑO REY HUAMANGA-AYACUCHO</t>
  </si>
  <si>
    <t>COOPAC NIÑO REY HUAMANGA</t>
  </si>
  <si>
    <t>COOPERATIVA DE AHORRO Y CRÉDITO SAN PEDRO LIMITADA N° 254</t>
  </si>
  <si>
    <t>COOPAC SAN PEDRO LIMITADA</t>
  </si>
  <si>
    <t>HUANCABAMBA</t>
  </si>
  <si>
    <t>COOPERATIVA DE AHORRO Y CRÉDITO ARCANGEL</t>
  </si>
  <si>
    <t>COOPAC ARCANGEL</t>
  </si>
  <si>
    <t>COOPERATIVA DE AHORRO Y CRÉDITO FINANZAS SOLIDARIAS PARA LA EXPORTACION SANTA ASUNCION LTDA.</t>
  </si>
  <si>
    <t>COOPAC FINAN SANTA ASUNCIÓN</t>
  </si>
  <si>
    <t>COOPERATIVA DE AHORRO Y CRÉDITO T´IKARIY LTDA.</t>
  </si>
  <si>
    <t>COOPAC T´IKARIY LTDA.</t>
  </si>
  <si>
    <t>MELGAR</t>
  </si>
  <si>
    <t>AYAVIRI</t>
  </si>
  <si>
    <t>COOPERATIVA DE AHORRO Y CRÉDITO FORTALEZA DE AYACUCHO</t>
  </si>
  <si>
    <t>COOPAC FORTALEZA DE AYACUCH</t>
  </si>
  <si>
    <t>COOPERATIVA DE AHORRO Y CRÉDITO PARROQUIA SANTA ROSA DE LIMA</t>
  </si>
  <si>
    <t>COOPAC PARROQUIA SANTA ROSA</t>
  </si>
  <si>
    <t>COOPERATIVA DE AHORRO Y CRÉDITO SEÑOR DE MAYNAY - COSEMA</t>
  </si>
  <si>
    <t>COOPAC SEÑOR DE MAYNAY</t>
  </si>
  <si>
    <t>HUANTA</t>
  </si>
  <si>
    <t>Información</t>
  </si>
  <si>
    <t>N° de agencias</t>
  </si>
  <si>
    <t>N° de agencias cerradas</t>
  </si>
  <si>
    <t>Disponible Restringido</t>
  </si>
  <si>
    <t>Adeudos y Obligaciones Financieras</t>
  </si>
  <si>
    <t>Bancos</t>
  </si>
  <si>
    <t>COOPAC</t>
  </si>
  <si>
    <t>Otros</t>
  </si>
  <si>
    <t>Saldo de Depósitos</t>
  </si>
  <si>
    <t>Vence 15 d.</t>
  </si>
  <si>
    <t>Vence 30 d.</t>
  </si>
  <si>
    <t>Vence 2 M.</t>
  </si>
  <si>
    <t>Vence 3 M.</t>
  </si>
  <si>
    <t>Vence 6 M.</t>
  </si>
  <si>
    <t>Vence 12 M.</t>
  </si>
  <si>
    <t>Vence &gt; 12 M</t>
  </si>
  <si>
    <t xml:space="preserve">T/C aplicable: </t>
  </si>
  <si>
    <t>PARTE II: ACTIVOS DISPONIBLES (expresado en soles)</t>
  </si>
  <si>
    <t>TABLA  1 - FONDOS DISPONIBLES</t>
  </si>
  <si>
    <t>TABLA  2 - DISPONIBLE RESTRINGIDO</t>
  </si>
  <si>
    <t>TABLA  5.1 - PRINCIPALES DEPÓSITOS DE COOPAC</t>
  </si>
  <si>
    <t>TABLA  5.2 - PRINCIPALES DEPÓSITOS DE SOCIOS</t>
  </si>
  <si>
    <t>PARTE III: OBLIGACIONES (expresado en soles)</t>
  </si>
  <si>
    <t>Descripción del nombre</t>
  </si>
  <si>
    <t>(Tabla 2): Detallar el monto declarado en la cuenta contable 1107</t>
  </si>
  <si>
    <t>Nota Metodológica:</t>
  </si>
  <si>
    <t>(Tabla 3): Detallar el monto total de los depósitos con socios, COOPAC y adeudos que la cooperativa cuente a corto plazo</t>
  </si>
  <si>
    <t>TABLA  1.1 - DETALLE DE PRINCIPALES ENTIDADES</t>
  </si>
  <si>
    <t>TABLA  3 - DETALLE DE OBLIGACIONES A CORTO</t>
  </si>
  <si>
    <t>TABLA  4 - DETALLE DE OBLIGACIONES A LARGO PLAZO</t>
  </si>
  <si>
    <t xml:space="preserve">TABLA  5 - PRINCIPALES DEPOSITOS </t>
  </si>
  <si>
    <t>Vencimiento Principal</t>
  </si>
  <si>
    <t>% de Depósitos totales</t>
  </si>
  <si>
    <t>Modalidad</t>
  </si>
  <si>
    <t>Modalidad
Principal</t>
  </si>
  <si>
    <t>(Tabla 1): Detallar montos totales que se encuentren en caja/bóveda, bancos, coopac y otros (especificar); el saldo total deberá coincidir con el saldo de la rubro 11</t>
  </si>
  <si>
    <t>(Tabla1.1): Detallar el monto total por cada entidad financiera en donde la COOPAC cuente con saldo de su disponible, el saldo total total debe de coincidir con la sumatoria de los saldos declarados en tabla 1, en las casillas asociadas a los puntos 2,3 y 4 referentes a Bancos, COOPAC y otros.</t>
  </si>
  <si>
    <t>(Tabla 4):  Detallar el monto total de los depósitos con socios, COOPAC y adeudos que la cooperativa cuente a largo plazo, no contemplados en la Tabla 3</t>
  </si>
  <si>
    <t>(Tabla 5): Para determinar la lista de los 10 principales depositantes tomar en cuenta los saldos totales por depositante, es decir, la suma de sus depósitos en MN y ME sean de corto o largo plazo.</t>
  </si>
  <si>
    <t>- En el caso de obligaciones a la vista, ahorro, a plazo y CTS, se deberá consignar el saldo de depósitos en el horizonte de uno a tres meses.</t>
  </si>
  <si>
    <t xml:space="preserve">          - En caso de los adeudos y obligaciones financieras (amortizaciones e interés devengado) se deben distribuir de acuerdo con el vencimiento residual, y consignar el saldo asociado al horizonte de uno a tres meses.</t>
  </si>
  <si>
    <t xml:space="preserve">          - En caso de las cuentas por pagar que presenten plazo de vencimiento contractual se deben distribuir de acuerdo con su vencimiento residual;, y consignar el saldo asociado al horizonte de uno a tres meses.</t>
  </si>
  <si>
    <t>(Tabla 5.1): Detallar el monto de los 10 principales depositantes tipo entidades cooperativas, deberá consignar el nombre asociado a la entidad tipo cooperativa.</t>
  </si>
  <si>
    <t xml:space="preserve">(Tabla 5.2): Detallar el monto de saldo de depósitos, así cuanto como el porcentaje (%) de participación respecto del total, la modalidad y el vencimiento del principal; no amerita el llenado del nombres, ni DNI ni otro medio de identificación tipo código. </t>
  </si>
  <si>
    <t>Las sumatorias de las Tablas N° 3 y N°4 deberan coincidir con el saldo total del Pasivo, reconocido en la clase 2.</t>
  </si>
  <si>
    <t xml:space="preserve">Vista </t>
  </si>
  <si>
    <t>Ahorro</t>
  </si>
  <si>
    <t>A plazo</t>
  </si>
  <si>
    <t>Restringidas</t>
  </si>
  <si>
    <t>Fondos Intecoopac</t>
  </si>
  <si>
    <t>TABLA  6 - VENCIMIENTO DE DEPÓSITO SOCIOS Y COOPAC</t>
  </si>
  <si>
    <t>(Tabla 6): Detalle del vencimiento de depósitos por plazo, deberá coincidir con lo declarado en tabla 3 y a su vez conciliar con el saldo total de la sumatorio de los rubros 21, 22 y 23</t>
  </si>
  <si>
    <t>(Modalidad Principal): De consignar el tipo de deposito de mayor representatividad, ya sea Deposito a la Vista, de Ahorro, a Plazo, CTS, Restringido o Fondo Intercooperativo</t>
  </si>
  <si>
    <t>Vencimiento</t>
  </si>
  <si>
    <t>(Vencimiento Principal): De consignar el vencimiento de deposito de mayor representatividad, ya sea a 15 días, 30 días, 2 mese, 3 meses, 6 mese, 12 meses o mayor a 12 meses</t>
  </si>
  <si>
    <t>Si</t>
  </si>
  <si>
    <t>BCP</t>
  </si>
  <si>
    <t>Interbank</t>
  </si>
  <si>
    <t>Otros…(especificar)</t>
  </si>
  <si>
    <t>N° Socios</t>
  </si>
  <si>
    <t>Total de Activos Brutos al 31/12/2020
(S/MM)</t>
  </si>
  <si>
    <t>No. Agencias Total</t>
  </si>
  <si>
    <t>Agencias Abiertas</t>
  </si>
  <si>
    <t>¿Abierta Principal?</t>
  </si>
  <si>
    <t>Capta CTS</t>
  </si>
  <si>
    <t>Fondos Disponibles  / Total de Activos Brutos (S/ MM)</t>
  </si>
  <si>
    <t>Fondos Disponibles sin Restricción (MM)</t>
  </si>
  <si>
    <t>Depósitos 
10 principales depositantes
(MM)</t>
  </si>
  <si>
    <t>% Depósitos 
10 principales depositantes de Depósitos Totales
(MM)</t>
  </si>
  <si>
    <t>Ratio de Liquidez Global (Trimestral)</t>
  </si>
  <si>
    <t>Variación MN</t>
  </si>
  <si>
    <t>Variación ME</t>
  </si>
  <si>
    <t>Depósitos de Socios  Y COOPAC CP(pasivos, solo capital) (MM)</t>
  </si>
  <si>
    <t>Obligaciones CP(pasivos, solo capital) (MM)</t>
  </si>
  <si>
    <t>Fondos Disponibles / Depósitos Socios Y COOPAC</t>
  </si>
  <si>
    <t>DISPONIBLE / OBLIGACIONES CP</t>
  </si>
  <si>
    <t>sadsawqeqw</t>
  </si>
  <si>
    <t>Depositante 1</t>
  </si>
  <si>
    <t>Depositante 3</t>
  </si>
  <si>
    <t>Depositante 4</t>
  </si>
  <si>
    <t>Depositante 5</t>
  </si>
  <si>
    <t>Depositante 6</t>
  </si>
  <si>
    <t>Depositante 7</t>
  </si>
  <si>
    <t>Depositante 8</t>
  </si>
  <si>
    <t>Depositante 2</t>
  </si>
  <si>
    <t>Depositante 9</t>
  </si>
  <si>
    <t>Depositante 10</t>
  </si>
  <si>
    <t xml:space="preserve">Activos totales </t>
  </si>
  <si>
    <t>Borrar</t>
  </si>
  <si>
    <t>COOPAC ABC</t>
  </si>
  <si>
    <t>COOPAC DEF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</si>
</sst>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S/.&quot;* #,##0.00_-;\-&quot;S/.&quot;* #,##0.00_-;_-&quot;S/.&quot;* &quot;-&quot;??_-;_-@_-"/>
    <numFmt numFmtId="164" formatCode="_ * #,##0.00_ ;_ * \-#,##0.00_ ;_ * &quot;-&quot;??_ ;_ @_ "/>
    <numFmt numFmtId="165" formatCode="0.000"/>
    <numFmt numFmtId="166" formatCode="_ * #,##0_ ;_ * \-#,##0_ ;_ * &quot;-&quot;??_ ;_ @_ "/>
    <numFmt numFmtId="167" formatCode="##0.#0,,"/>
  </numFmts>
  <fonts count="18" x14ac:knownFonts="1">
    <font>
      <sz val="11"/>
      <color theme="1"/>
      <name val="Calibri"/>
      <family val="2"/>
      <scheme val="minor"/>
    </font>
    <font>
      <sz val="11"/>
      <color theme="1"/>
      <name val="Calibri"/>
      <family val="2"/>
      <scheme val="minor"/>
    </font>
    <font>
      <sz val="10"/>
      <color theme="1"/>
      <name val="Arial Narrow"/>
      <family val="2"/>
    </font>
    <font>
      <sz val="11"/>
      <color theme="1"/>
      <name val="Arial Narrow"/>
      <family val="2"/>
    </font>
    <font>
      <b/>
      <u/>
      <sz val="11"/>
      <color theme="1"/>
      <name val="Arial Narrow"/>
      <family val="2"/>
    </font>
    <font>
      <b/>
      <sz val="11"/>
      <color theme="1"/>
      <name val="Arial Narrow"/>
      <family val="2"/>
    </font>
    <font>
      <b/>
      <sz val="11"/>
      <name val="Arial Narrow"/>
      <family val="2"/>
    </font>
    <font>
      <sz val="11"/>
      <name val="Arial Narrow"/>
      <family val="2"/>
    </font>
    <font>
      <sz val="10"/>
      <name val="Arial"/>
      <family val="2"/>
    </font>
    <font>
      <u/>
      <sz val="11"/>
      <color theme="1"/>
      <name val="Arial Narrow"/>
      <family val="2"/>
    </font>
    <font>
      <b/>
      <sz val="12"/>
      <color theme="1"/>
      <name val="Arial Narrow"/>
      <family val="2"/>
    </font>
    <font>
      <b/>
      <sz val="11"/>
      <color rgb="FF0070C0"/>
      <name val="Arial Narrow"/>
      <family val="2"/>
    </font>
    <font>
      <sz val="11"/>
      <color rgb="FF0070C0"/>
      <name val="Arial Narrow"/>
      <family val="2"/>
    </font>
    <font>
      <sz val="12"/>
      <color theme="1"/>
      <name val="Arial Narrow"/>
      <family val="2"/>
    </font>
    <font>
      <b/>
      <sz val="15"/>
      <name val="Arial Narrow"/>
      <family val="2"/>
    </font>
    <font>
      <sz val="11"/>
      <color theme="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99CCFF"/>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164" fontId="2" fillId="0" borderId="0" applyFont="0" applyFill="0" applyBorder="0" applyAlignment="0" applyProtection="0"/>
    <xf numFmtId="0" fontId="8" fillId="0" borderId="0"/>
  </cellStyleXfs>
  <cellXfs count="135">
    <xf numFmtId="0" fontId="0" fillId="0" borderId="0" xfId="0"/>
    <xf numFmtId="0" fontId="3" fillId="0" borderId="0" xfId="3" applyFont="1"/>
    <xf numFmtId="0" fontId="3" fillId="0" borderId="1" xfId="3" applyFont="1" applyBorder="1" applyAlignment="1">
      <alignment horizontal="center"/>
    </xf>
    <xf numFmtId="0" fontId="3" fillId="0" borderId="0" xfId="3" applyFont="1" applyBorder="1"/>
    <xf numFmtId="0" fontId="4" fillId="0" borderId="0" xfId="0" applyFont="1" applyBorder="1" applyAlignment="1"/>
    <xf numFmtId="49" fontId="7" fillId="2" borderId="1" xfId="5" applyNumberFormat="1" applyFont="1" applyFill="1" applyBorder="1" applyAlignment="1">
      <alignment horizontal="left" vertical="top"/>
    </xf>
    <xf numFmtId="0" fontId="6" fillId="2" borderId="1" xfId="5" applyFont="1" applyFill="1" applyBorder="1" applyAlignment="1">
      <alignment horizontal="left" vertical="top" wrapText="1"/>
    </xf>
    <xf numFmtId="0" fontId="7" fillId="3" borderId="0" xfId="5" applyFont="1" applyFill="1" applyBorder="1"/>
    <xf numFmtId="49" fontId="6" fillId="3" borderId="0" xfId="5" applyNumberFormat="1" applyFont="1" applyFill="1" applyBorder="1" applyAlignment="1">
      <alignment horizontal="center" vertical="top" wrapText="1"/>
    </xf>
    <xf numFmtId="49" fontId="7" fillId="3" borderId="1" xfId="5" applyNumberFormat="1" applyFont="1" applyFill="1" applyBorder="1" applyAlignment="1">
      <alignment horizontal="left" vertical="top"/>
    </xf>
    <xf numFmtId="0" fontId="6" fillId="3" borderId="1" xfId="5" applyFont="1" applyFill="1" applyBorder="1" applyAlignment="1">
      <alignment horizontal="left" vertical="top" wrapText="1"/>
    </xf>
    <xf numFmtId="49" fontId="7" fillId="3" borderId="1" xfId="5" applyNumberFormat="1" applyFont="1" applyFill="1" applyBorder="1" applyAlignment="1">
      <alignment horizontal="right" vertical="top"/>
    </xf>
    <xf numFmtId="0" fontId="7" fillId="3" borderId="1" xfId="5" applyFont="1" applyFill="1" applyBorder="1" applyAlignment="1">
      <alignment horizontal="left" vertical="top" wrapText="1"/>
    </xf>
    <xf numFmtId="49" fontId="6" fillId="3" borderId="1" xfId="5" applyNumberFormat="1" applyFont="1" applyFill="1" applyBorder="1" applyAlignment="1">
      <alignment vertical="top"/>
    </xf>
    <xf numFmtId="164" fontId="3" fillId="0" borderId="1" xfId="1" applyFont="1" applyBorder="1" applyAlignment="1"/>
    <xf numFmtId="49" fontId="6" fillId="2" borderId="1" xfId="5" applyNumberFormat="1" applyFont="1" applyFill="1" applyBorder="1" applyAlignment="1">
      <alignment horizontal="center" vertical="center" wrapText="1"/>
    </xf>
    <xf numFmtId="164" fontId="7" fillId="3" borderId="1" xfId="1" applyFont="1" applyFill="1" applyBorder="1" applyAlignment="1">
      <alignment horizontal="right" vertical="top"/>
    </xf>
    <xf numFmtId="164" fontId="6" fillId="3" borderId="1" xfId="1" applyFont="1" applyFill="1" applyBorder="1" applyAlignment="1">
      <alignment horizontal="right" vertical="top"/>
    </xf>
    <xf numFmtId="49" fontId="6" fillId="2" borderId="1" xfId="5" applyNumberFormat="1" applyFont="1" applyFill="1" applyBorder="1" applyAlignment="1">
      <alignment horizontal="left" vertical="center" wrapText="1"/>
    </xf>
    <xf numFmtId="164" fontId="6" fillId="2" borderId="1" xfId="1" applyFont="1" applyFill="1" applyBorder="1" applyAlignment="1">
      <alignment horizontal="right" vertical="top"/>
    </xf>
    <xf numFmtId="165" fontId="6" fillId="3" borderId="1" xfId="5" applyNumberFormat="1" applyFont="1" applyFill="1" applyBorder="1"/>
    <xf numFmtId="0" fontId="3" fillId="0" borderId="5" xfId="3" applyFont="1" applyBorder="1"/>
    <xf numFmtId="0" fontId="0" fillId="0" borderId="0" xfId="0" applyNumberFormat="1"/>
    <xf numFmtId="0" fontId="2" fillId="0" borderId="0" xfId="3" applyFont="1"/>
    <xf numFmtId="14" fontId="0" fillId="0" borderId="0" xfId="0" applyNumberFormat="1"/>
    <xf numFmtId="0" fontId="3" fillId="0" borderId="0" xfId="3" applyFont="1" applyAlignment="1">
      <alignment vertical="center"/>
    </xf>
    <xf numFmtId="0" fontId="5" fillId="0" borderId="0" xfId="3" applyFont="1" applyAlignment="1">
      <alignment vertical="center"/>
    </xf>
    <xf numFmtId="0" fontId="3" fillId="0" borderId="9" xfId="3" applyFont="1" applyBorder="1"/>
    <xf numFmtId="0" fontId="3" fillId="0" borderId="10" xfId="3" applyFont="1" applyBorder="1"/>
    <xf numFmtId="0" fontId="5" fillId="0" borderId="9" xfId="3" applyFont="1" applyBorder="1" applyAlignment="1">
      <alignment vertical="center"/>
    </xf>
    <xf numFmtId="0" fontId="3" fillId="0" borderId="10" xfId="3" applyFont="1" applyBorder="1" applyAlignment="1">
      <alignment vertical="center"/>
    </xf>
    <xf numFmtId="0" fontId="3" fillId="0" borderId="12" xfId="3" applyFont="1" applyBorder="1"/>
    <xf numFmtId="0" fontId="3" fillId="0" borderId="0" xfId="3" applyFont="1" applyBorder="1" applyAlignment="1">
      <alignment vertical="center"/>
    </xf>
    <xf numFmtId="164" fontId="5" fillId="4" borderId="1" xfId="3" applyNumberFormat="1" applyFont="1" applyFill="1" applyBorder="1" applyAlignment="1">
      <alignment vertical="center"/>
    </xf>
    <xf numFmtId="0" fontId="5" fillId="0" borderId="0" xfId="3" applyFont="1" applyBorder="1"/>
    <xf numFmtId="0" fontId="3" fillId="0" borderId="9" xfId="3" applyFont="1" applyBorder="1" applyAlignment="1">
      <alignment vertical="center"/>
    </xf>
    <xf numFmtId="0" fontId="3" fillId="0" borderId="11" xfId="3" applyFont="1" applyBorder="1"/>
    <xf numFmtId="0" fontId="4" fillId="0" borderId="0" xfId="3" applyFont="1" applyFill="1" applyBorder="1" applyAlignment="1">
      <alignment horizontal="left" wrapText="1"/>
    </xf>
    <xf numFmtId="0" fontId="5" fillId="0" borderId="10" xfId="3" applyFont="1" applyBorder="1" applyAlignment="1">
      <alignment vertical="center"/>
    </xf>
    <xf numFmtId="0" fontId="9" fillId="0" borderId="0" xfId="3" applyFont="1" applyBorder="1"/>
    <xf numFmtId="0" fontId="5" fillId="0" borderId="5" xfId="3" applyFont="1" applyBorder="1" applyAlignment="1"/>
    <xf numFmtId="0" fontId="5" fillId="0" borderId="12" xfId="3" applyFont="1" applyBorder="1" applyAlignment="1"/>
    <xf numFmtId="0" fontId="5" fillId="4" borderId="1" xfId="3" applyFont="1" applyFill="1" applyBorder="1" applyAlignment="1">
      <alignment vertical="center"/>
    </xf>
    <xf numFmtId="0" fontId="3" fillId="0" borderId="1" xfId="3" applyFont="1" applyBorder="1" applyAlignment="1">
      <alignment horizontal="left" indent="1"/>
    </xf>
    <xf numFmtId="0" fontId="6" fillId="0" borderId="1" xfId="3" applyFont="1" applyFill="1" applyBorder="1" applyAlignment="1">
      <alignment horizontal="center" vertical="center"/>
    </xf>
    <xf numFmtId="0" fontId="6" fillId="0" borderId="1" xfId="3" applyFont="1" applyFill="1" applyBorder="1" applyAlignment="1">
      <alignment horizontal="center" vertical="center" wrapText="1"/>
    </xf>
    <xf numFmtId="0" fontId="6" fillId="3" borderId="1" xfId="3" applyFont="1" applyFill="1" applyBorder="1" applyAlignment="1">
      <alignment horizontal="center" vertical="center" wrapText="1"/>
    </xf>
    <xf numFmtId="0" fontId="10" fillId="0" borderId="0" xfId="3" applyFont="1" applyAlignment="1">
      <alignment vertical="center"/>
    </xf>
    <xf numFmtId="0" fontId="6" fillId="4" borderId="1" xfId="0" applyFont="1" applyFill="1" applyBorder="1" applyAlignment="1">
      <alignment horizontal="center" vertical="center"/>
    </xf>
    <xf numFmtId="0" fontId="5" fillId="0" borderId="1" xfId="0" applyFont="1" applyBorder="1" applyAlignment="1">
      <alignment vertical="center"/>
    </xf>
    <xf numFmtId="166" fontId="3" fillId="0" borderId="1" xfId="1" applyNumberFormat="1" applyFont="1" applyBorder="1" applyAlignment="1"/>
    <xf numFmtId="166" fontId="3" fillId="0" borderId="10" xfId="1" applyNumberFormat="1" applyFont="1" applyBorder="1"/>
    <xf numFmtId="166" fontId="5" fillId="4" borderId="1" xfId="1" applyNumberFormat="1" applyFont="1" applyFill="1" applyBorder="1" applyAlignment="1">
      <alignment vertical="center"/>
    </xf>
    <xf numFmtId="166" fontId="5" fillId="0" borderId="10" xfId="1" applyNumberFormat="1" applyFont="1" applyBorder="1" applyAlignment="1">
      <alignment vertical="center"/>
    </xf>
    <xf numFmtId="166" fontId="3" fillId="0" borderId="0" xfId="1" applyNumberFormat="1" applyFont="1" applyBorder="1"/>
    <xf numFmtId="166" fontId="4" fillId="0" borderId="0" xfId="1" applyNumberFormat="1" applyFont="1" applyFill="1" applyBorder="1" applyAlignment="1">
      <alignment horizontal="left" wrapText="1"/>
    </xf>
    <xf numFmtId="166" fontId="3" fillId="0" borderId="0" xfId="1" applyNumberFormat="1" applyFont="1" applyFill="1" applyBorder="1"/>
    <xf numFmtId="166" fontId="6" fillId="3" borderId="1" xfId="1" applyNumberFormat="1" applyFont="1" applyFill="1" applyBorder="1" applyAlignment="1">
      <alignment horizontal="center" vertical="center"/>
    </xf>
    <xf numFmtId="166" fontId="6" fillId="3" borderId="1" xfId="1" applyNumberFormat="1" applyFont="1" applyFill="1" applyBorder="1" applyAlignment="1">
      <alignment horizontal="center" vertical="center" wrapText="1"/>
    </xf>
    <xf numFmtId="166" fontId="4" fillId="0" borderId="0" xfId="1" applyNumberFormat="1" applyFont="1" applyBorder="1" applyAlignment="1"/>
    <xf numFmtId="166" fontId="5" fillId="0" borderId="1" xfId="1" applyNumberFormat="1" applyFont="1" applyFill="1" applyBorder="1" applyAlignment="1">
      <alignment vertical="center"/>
    </xf>
    <xf numFmtId="166" fontId="3" fillId="0" borderId="0" xfId="1" applyNumberFormat="1" applyFont="1"/>
    <xf numFmtId="166" fontId="5" fillId="0" borderId="0" xfId="1" applyNumberFormat="1" applyFont="1" applyAlignment="1">
      <alignment vertical="center"/>
    </xf>
    <xf numFmtId="0" fontId="3" fillId="0" borderId="0" xfId="3" applyFont="1" applyBorder="1" applyAlignment="1">
      <alignment horizontal="left" vertical="center"/>
    </xf>
    <xf numFmtId="0" fontId="3" fillId="0" borderId="11" xfId="3" applyFont="1" applyBorder="1" applyAlignment="1">
      <alignment vertical="center"/>
    </xf>
    <xf numFmtId="0" fontId="5" fillId="0" borderId="5" xfId="3" applyFont="1" applyBorder="1" applyAlignment="1">
      <alignment vertical="center"/>
    </xf>
    <xf numFmtId="0" fontId="3" fillId="0" borderId="5" xfId="3" applyFont="1" applyBorder="1" applyAlignment="1">
      <alignment vertical="center"/>
    </xf>
    <xf numFmtId="0" fontId="3" fillId="0" borderId="12" xfId="3" applyFont="1" applyBorder="1" applyAlignment="1">
      <alignment vertical="center"/>
    </xf>
    <xf numFmtId="0" fontId="11" fillId="0" borderId="9" xfId="0" applyFont="1" applyBorder="1" applyAlignment="1"/>
    <xf numFmtId="0" fontId="12" fillId="0" borderId="9" xfId="3" applyFont="1" applyBorder="1"/>
    <xf numFmtId="0" fontId="11" fillId="0" borderId="9" xfId="3" applyFont="1" applyBorder="1" applyAlignment="1">
      <alignment vertical="center"/>
    </xf>
    <xf numFmtId="0" fontId="11" fillId="0" borderId="9" xfId="3" applyFont="1" applyFill="1" applyBorder="1" applyAlignment="1">
      <alignment horizontal="left"/>
    </xf>
    <xf numFmtId="0" fontId="3" fillId="3" borderId="0" xfId="3" applyFont="1" applyFill="1" applyBorder="1" applyAlignment="1">
      <alignment vertical="center"/>
    </xf>
    <xf numFmtId="14" fontId="3" fillId="3" borderId="0" xfId="3" applyNumberFormat="1" applyFont="1" applyFill="1" applyBorder="1" applyAlignment="1">
      <alignment horizontal="left" vertical="center"/>
    </xf>
    <xf numFmtId="0" fontId="9" fillId="0" borderId="0" xfId="3" applyFont="1" applyBorder="1" applyAlignment="1">
      <alignment horizontal="left" vertical="center"/>
    </xf>
    <xf numFmtId="0" fontId="9" fillId="3" borderId="0" xfId="3" applyFont="1" applyFill="1" applyBorder="1" applyAlignment="1">
      <alignment vertical="center"/>
    </xf>
    <xf numFmtId="0" fontId="13" fillId="0" borderId="0" xfId="3" quotePrefix="1" applyFont="1" applyAlignment="1">
      <alignment vertical="center"/>
    </xf>
    <xf numFmtId="0" fontId="13" fillId="0" borderId="0" xfId="3" quotePrefix="1" applyFont="1" applyAlignment="1">
      <alignment horizontal="left" vertical="center" indent="1"/>
    </xf>
    <xf numFmtId="0" fontId="13" fillId="0" borderId="0" xfId="3" quotePrefix="1" applyFont="1" applyAlignment="1">
      <alignment horizontal="left" vertical="center" indent="5"/>
    </xf>
    <xf numFmtId="0" fontId="13" fillId="0" borderId="0" xfId="3" applyFont="1" applyFill="1" applyAlignment="1">
      <alignment vertical="center"/>
    </xf>
    <xf numFmtId="0" fontId="6" fillId="3" borderId="1" xfId="3" applyFont="1" applyFill="1" applyBorder="1" applyAlignment="1">
      <alignment horizontal="center" vertical="center"/>
    </xf>
    <xf numFmtId="0" fontId="3" fillId="0" borderId="0" xfId="3" applyFont="1" applyBorder="1" applyAlignment="1" applyProtection="1">
      <alignment vertical="center"/>
      <protection hidden="1"/>
    </xf>
    <xf numFmtId="0" fontId="3" fillId="3" borderId="1" xfId="3" applyFont="1" applyFill="1" applyBorder="1" applyAlignment="1" applyProtection="1">
      <alignment horizontal="left" indent="1"/>
    </xf>
    <xf numFmtId="164" fontId="3" fillId="6" borderId="1" xfId="1" applyNumberFormat="1" applyFont="1" applyFill="1" applyBorder="1" applyAlignment="1" applyProtection="1">
      <protection locked="0"/>
    </xf>
    <xf numFmtId="164" fontId="3" fillId="6" borderId="1" xfId="1" applyNumberFormat="1" applyFont="1" applyFill="1" applyBorder="1" applyAlignment="1" applyProtection="1">
      <alignment wrapText="1"/>
      <protection locked="0"/>
    </xf>
    <xf numFmtId="164" fontId="5" fillId="6" borderId="1" xfId="1" applyNumberFormat="1" applyFont="1" applyFill="1" applyBorder="1" applyAlignment="1" applyProtection="1">
      <alignment vertical="center"/>
      <protection locked="0"/>
    </xf>
    <xf numFmtId="164" fontId="3" fillId="6" borderId="1" xfId="1" applyNumberFormat="1" applyFont="1" applyFill="1" applyBorder="1" applyAlignment="1" applyProtection="1">
      <alignment horizontal="left" vertical="center"/>
      <protection locked="0"/>
    </xf>
    <xf numFmtId="0" fontId="5" fillId="6" borderId="1" xfId="0" applyFont="1" applyFill="1" applyBorder="1" applyAlignment="1" applyProtection="1">
      <alignment vertical="center"/>
      <protection locked="0"/>
    </xf>
    <xf numFmtId="0" fontId="3" fillId="6" borderId="1" xfId="3" applyFont="1" applyFill="1" applyBorder="1" applyAlignment="1" applyProtection="1">
      <alignment horizontal="left" vertical="center"/>
      <protection locked="0"/>
    </xf>
    <xf numFmtId="164" fontId="5" fillId="4" borderId="1" xfId="1" applyNumberFormat="1" applyFont="1" applyFill="1" applyBorder="1" applyAlignment="1">
      <alignment vertical="center"/>
    </xf>
    <xf numFmtId="9" fontId="3" fillId="3" borderId="1" xfId="2" applyFont="1" applyFill="1" applyBorder="1" applyAlignment="1" applyProtection="1"/>
    <xf numFmtId="0" fontId="15" fillId="7" borderId="1" xfId="3" applyFont="1" applyFill="1" applyBorder="1" applyAlignment="1">
      <alignment horizontal="center" vertical="center" wrapText="1"/>
    </xf>
    <xf numFmtId="0" fontId="0" fillId="0" borderId="1" xfId="0" applyBorder="1"/>
    <xf numFmtId="2" fontId="0" fillId="0" borderId="1" xfId="0" applyNumberFormat="1" applyBorder="1"/>
    <xf numFmtId="10" fontId="0" fillId="0" borderId="1" xfId="2" applyNumberFormat="1" applyFont="1" applyBorder="1"/>
    <xf numFmtId="167" fontId="3" fillId="3" borderId="1" xfId="1" applyNumberFormat="1" applyFont="1" applyFill="1" applyBorder="1" applyAlignment="1" applyProtection="1">
      <alignment horizontal="right" vertical="center"/>
      <protection locked="0"/>
    </xf>
    <xf numFmtId="0" fontId="3" fillId="6" borderId="3" xfId="3" applyFont="1" applyFill="1" applyBorder="1" applyAlignment="1" applyProtection="1">
      <alignment horizontal="left"/>
      <protection locked="0"/>
    </xf>
    <xf numFmtId="0" fontId="3" fillId="6" borderId="4" xfId="3" applyFont="1" applyFill="1" applyBorder="1" applyAlignment="1" applyProtection="1">
      <alignment horizontal="left"/>
      <protection locked="0"/>
    </xf>
    <xf numFmtId="166" fontId="3" fillId="6" borderId="1" xfId="1" applyNumberFormat="1" applyFont="1" applyFill="1" applyBorder="1" applyAlignment="1" applyProtection="1">
      <alignment horizontal="left" vertical="center"/>
      <protection locked="0"/>
    </xf>
    <xf numFmtId="0" fontId="3" fillId="6" borderId="1" xfId="0" applyFont="1" applyFill="1" applyBorder="1" applyAlignment="1" applyProtection="1">
      <alignment horizontal="left" vertical="center"/>
      <protection locked="0"/>
    </xf>
    <xf numFmtId="0" fontId="3" fillId="0" borderId="3" xfId="3" applyFont="1" applyBorder="1" applyAlignment="1">
      <alignment horizontal="left"/>
    </xf>
    <xf numFmtId="0" fontId="3" fillId="0" borderId="4" xfId="3" applyFont="1" applyBorder="1" applyAlignment="1">
      <alignment horizontal="left"/>
    </xf>
    <xf numFmtId="0" fontId="14" fillId="0" borderId="7" xfId="3" applyFont="1" applyFill="1" applyBorder="1" applyAlignment="1">
      <alignment horizontal="center" vertical="center"/>
    </xf>
    <xf numFmtId="0" fontId="14" fillId="0" borderId="6" xfId="3" applyFont="1" applyFill="1" applyBorder="1" applyAlignment="1">
      <alignment horizontal="center" vertical="center"/>
    </xf>
    <xf numFmtId="0" fontId="14" fillId="0" borderId="8" xfId="3" applyFont="1" applyFill="1" applyBorder="1" applyAlignment="1">
      <alignment horizontal="center" vertical="center"/>
    </xf>
    <xf numFmtId="0" fontId="10" fillId="5" borderId="3" xfId="3" applyFont="1" applyFill="1" applyBorder="1" applyAlignment="1">
      <alignment horizontal="left" vertical="center"/>
    </xf>
    <xf numFmtId="0" fontId="10" fillId="5" borderId="2" xfId="3" applyFont="1" applyFill="1" applyBorder="1" applyAlignment="1">
      <alignment horizontal="left" vertical="center"/>
    </xf>
    <xf numFmtId="0" fontId="10" fillId="5" borderId="4" xfId="3" applyFont="1" applyFill="1" applyBorder="1" applyAlignment="1">
      <alignment horizontal="left"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6" fillId="0" borderId="3" xfId="3" applyFont="1" applyFill="1" applyBorder="1" applyAlignment="1">
      <alignment horizontal="center" vertical="center"/>
    </xf>
    <xf numFmtId="0" fontId="6" fillId="0" borderId="4" xfId="3" applyFont="1" applyFill="1" applyBorder="1" applyAlignment="1">
      <alignment horizontal="center" vertical="center"/>
    </xf>
    <xf numFmtId="0" fontId="6" fillId="3" borderId="1" xfId="3" applyFont="1" applyFill="1" applyBorder="1" applyAlignment="1">
      <alignment horizontal="center" vertical="center"/>
    </xf>
    <xf numFmtId="0" fontId="3" fillId="6" borderId="3" xfId="3" applyFont="1" applyFill="1" applyBorder="1" applyAlignment="1" applyProtection="1">
      <alignment horizontal="left"/>
      <protection locked="0"/>
    </xf>
    <xf numFmtId="0" fontId="3" fillId="6" borderId="4" xfId="3" applyFont="1" applyFill="1" applyBorder="1" applyAlignment="1" applyProtection="1">
      <alignment horizontal="left"/>
      <protection locked="0"/>
    </xf>
    <xf numFmtId="0" fontId="5" fillId="4" borderId="3" xfId="3" applyFont="1" applyFill="1" applyBorder="1" applyAlignment="1">
      <alignment horizontal="center" vertical="center"/>
    </xf>
    <xf numFmtId="0" fontId="5" fillId="4" borderId="2" xfId="3" applyFont="1" applyFill="1" applyBorder="1" applyAlignment="1">
      <alignment horizontal="center" vertical="center"/>
    </xf>
    <xf numFmtId="0" fontId="5" fillId="4" borderId="4"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4" xfId="3" applyFont="1" applyFill="1" applyBorder="1" applyAlignment="1">
      <alignment horizontal="center" vertical="center"/>
    </xf>
    <xf numFmtId="0" fontId="3" fillId="0" borderId="3" xfId="3" applyFont="1" applyBorder="1" applyAlignment="1">
      <alignment horizontal="left" wrapText="1"/>
    </xf>
    <xf numFmtId="0" fontId="6" fillId="3" borderId="3" xfId="3" applyFont="1" applyFill="1" applyBorder="1" applyAlignment="1">
      <alignment horizontal="center" vertical="center"/>
    </xf>
    <xf numFmtId="0" fontId="6" fillId="3" borderId="2" xfId="3" applyFont="1" applyFill="1" applyBorder="1" applyAlignment="1">
      <alignment horizontal="center" vertical="center"/>
    </xf>
    <xf numFmtId="0" fontId="6" fillId="3" borderId="4" xfId="3" applyFont="1" applyFill="1" applyBorder="1" applyAlignment="1">
      <alignment horizontal="center" vertical="center"/>
    </xf>
    <xf numFmtId="0" fontId="3" fillId="6" borderId="3" xfId="3" applyFont="1" applyFill="1" applyBorder="1" applyAlignment="1" applyProtection="1">
      <alignment horizontal="left" wrapText="1"/>
      <protection locked="0"/>
    </xf>
    <xf numFmtId="49" fontId="6" fillId="3" borderId="0" xfId="5" applyNumberFormat="1" applyFont="1" applyFill="1" applyBorder="1" applyAlignment="1">
      <alignment horizontal="center" vertical="top" wrapText="1"/>
    </xf>
    <xf numFmtId="0" fontId="7" fillId="3" borderId="0" xfId="5" applyFont="1" applyFill="1" applyBorder="1" applyAlignment="1">
      <alignment horizontal="center"/>
    </xf>
    <xf numFmtId="44" fontId="3" fillId="6" borderId="1" xfId="1" applyNumberFormat="1" applyFont="1" applyFill="1" applyBorder="1" applyAlignment="1" applyProtection="1">
      <alignment horizontal="right" vertical="center"/>
      <protection locked="0"/>
    </xf>
    <xf numFmtId="0" fontId="3" fillId="8" borderId="1" xfId="3" applyFont="1" applyFill="1" applyBorder="1" applyAlignment="1">
      <alignment horizontal="left" vertical="center"/>
    </xf>
    <xf numFmtId="164" fontId="3" fillId="6" borderId="1" xfId="1" applyNumberFormat="1" applyFont="1" applyFill="1" applyBorder="1" applyAlignment="1" applyProtection="1">
      <alignment horizontal="center"/>
      <protection locked="0"/>
    </xf>
  </cellXfs>
  <cellStyles count="6">
    <cellStyle name="Millares" xfId="1" builtinId="3"/>
    <cellStyle name="Millares 2" xfId="4"/>
    <cellStyle name="Normal" xfId="0" builtinId="0"/>
    <cellStyle name="Normal 2" xfId="3"/>
    <cellStyle name="Normal 3" xfId="5"/>
    <cellStyle name="Porcentaje" xfId="2" builtinId="5"/>
  </cellStyles>
  <dxfs count="0"/>
  <tableStyles count="0" defaultTableStyle="TableStyleMedium2" defaultPivotStyle="PivotStyleLight16"/>
  <colors>
    <mruColors>
      <color rgb="FF99CCFF"/>
      <color rgb="FF0000FF"/>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XFD121"/>
  <sheetViews>
    <sheetView showGridLines="0" tabSelected="1" zoomScaleNormal="100" workbookViewId="0">
      <selection activeCell="G98" sqref="G98:H98"/>
    </sheetView>
  </sheetViews>
  <sheetFormatPr baseColWidth="10" defaultColWidth="11.5546875" defaultRowHeight="13.8" zeroHeight="1" x14ac:dyDescent="0.25"/>
  <cols>
    <col min="1" max="1" width="1.33203125" style="1" customWidth="1"/>
    <col min="2" max="2" width="2" style="1" customWidth="1"/>
    <col min="3" max="3" width="11.109375" style="1" customWidth="1"/>
    <col min="4" max="4" width="15.77734375" style="1" customWidth="1"/>
    <col min="5" max="5" width="14.33203125" style="1" customWidth="1"/>
    <col min="6" max="8" width="16.109375" style="1" customWidth="1"/>
    <col min="9" max="9" width="2.44140625" style="1" customWidth="1"/>
    <col min="10" max="10" width="1.109375" style="1" hidden="1" customWidth="1"/>
    <col min="11" max="11" width="19.5546875" style="1" hidden="1" customWidth="1"/>
    <col min="12" max="12" width="12.44140625" style="1" hidden="1" customWidth="1"/>
    <col min="13" max="13" width="13.44140625" style="1" hidden="1" customWidth="1"/>
    <col min="14" max="14" width="11.44140625" style="1" hidden="1" customWidth="1"/>
    <col min="15" max="16382" width="0" style="1" hidden="1" customWidth="1"/>
    <col min="16383" max="16383" width="1.33203125" style="1" hidden="1" customWidth="1"/>
    <col min="16384" max="16384" width="1.88671875" style="1" hidden="1" customWidth="1"/>
  </cols>
  <sheetData>
    <row r="1" spans="2:9" ht="9" customHeight="1" x14ac:dyDescent="0.25"/>
    <row r="2" spans="2:9" s="23" customFormat="1" ht="22.2" customHeight="1" x14ac:dyDescent="0.3">
      <c r="B2" s="102" t="s">
        <v>56</v>
      </c>
      <c r="C2" s="103"/>
      <c r="D2" s="103"/>
      <c r="E2" s="103"/>
      <c r="F2" s="103"/>
      <c r="G2" s="103"/>
      <c r="H2" s="103"/>
      <c r="I2" s="104"/>
    </row>
    <row r="3" spans="2:9" ht="7.2" customHeight="1" x14ac:dyDescent="0.25">
      <c r="B3" s="27"/>
      <c r="C3" s="34"/>
      <c r="D3" s="3"/>
      <c r="E3" s="3"/>
      <c r="F3" s="3"/>
      <c r="G3" s="3"/>
      <c r="H3" s="3"/>
      <c r="I3" s="28"/>
    </row>
    <row r="4" spans="2:9" s="25" customFormat="1" ht="17.399999999999999" customHeight="1" x14ac:dyDescent="0.3">
      <c r="B4" s="29"/>
      <c r="C4" s="26" t="s">
        <v>46</v>
      </c>
      <c r="E4" s="88">
        <v>1534</v>
      </c>
      <c r="F4" s="63"/>
      <c r="G4" s="63"/>
      <c r="H4" s="133" t="s">
        <v>531</v>
      </c>
      <c r="I4" s="30"/>
    </row>
    <row r="5" spans="2:9" s="25" customFormat="1" ht="17.399999999999999" customHeight="1" x14ac:dyDescent="0.3">
      <c r="B5" s="29"/>
      <c r="C5" s="26" t="s">
        <v>45</v>
      </c>
      <c r="E5" s="72" t="str">
        <f>IFERROR(VLOOKUP(E4,Hoja2!B:Z,3,FALSE),"")</f>
        <v>COOPAC PARROQUIA SANTA ROSA</v>
      </c>
      <c r="F5" s="75"/>
      <c r="G5" s="75"/>
      <c r="H5" s="75"/>
      <c r="I5" s="30"/>
    </row>
    <row r="6" spans="2:9" s="25" customFormat="1" ht="17.399999999999999" customHeight="1" x14ac:dyDescent="0.3">
      <c r="B6" s="29"/>
      <c r="C6" s="26" t="s">
        <v>47</v>
      </c>
      <c r="E6" s="73"/>
      <c r="F6" s="74"/>
      <c r="G6" s="74"/>
      <c r="H6" s="74"/>
      <c r="I6" s="30"/>
    </row>
    <row r="7" spans="2:9" s="25" customFormat="1" ht="4.2" customHeight="1" x14ac:dyDescent="0.3">
      <c r="B7" s="64"/>
      <c r="C7" s="65"/>
      <c r="D7" s="66"/>
      <c r="E7" s="66"/>
      <c r="F7" s="66"/>
      <c r="G7" s="66"/>
      <c r="H7" s="66"/>
      <c r="I7" s="67"/>
    </row>
    <row r="8" spans="2:9" s="47" customFormat="1" ht="17.399999999999999" customHeight="1" x14ac:dyDescent="0.3">
      <c r="B8" s="105" t="s">
        <v>50</v>
      </c>
      <c r="C8" s="106"/>
      <c r="D8" s="106"/>
      <c r="E8" s="106"/>
      <c r="F8" s="106"/>
      <c r="G8" s="106"/>
      <c r="H8" s="106"/>
      <c r="I8" s="107"/>
    </row>
    <row r="9" spans="2:9" ht="13.2" customHeight="1" x14ac:dyDescent="0.25">
      <c r="B9" s="27"/>
      <c r="C9" s="34"/>
      <c r="D9" s="3"/>
      <c r="E9" s="3"/>
      <c r="F9" s="3"/>
      <c r="G9" s="3"/>
      <c r="H9" s="3"/>
      <c r="I9" s="28"/>
    </row>
    <row r="10" spans="2:9" s="25" customFormat="1" ht="15.6" customHeight="1" x14ac:dyDescent="0.3">
      <c r="B10" s="35"/>
      <c r="C10" s="108" t="s">
        <v>48</v>
      </c>
      <c r="D10" s="109"/>
      <c r="E10" s="48" t="s">
        <v>443</v>
      </c>
      <c r="F10" s="32"/>
      <c r="G10" s="49" t="s">
        <v>459</v>
      </c>
      <c r="H10" s="87">
        <v>3.7</v>
      </c>
      <c r="I10" s="30"/>
    </row>
    <row r="11" spans="2:9" s="25" customFormat="1" ht="15.6" customHeight="1" x14ac:dyDescent="0.3">
      <c r="B11" s="35"/>
      <c r="C11" s="110" t="s">
        <v>51</v>
      </c>
      <c r="D11" s="111"/>
      <c r="E11" s="98">
        <v>200</v>
      </c>
      <c r="F11" s="32"/>
      <c r="G11" s="32"/>
      <c r="H11" s="32"/>
      <c r="I11" s="30"/>
    </row>
    <row r="12" spans="2:9" s="25" customFormat="1" ht="15.6" customHeight="1" x14ac:dyDescent="0.3">
      <c r="B12" s="35"/>
      <c r="C12" s="110" t="s">
        <v>530</v>
      </c>
      <c r="D12" s="111"/>
      <c r="E12" s="132">
        <v>3000000</v>
      </c>
      <c r="F12" s="32"/>
      <c r="G12" s="32"/>
      <c r="H12" s="32"/>
      <c r="I12" s="30"/>
    </row>
    <row r="13" spans="2:9" s="25" customFormat="1" ht="15.6" customHeight="1" x14ac:dyDescent="0.3">
      <c r="B13" s="35"/>
      <c r="C13" s="110" t="s">
        <v>444</v>
      </c>
      <c r="D13" s="111"/>
      <c r="E13" s="98">
        <v>2</v>
      </c>
      <c r="F13" s="81"/>
      <c r="G13" s="32"/>
      <c r="H13" s="32"/>
      <c r="I13" s="30"/>
    </row>
    <row r="14" spans="2:9" s="25" customFormat="1" ht="15.6" customHeight="1" x14ac:dyDescent="0.3">
      <c r="B14" s="35"/>
      <c r="C14" s="112" t="s">
        <v>445</v>
      </c>
      <c r="D14" s="113"/>
      <c r="E14" s="98">
        <v>2</v>
      </c>
      <c r="F14" s="32"/>
      <c r="G14" s="32"/>
      <c r="H14" s="32"/>
      <c r="I14" s="30"/>
    </row>
    <row r="15" spans="2:9" s="25" customFormat="1" ht="15.6" customHeight="1" x14ac:dyDescent="0.3">
      <c r="B15" s="35"/>
      <c r="C15" s="112" t="s">
        <v>49</v>
      </c>
      <c r="D15" s="113"/>
      <c r="E15" s="99" t="s">
        <v>498</v>
      </c>
      <c r="F15" s="32"/>
      <c r="G15" s="32"/>
      <c r="H15" s="32"/>
      <c r="I15" s="30"/>
    </row>
    <row r="16" spans="2:9" s="25" customFormat="1" ht="15.6" customHeight="1" x14ac:dyDescent="0.3">
      <c r="B16" s="35"/>
      <c r="C16" s="110" t="s">
        <v>52</v>
      </c>
      <c r="D16" s="111"/>
      <c r="E16" s="99" t="s">
        <v>498</v>
      </c>
      <c r="F16" s="32"/>
      <c r="G16" s="32"/>
      <c r="H16" s="32"/>
      <c r="I16" s="30"/>
    </row>
    <row r="17" spans="2:9" ht="10.199999999999999" customHeight="1" x14ac:dyDescent="0.25">
      <c r="B17" s="36"/>
      <c r="C17" s="21"/>
      <c r="D17" s="21"/>
      <c r="E17" s="21"/>
      <c r="F17" s="21"/>
      <c r="G17" s="21"/>
      <c r="H17" s="21"/>
      <c r="I17" s="31"/>
    </row>
    <row r="18" spans="2:9" s="47" customFormat="1" ht="17.399999999999999" customHeight="1" x14ac:dyDescent="0.3">
      <c r="B18" s="105" t="s">
        <v>460</v>
      </c>
      <c r="C18" s="106"/>
      <c r="D18" s="106"/>
      <c r="E18" s="106"/>
      <c r="F18" s="106"/>
      <c r="G18" s="106"/>
      <c r="H18" s="106"/>
      <c r="I18" s="107"/>
    </row>
    <row r="19" spans="2:9" s="3" customFormat="1" ht="17.399999999999999" customHeight="1" x14ac:dyDescent="0.25">
      <c r="B19" s="27"/>
      <c r="I19" s="28"/>
    </row>
    <row r="20" spans="2:9" x14ac:dyDescent="0.25">
      <c r="B20" s="68" t="s">
        <v>461</v>
      </c>
      <c r="C20" s="39"/>
      <c r="D20" s="4"/>
      <c r="E20" s="4"/>
      <c r="F20" s="4"/>
      <c r="G20" s="4"/>
      <c r="H20" s="3"/>
      <c r="I20" s="28"/>
    </row>
    <row r="21" spans="2:9" ht="16.2" customHeight="1" x14ac:dyDescent="0.25">
      <c r="B21" s="69"/>
      <c r="C21" s="44" t="s">
        <v>4</v>
      </c>
      <c r="D21" s="114" t="s">
        <v>1</v>
      </c>
      <c r="E21" s="115"/>
      <c r="F21" s="44" t="s">
        <v>2</v>
      </c>
      <c r="G21" s="45" t="s">
        <v>31</v>
      </c>
      <c r="H21" s="44" t="s">
        <v>3</v>
      </c>
      <c r="I21" s="28"/>
    </row>
    <row r="22" spans="2:9" ht="15.6" customHeight="1" x14ac:dyDescent="0.25">
      <c r="B22" s="69"/>
      <c r="C22" s="2">
        <v>1</v>
      </c>
      <c r="D22" s="100" t="s">
        <v>5</v>
      </c>
      <c r="E22" s="101"/>
      <c r="F22" s="86">
        <v>100.08</v>
      </c>
      <c r="G22" s="86">
        <v>50</v>
      </c>
      <c r="H22" s="50">
        <f>SUM(F22:G22)</f>
        <v>150.07999999999998</v>
      </c>
      <c r="I22" s="51"/>
    </row>
    <row r="23" spans="2:9" ht="15.6" customHeight="1" x14ac:dyDescent="0.25">
      <c r="B23" s="69"/>
      <c r="C23" s="2">
        <v>2</v>
      </c>
      <c r="D23" s="100" t="s">
        <v>448</v>
      </c>
      <c r="E23" s="101"/>
      <c r="F23" s="86">
        <v>1200</v>
      </c>
      <c r="G23" s="86">
        <v>1300</v>
      </c>
      <c r="H23" s="50">
        <f t="shared" ref="H23:H25" si="0">SUM(F23:G23)</f>
        <v>2500</v>
      </c>
      <c r="I23" s="51"/>
    </row>
    <row r="24" spans="2:9" ht="15.6" customHeight="1" x14ac:dyDescent="0.25">
      <c r="B24" s="69"/>
      <c r="C24" s="2">
        <v>3</v>
      </c>
      <c r="D24" s="100" t="s">
        <v>449</v>
      </c>
      <c r="E24" s="101"/>
      <c r="F24" s="86">
        <v>2000</v>
      </c>
      <c r="G24" s="86">
        <v>1000</v>
      </c>
      <c r="H24" s="50">
        <f t="shared" si="0"/>
        <v>3000</v>
      </c>
      <c r="I24" s="51"/>
    </row>
    <row r="25" spans="2:9" ht="15.6" customHeight="1" x14ac:dyDescent="0.25">
      <c r="B25" s="69"/>
      <c r="C25" s="2">
        <v>4</v>
      </c>
      <c r="D25" s="100" t="s">
        <v>450</v>
      </c>
      <c r="E25" s="101"/>
      <c r="F25" s="86"/>
      <c r="G25" s="86">
        <v>50</v>
      </c>
      <c r="H25" s="50">
        <f t="shared" si="0"/>
        <v>50</v>
      </c>
      <c r="I25" s="51"/>
    </row>
    <row r="26" spans="2:9" s="26" customFormat="1" ht="15.6" customHeight="1" x14ac:dyDescent="0.3">
      <c r="B26" s="70"/>
      <c r="C26" s="119" t="s">
        <v>0</v>
      </c>
      <c r="D26" s="120"/>
      <c r="E26" s="121"/>
      <c r="F26" s="52">
        <f t="shared" ref="F26" si="1">SUM(F22:F25)</f>
        <v>3300.08</v>
      </c>
      <c r="G26" s="52">
        <f>+SUM(G22:G25)</f>
        <v>2400</v>
      </c>
      <c r="H26" s="52">
        <f>SUM(H22:H25)</f>
        <v>5700.08</v>
      </c>
      <c r="I26" s="53"/>
    </row>
    <row r="27" spans="2:9" s="3" customFormat="1" ht="17.399999999999999" customHeight="1" x14ac:dyDescent="0.25">
      <c r="B27" s="27"/>
      <c r="I27" s="28"/>
    </row>
    <row r="28" spans="2:9" ht="14.4" customHeight="1" x14ac:dyDescent="0.25">
      <c r="B28" s="71" t="s">
        <v>470</v>
      </c>
      <c r="C28" s="37"/>
      <c r="D28" s="37"/>
      <c r="E28" s="37"/>
      <c r="F28" s="55"/>
      <c r="G28" s="54"/>
      <c r="H28" s="56"/>
      <c r="I28" s="51"/>
    </row>
    <row r="29" spans="2:9" ht="16.2" customHeight="1" x14ac:dyDescent="0.25">
      <c r="B29" s="69"/>
      <c r="C29" s="44" t="s">
        <v>4</v>
      </c>
      <c r="D29" s="114" t="s">
        <v>1</v>
      </c>
      <c r="E29" s="115"/>
      <c r="F29" s="44" t="s">
        <v>2</v>
      </c>
      <c r="G29" s="45" t="s">
        <v>31</v>
      </c>
      <c r="H29" s="44" t="s">
        <v>3</v>
      </c>
      <c r="I29" s="28"/>
    </row>
    <row r="30" spans="2:9" ht="15.6" customHeight="1" x14ac:dyDescent="0.25">
      <c r="B30" s="69"/>
      <c r="C30" s="2">
        <v>1</v>
      </c>
      <c r="D30" s="117" t="s">
        <v>499</v>
      </c>
      <c r="E30" s="118"/>
      <c r="F30" s="83">
        <v>600</v>
      </c>
      <c r="G30" s="83">
        <v>600</v>
      </c>
      <c r="H30" s="50">
        <f>SUM(F30:G30)</f>
        <v>1200</v>
      </c>
      <c r="I30" s="51"/>
    </row>
    <row r="31" spans="2:9" ht="15.6" customHeight="1" x14ac:dyDescent="0.25">
      <c r="B31" s="69"/>
      <c r="C31" s="2">
        <v>2</v>
      </c>
      <c r="D31" s="117" t="s">
        <v>500</v>
      </c>
      <c r="E31" s="118"/>
      <c r="F31" s="83">
        <v>600</v>
      </c>
      <c r="G31" s="83">
        <v>700</v>
      </c>
      <c r="H31" s="50">
        <f t="shared" ref="H31:H33" si="2">SUM(F31:G31)</f>
        <v>1300</v>
      </c>
      <c r="I31" s="51"/>
    </row>
    <row r="32" spans="2:9" ht="15.6" customHeight="1" x14ac:dyDescent="0.25">
      <c r="B32" s="69"/>
      <c r="C32" s="2">
        <v>3</v>
      </c>
      <c r="D32" s="117"/>
      <c r="E32" s="118"/>
      <c r="F32" s="83"/>
      <c r="G32" s="83"/>
      <c r="H32" s="50">
        <f t="shared" si="2"/>
        <v>0</v>
      </c>
      <c r="I32" s="51"/>
    </row>
    <row r="33" spans="2:9" ht="15.6" customHeight="1" x14ac:dyDescent="0.25">
      <c r="B33" s="69"/>
      <c r="C33" s="2">
        <v>4</v>
      </c>
      <c r="D33" s="117"/>
      <c r="E33" s="118"/>
      <c r="F33" s="83"/>
      <c r="G33" s="83"/>
      <c r="H33" s="50">
        <f t="shared" si="2"/>
        <v>0</v>
      </c>
      <c r="I33" s="51"/>
    </row>
    <row r="34" spans="2:9" ht="15.6" customHeight="1" x14ac:dyDescent="0.25">
      <c r="B34" s="69"/>
      <c r="C34" s="2">
        <v>5</v>
      </c>
      <c r="D34" s="117"/>
      <c r="E34" s="118"/>
      <c r="F34" s="83"/>
      <c r="G34" s="83"/>
      <c r="H34" s="50">
        <f t="shared" ref="H34:H36" si="3">SUM(F34:G34)</f>
        <v>0</v>
      </c>
      <c r="I34" s="51"/>
    </row>
    <row r="35" spans="2:9" ht="15.6" customHeight="1" x14ac:dyDescent="0.25">
      <c r="B35" s="69"/>
      <c r="C35" s="2">
        <v>6</v>
      </c>
      <c r="D35" s="117"/>
      <c r="E35" s="118"/>
      <c r="F35" s="83"/>
      <c r="G35" s="83"/>
      <c r="H35" s="50">
        <f t="shared" si="3"/>
        <v>0</v>
      </c>
      <c r="I35" s="51"/>
    </row>
    <row r="36" spans="2:9" ht="15.6" customHeight="1" x14ac:dyDescent="0.25">
      <c r="B36" s="69"/>
      <c r="C36" s="2">
        <v>7</v>
      </c>
      <c r="D36" s="117"/>
      <c r="E36" s="118"/>
      <c r="F36" s="83"/>
      <c r="G36" s="83"/>
      <c r="H36" s="50">
        <f t="shared" si="3"/>
        <v>0</v>
      </c>
      <c r="I36" s="51"/>
    </row>
    <row r="37" spans="2:9" ht="15.6" customHeight="1" x14ac:dyDescent="0.25">
      <c r="B37" s="69"/>
      <c r="C37" s="2">
        <v>8</v>
      </c>
      <c r="D37" s="117"/>
      <c r="E37" s="118"/>
      <c r="F37" s="83"/>
      <c r="G37" s="83"/>
      <c r="H37" s="50">
        <f t="shared" ref="H37:H41" si="4">SUM(F37:G37)</f>
        <v>0</v>
      </c>
      <c r="I37" s="51"/>
    </row>
    <row r="38" spans="2:9" ht="15.6" customHeight="1" x14ac:dyDescent="0.25">
      <c r="B38" s="69"/>
      <c r="C38" s="2">
        <v>9</v>
      </c>
      <c r="D38" s="117"/>
      <c r="E38" s="118"/>
      <c r="F38" s="83"/>
      <c r="G38" s="83"/>
      <c r="H38" s="50">
        <f t="shared" ref="H38:H39" si="5">SUM(F38:G38)</f>
        <v>0</v>
      </c>
      <c r="I38" s="51"/>
    </row>
    <row r="39" spans="2:9" ht="15.6" customHeight="1" x14ac:dyDescent="0.25">
      <c r="B39" s="69"/>
      <c r="C39" s="2">
        <v>10</v>
      </c>
      <c r="D39" s="117"/>
      <c r="E39" s="118"/>
      <c r="F39" s="83"/>
      <c r="G39" s="83"/>
      <c r="H39" s="50">
        <f t="shared" si="5"/>
        <v>0</v>
      </c>
      <c r="I39" s="51"/>
    </row>
    <row r="40" spans="2:9" ht="15.6" customHeight="1" x14ac:dyDescent="0.25">
      <c r="B40" s="69"/>
      <c r="C40" s="2">
        <v>11</v>
      </c>
      <c r="D40" s="117"/>
      <c r="E40" s="118"/>
      <c r="F40" s="83"/>
      <c r="G40" s="83"/>
      <c r="H40" s="50">
        <f t="shared" si="4"/>
        <v>0</v>
      </c>
      <c r="I40" s="51"/>
    </row>
    <row r="41" spans="2:9" ht="15.6" customHeight="1" x14ac:dyDescent="0.25">
      <c r="B41" s="69"/>
      <c r="C41" s="2">
        <v>12</v>
      </c>
      <c r="D41" s="117"/>
      <c r="E41" s="118"/>
      <c r="F41" s="83"/>
      <c r="G41" s="83"/>
      <c r="H41" s="50">
        <f t="shared" si="4"/>
        <v>0</v>
      </c>
      <c r="I41" s="51"/>
    </row>
    <row r="42" spans="2:9" ht="15.6" customHeight="1" x14ac:dyDescent="0.25">
      <c r="B42" s="69"/>
      <c r="C42" s="2">
        <v>13</v>
      </c>
      <c r="D42" s="117"/>
      <c r="E42" s="118"/>
      <c r="F42" s="83"/>
      <c r="G42" s="83"/>
      <c r="H42" s="50">
        <f t="shared" ref="H42:H49" si="6">SUM(F42:G42)</f>
        <v>0</v>
      </c>
      <c r="I42" s="51"/>
    </row>
    <row r="43" spans="2:9" ht="15.6" customHeight="1" x14ac:dyDescent="0.25">
      <c r="B43" s="69"/>
      <c r="C43" s="2">
        <v>14</v>
      </c>
      <c r="D43" s="117"/>
      <c r="E43" s="118"/>
      <c r="F43" s="83"/>
      <c r="G43" s="83"/>
      <c r="H43" s="50">
        <f t="shared" si="6"/>
        <v>0</v>
      </c>
      <c r="I43" s="51"/>
    </row>
    <row r="44" spans="2:9" ht="15.6" customHeight="1" x14ac:dyDescent="0.25">
      <c r="B44" s="69"/>
      <c r="C44" s="2">
        <v>15</v>
      </c>
      <c r="D44" s="117"/>
      <c r="E44" s="118"/>
      <c r="F44" s="83"/>
      <c r="G44" s="83"/>
      <c r="H44" s="50">
        <f t="shared" si="6"/>
        <v>0</v>
      </c>
      <c r="I44" s="51"/>
    </row>
    <row r="45" spans="2:9" ht="15.6" customHeight="1" x14ac:dyDescent="0.25">
      <c r="B45" s="69"/>
      <c r="C45" s="2">
        <v>16</v>
      </c>
      <c r="D45" s="117"/>
      <c r="E45" s="118"/>
      <c r="F45" s="83"/>
      <c r="G45" s="83"/>
      <c r="H45" s="50">
        <f t="shared" si="6"/>
        <v>0</v>
      </c>
      <c r="I45" s="51"/>
    </row>
    <row r="46" spans="2:9" ht="15.6" customHeight="1" x14ac:dyDescent="0.25">
      <c r="B46" s="69"/>
      <c r="C46" s="2">
        <v>17</v>
      </c>
      <c r="D46" s="117"/>
      <c r="E46" s="118"/>
      <c r="F46" s="83"/>
      <c r="G46" s="83"/>
      <c r="H46" s="50">
        <f t="shared" si="6"/>
        <v>0</v>
      </c>
      <c r="I46" s="51"/>
    </row>
    <row r="47" spans="2:9" ht="15.6" customHeight="1" x14ac:dyDescent="0.25">
      <c r="B47" s="69"/>
      <c r="C47" s="2">
        <v>18</v>
      </c>
      <c r="D47" s="117"/>
      <c r="E47" s="118"/>
      <c r="F47" s="83"/>
      <c r="G47" s="83"/>
      <c r="H47" s="50">
        <f t="shared" si="6"/>
        <v>0</v>
      </c>
      <c r="I47" s="51"/>
    </row>
    <row r="48" spans="2:9" ht="15.6" customHeight="1" x14ac:dyDescent="0.25">
      <c r="B48" s="69"/>
      <c r="C48" s="2">
        <v>19</v>
      </c>
      <c r="D48" s="117"/>
      <c r="E48" s="118"/>
      <c r="F48" s="83"/>
      <c r="G48" s="83"/>
      <c r="H48" s="50">
        <f t="shared" si="6"/>
        <v>0</v>
      </c>
      <c r="I48" s="51"/>
    </row>
    <row r="49" spans="2:9" ht="15.6" customHeight="1" x14ac:dyDescent="0.25">
      <c r="B49" s="69"/>
      <c r="C49" s="2">
        <v>20</v>
      </c>
      <c r="D49" s="117"/>
      <c r="E49" s="118"/>
      <c r="F49" s="83"/>
      <c r="G49" s="83"/>
      <c r="H49" s="50">
        <f t="shared" si="6"/>
        <v>0</v>
      </c>
      <c r="I49" s="51"/>
    </row>
    <row r="50" spans="2:9" s="26" customFormat="1" ht="15.6" customHeight="1" x14ac:dyDescent="0.3">
      <c r="B50" s="70"/>
      <c r="C50" s="119" t="s">
        <v>0</v>
      </c>
      <c r="D50" s="120"/>
      <c r="E50" s="121"/>
      <c r="F50" s="52">
        <f>SUM(F30:F42)</f>
        <v>1200</v>
      </c>
      <c r="G50" s="52">
        <f>SUM(G30:G42)</f>
        <v>1300</v>
      </c>
      <c r="H50" s="52">
        <f>SUM(H30:H42)</f>
        <v>2500</v>
      </c>
      <c r="I50" s="53"/>
    </row>
    <row r="51" spans="2:9" s="3" customFormat="1" ht="17.399999999999999" customHeight="1" x14ac:dyDescent="0.25">
      <c r="B51" s="27"/>
      <c r="I51" s="28"/>
    </row>
    <row r="52" spans="2:9" x14ac:dyDescent="0.25">
      <c r="B52" s="68" t="s">
        <v>462</v>
      </c>
      <c r="C52" s="3"/>
      <c r="D52" s="4"/>
      <c r="E52" s="4"/>
      <c r="F52" s="59"/>
      <c r="G52" s="59"/>
      <c r="H52" s="54"/>
      <c r="I52" s="51"/>
    </row>
    <row r="53" spans="2:9" ht="19.8" customHeight="1" x14ac:dyDescent="0.25">
      <c r="B53" s="27"/>
      <c r="C53" s="80" t="s">
        <v>53</v>
      </c>
      <c r="D53" s="116" t="s">
        <v>55</v>
      </c>
      <c r="E53" s="116"/>
      <c r="F53" s="44" t="s">
        <v>2</v>
      </c>
      <c r="G53" s="45" t="s">
        <v>31</v>
      </c>
      <c r="H53" s="57" t="s">
        <v>3</v>
      </c>
      <c r="I53" s="51"/>
    </row>
    <row r="54" spans="2:9" ht="15.6" customHeight="1" x14ac:dyDescent="0.25">
      <c r="B54" s="27"/>
      <c r="C54" s="2">
        <v>1107</v>
      </c>
      <c r="D54" s="100" t="s">
        <v>446</v>
      </c>
      <c r="E54" s="101"/>
      <c r="F54" s="83">
        <v>1000</v>
      </c>
      <c r="G54" s="83">
        <v>1000</v>
      </c>
      <c r="H54" s="50">
        <f>SUM(F54:G54)</f>
        <v>2000</v>
      </c>
      <c r="I54" s="51"/>
    </row>
    <row r="55" spans="2:9" s="3" customFormat="1" ht="17.399999999999999" customHeight="1" x14ac:dyDescent="0.25">
      <c r="B55" s="27"/>
      <c r="I55" s="28"/>
    </row>
    <row r="56" spans="2:9" s="47" customFormat="1" ht="17.399999999999999" customHeight="1" x14ac:dyDescent="0.3">
      <c r="B56" s="105" t="s">
        <v>465</v>
      </c>
      <c r="C56" s="106"/>
      <c r="D56" s="106"/>
      <c r="E56" s="106"/>
      <c r="F56" s="106"/>
      <c r="G56" s="106"/>
      <c r="H56" s="106"/>
      <c r="I56" s="107"/>
    </row>
    <row r="57" spans="2:9" s="3" customFormat="1" ht="17.399999999999999" customHeight="1" x14ac:dyDescent="0.25">
      <c r="B57" s="27"/>
      <c r="I57" s="28"/>
    </row>
    <row r="58" spans="2:9" s="3" customFormat="1" x14ac:dyDescent="0.25">
      <c r="B58" s="68" t="s">
        <v>471</v>
      </c>
      <c r="D58" s="4"/>
      <c r="E58" s="4"/>
      <c r="F58" s="4"/>
      <c r="G58" s="4"/>
      <c r="I58" s="28"/>
    </row>
    <row r="59" spans="2:9" ht="21.6" customHeight="1" x14ac:dyDescent="0.25">
      <c r="B59" s="69"/>
      <c r="C59" s="80" t="s">
        <v>4</v>
      </c>
      <c r="D59" s="116" t="s">
        <v>1</v>
      </c>
      <c r="E59" s="116"/>
      <c r="F59" s="44" t="s">
        <v>2</v>
      </c>
      <c r="G59" s="45" t="s">
        <v>31</v>
      </c>
      <c r="H59" s="80" t="s">
        <v>3</v>
      </c>
      <c r="I59" s="28"/>
    </row>
    <row r="60" spans="2:9" ht="15.6" customHeight="1" x14ac:dyDescent="0.25">
      <c r="B60" s="69"/>
      <c r="C60" s="2">
        <v>1</v>
      </c>
      <c r="D60" s="100" t="s">
        <v>36</v>
      </c>
      <c r="E60" s="101"/>
      <c r="F60" s="83">
        <v>10000</v>
      </c>
      <c r="G60" s="83">
        <v>300</v>
      </c>
      <c r="H60" s="14">
        <f>SUM(F60:G60)</f>
        <v>10300</v>
      </c>
      <c r="I60" s="28"/>
    </row>
    <row r="61" spans="2:9" ht="15.6" customHeight="1" x14ac:dyDescent="0.25">
      <c r="B61" s="69"/>
      <c r="C61" s="2">
        <v>2</v>
      </c>
      <c r="D61" s="100" t="s">
        <v>37</v>
      </c>
      <c r="E61" s="101"/>
      <c r="F61" s="83">
        <v>500</v>
      </c>
      <c r="G61" s="83">
        <v>600</v>
      </c>
      <c r="H61" s="14">
        <f t="shared" ref="H61:H62" si="7">SUM(F61:G61)</f>
        <v>1100</v>
      </c>
      <c r="I61" s="28"/>
    </row>
    <row r="62" spans="2:9" ht="15.6" customHeight="1" x14ac:dyDescent="0.25">
      <c r="B62" s="69"/>
      <c r="C62" s="2">
        <v>3</v>
      </c>
      <c r="D62" s="125" t="s">
        <v>447</v>
      </c>
      <c r="E62" s="101"/>
      <c r="F62" s="84">
        <v>700</v>
      </c>
      <c r="G62" s="83">
        <v>800</v>
      </c>
      <c r="H62" s="14">
        <f t="shared" si="7"/>
        <v>1500</v>
      </c>
      <c r="I62" s="28"/>
    </row>
    <row r="63" spans="2:9" ht="15.6" customHeight="1" x14ac:dyDescent="0.25">
      <c r="B63" s="69"/>
      <c r="C63" s="2">
        <v>4</v>
      </c>
      <c r="D63" s="129" t="s">
        <v>519</v>
      </c>
      <c r="E63" s="118"/>
      <c r="F63" s="84"/>
      <c r="G63" s="83"/>
      <c r="H63" s="14"/>
      <c r="I63" s="28"/>
    </row>
    <row r="64" spans="2:9" s="26" customFormat="1" ht="15.6" customHeight="1" x14ac:dyDescent="0.3">
      <c r="B64" s="70"/>
      <c r="C64" s="119" t="s">
        <v>0</v>
      </c>
      <c r="D64" s="120"/>
      <c r="E64" s="121"/>
      <c r="F64" s="33">
        <f>SUM(F60:F63)</f>
        <v>11200</v>
      </c>
      <c r="G64" s="33">
        <f>SUM(G60:G63)</f>
        <v>1700</v>
      </c>
      <c r="H64" s="60">
        <f>SUM(H60:H63)</f>
        <v>12900</v>
      </c>
      <c r="I64" s="38"/>
    </row>
    <row r="65" spans="2:10" s="3" customFormat="1" ht="17.399999999999999" customHeight="1" x14ac:dyDescent="0.25">
      <c r="B65" s="27"/>
      <c r="I65" s="28"/>
    </row>
    <row r="66" spans="2:10" x14ac:dyDescent="0.25">
      <c r="B66" s="68" t="s">
        <v>472</v>
      </c>
      <c r="C66" s="3"/>
      <c r="D66" s="4"/>
      <c r="E66" s="4"/>
      <c r="F66" s="4"/>
      <c r="G66" s="4"/>
      <c r="H66" s="3"/>
      <c r="I66" s="28"/>
    </row>
    <row r="67" spans="2:10" ht="19.2" customHeight="1" x14ac:dyDescent="0.25">
      <c r="B67" s="69"/>
      <c r="C67" s="80" t="s">
        <v>4</v>
      </c>
      <c r="D67" s="116" t="s">
        <v>1</v>
      </c>
      <c r="E67" s="116"/>
      <c r="F67" s="44" t="s">
        <v>2</v>
      </c>
      <c r="G67" s="45" t="s">
        <v>31</v>
      </c>
      <c r="H67" s="80" t="s">
        <v>3</v>
      </c>
      <c r="I67" s="28"/>
    </row>
    <row r="68" spans="2:10" ht="15.6" customHeight="1" x14ac:dyDescent="0.25">
      <c r="B68" s="69"/>
      <c r="C68" s="2">
        <v>1</v>
      </c>
      <c r="D68" s="100" t="s">
        <v>36</v>
      </c>
      <c r="E68" s="101"/>
      <c r="F68" s="83">
        <v>9000</v>
      </c>
      <c r="G68" s="83">
        <v>300</v>
      </c>
      <c r="H68" s="14">
        <f>SUM(F68:G68)</f>
        <v>9300</v>
      </c>
      <c r="I68" s="28"/>
    </row>
    <row r="69" spans="2:10" ht="15.6" customHeight="1" x14ac:dyDescent="0.25">
      <c r="B69" s="69"/>
      <c r="C69" s="2">
        <v>2</v>
      </c>
      <c r="D69" s="100" t="s">
        <v>37</v>
      </c>
      <c r="E69" s="101"/>
      <c r="F69" s="83">
        <v>500</v>
      </c>
      <c r="G69" s="83">
        <v>600</v>
      </c>
      <c r="H69" s="14">
        <f t="shared" ref="H69:H70" si="8">SUM(F69:G69)</f>
        <v>1100</v>
      </c>
      <c r="I69" s="28"/>
    </row>
    <row r="70" spans="2:10" ht="15.6" customHeight="1" x14ac:dyDescent="0.25">
      <c r="B70" s="69"/>
      <c r="C70" s="2">
        <v>3</v>
      </c>
      <c r="D70" s="125" t="s">
        <v>447</v>
      </c>
      <c r="E70" s="101"/>
      <c r="F70" s="84">
        <v>700</v>
      </c>
      <c r="G70" s="83">
        <v>800</v>
      </c>
      <c r="H70" s="14">
        <f t="shared" si="8"/>
        <v>1500</v>
      </c>
      <c r="I70" s="28"/>
    </row>
    <row r="71" spans="2:10" ht="15.6" customHeight="1" x14ac:dyDescent="0.25">
      <c r="B71" s="69"/>
      <c r="C71" s="2">
        <v>4</v>
      </c>
      <c r="D71" s="129" t="s">
        <v>501</v>
      </c>
      <c r="E71" s="118"/>
      <c r="F71" s="84"/>
      <c r="G71" s="83"/>
      <c r="H71" s="14"/>
      <c r="I71" s="28"/>
    </row>
    <row r="72" spans="2:10" s="26" customFormat="1" ht="15.6" customHeight="1" x14ac:dyDescent="0.3">
      <c r="B72" s="70"/>
      <c r="C72" s="119" t="s">
        <v>0</v>
      </c>
      <c r="D72" s="120"/>
      <c r="E72" s="121"/>
      <c r="F72" s="33">
        <f>SUM(F68:F71)</f>
        <v>10200</v>
      </c>
      <c r="G72" s="33">
        <f>SUM(G68:G71)</f>
        <v>1700</v>
      </c>
      <c r="H72" s="33">
        <f t="shared" ref="H72" si="9">SUM(H68:H71)</f>
        <v>11900</v>
      </c>
      <c r="I72" s="38"/>
    </row>
    <row r="73" spans="2:10" s="3" customFormat="1" ht="17.399999999999999" customHeight="1" x14ac:dyDescent="0.25">
      <c r="B73" s="27"/>
      <c r="I73" s="28"/>
    </row>
    <row r="74" spans="2:10" x14ac:dyDescent="0.25">
      <c r="B74" s="68" t="s">
        <v>473</v>
      </c>
      <c r="C74" s="3"/>
      <c r="D74" s="4"/>
      <c r="E74" s="4"/>
      <c r="F74" s="4"/>
      <c r="G74" s="4"/>
      <c r="H74" s="3"/>
      <c r="I74" s="28"/>
    </row>
    <row r="75" spans="2:10" ht="17.399999999999999" customHeight="1" x14ac:dyDescent="0.25">
      <c r="B75" s="69"/>
      <c r="C75" s="126" t="s">
        <v>55</v>
      </c>
      <c r="D75" s="127"/>
      <c r="E75" s="128"/>
      <c r="F75" s="44" t="s">
        <v>2</v>
      </c>
      <c r="G75" s="45" t="s">
        <v>31</v>
      </c>
      <c r="H75" s="80" t="s">
        <v>3</v>
      </c>
      <c r="I75" s="28"/>
      <c r="J75" s="25"/>
    </row>
    <row r="76" spans="2:10" s="26" customFormat="1" ht="15.6" customHeight="1" x14ac:dyDescent="0.3">
      <c r="B76" s="70"/>
      <c r="C76" s="122" t="s">
        <v>54</v>
      </c>
      <c r="D76" s="123"/>
      <c r="E76" s="124"/>
      <c r="F76" s="85">
        <v>12000</v>
      </c>
      <c r="G76" s="85"/>
      <c r="H76" s="60">
        <f>+F76+G76</f>
        <v>12000</v>
      </c>
      <c r="I76" s="38"/>
    </row>
    <row r="77" spans="2:10" s="3" customFormat="1" ht="17.399999999999999" customHeight="1" x14ac:dyDescent="0.25">
      <c r="B77" s="27"/>
      <c r="I77" s="28"/>
    </row>
    <row r="78" spans="2:10" x14ac:dyDescent="0.25">
      <c r="B78" s="68" t="s">
        <v>463</v>
      </c>
      <c r="C78" s="3"/>
      <c r="D78" s="4"/>
      <c r="E78" s="4"/>
      <c r="F78" s="4"/>
      <c r="G78" s="4"/>
      <c r="H78" s="3"/>
      <c r="I78" s="28"/>
    </row>
    <row r="79" spans="2:10" ht="33" customHeight="1" x14ac:dyDescent="0.25">
      <c r="B79" s="69"/>
      <c r="C79" s="80" t="s">
        <v>4</v>
      </c>
      <c r="D79" s="116" t="s">
        <v>466</v>
      </c>
      <c r="E79" s="116"/>
      <c r="F79" s="44" t="s">
        <v>2</v>
      </c>
      <c r="G79" s="45" t="s">
        <v>31</v>
      </c>
      <c r="H79" s="80" t="s">
        <v>3</v>
      </c>
      <c r="I79" s="28"/>
    </row>
    <row r="80" spans="2:10" ht="15.6" customHeight="1" x14ac:dyDescent="0.25">
      <c r="B80" s="69"/>
      <c r="C80" s="2">
        <v>1</v>
      </c>
      <c r="D80" s="117" t="s">
        <v>532</v>
      </c>
      <c r="E80" s="118"/>
      <c r="F80" s="83">
        <v>500</v>
      </c>
      <c r="G80" s="83">
        <v>300</v>
      </c>
      <c r="H80" s="50">
        <f>+F80+G80</f>
        <v>800</v>
      </c>
      <c r="I80" s="28"/>
    </row>
    <row r="81" spans="2:9" ht="15.6" customHeight="1" x14ac:dyDescent="0.25">
      <c r="B81" s="69"/>
      <c r="C81" s="2">
        <v>2</v>
      </c>
      <c r="D81" s="117" t="s">
        <v>533</v>
      </c>
      <c r="E81" s="118"/>
      <c r="F81" s="83">
        <v>12000</v>
      </c>
      <c r="G81" s="83"/>
      <c r="H81" s="50">
        <f t="shared" ref="H81:H93" si="10">+F81+G81</f>
        <v>12000</v>
      </c>
      <c r="I81" s="28"/>
    </row>
    <row r="82" spans="2:9" ht="15.6" customHeight="1" x14ac:dyDescent="0.25">
      <c r="B82" s="69"/>
      <c r="C82" s="2">
        <v>3</v>
      </c>
      <c r="D82" s="117"/>
      <c r="E82" s="118"/>
      <c r="F82" s="84"/>
      <c r="G82" s="83"/>
      <c r="H82" s="50">
        <f t="shared" si="10"/>
        <v>0</v>
      </c>
      <c r="I82" s="28"/>
    </row>
    <row r="83" spans="2:9" ht="15.6" customHeight="1" x14ac:dyDescent="0.25">
      <c r="B83" s="69"/>
      <c r="C83" s="2">
        <v>4</v>
      </c>
      <c r="D83" s="117"/>
      <c r="E83" s="118"/>
      <c r="F83" s="84"/>
      <c r="G83" s="83"/>
      <c r="H83" s="50">
        <f t="shared" si="10"/>
        <v>0</v>
      </c>
      <c r="I83" s="28"/>
    </row>
    <row r="84" spans="2:9" ht="15.6" customHeight="1" x14ac:dyDescent="0.25">
      <c r="B84" s="69"/>
      <c r="C84" s="2">
        <v>6</v>
      </c>
      <c r="D84" s="117"/>
      <c r="E84" s="118"/>
      <c r="F84" s="84"/>
      <c r="G84" s="83"/>
      <c r="H84" s="50">
        <f t="shared" si="10"/>
        <v>0</v>
      </c>
      <c r="I84" s="28"/>
    </row>
    <row r="85" spans="2:9" ht="15.6" customHeight="1" x14ac:dyDescent="0.25">
      <c r="B85" s="69"/>
      <c r="C85" s="2">
        <v>7</v>
      </c>
      <c r="D85" s="117"/>
      <c r="E85" s="118"/>
      <c r="F85" s="84"/>
      <c r="G85" s="83"/>
      <c r="H85" s="50">
        <f t="shared" si="10"/>
        <v>0</v>
      </c>
      <c r="I85" s="28"/>
    </row>
    <row r="86" spans="2:9" ht="15.6" customHeight="1" x14ac:dyDescent="0.25">
      <c r="B86" s="69"/>
      <c r="C86" s="2">
        <v>8</v>
      </c>
      <c r="D86" s="117"/>
      <c r="E86" s="118"/>
      <c r="F86" s="84"/>
      <c r="G86" s="83"/>
      <c r="H86" s="50">
        <f t="shared" si="10"/>
        <v>0</v>
      </c>
      <c r="I86" s="28"/>
    </row>
    <row r="87" spans="2:9" ht="15.6" customHeight="1" x14ac:dyDescent="0.25">
      <c r="B87" s="69"/>
      <c r="C87" s="2">
        <v>9</v>
      </c>
      <c r="D87" s="117"/>
      <c r="E87" s="118"/>
      <c r="F87" s="84"/>
      <c r="G87" s="83"/>
      <c r="H87" s="50">
        <f t="shared" si="10"/>
        <v>0</v>
      </c>
      <c r="I87" s="28"/>
    </row>
    <row r="88" spans="2:9" ht="15.6" customHeight="1" x14ac:dyDescent="0.25">
      <c r="B88" s="69"/>
      <c r="C88" s="2">
        <v>10</v>
      </c>
      <c r="D88" s="96"/>
      <c r="E88" s="97"/>
      <c r="F88" s="84"/>
      <c r="G88" s="83"/>
      <c r="H88" s="50"/>
      <c r="I88" s="28"/>
    </row>
    <row r="89" spans="2:9" ht="15.6" customHeight="1" x14ac:dyDescent="0.25">
      <c r="B89" s="69"/>
      <c r="C89" s="2">
        <v>11</v>
      </c>
      <c r="D89" s="96"/>
      <c r="E89" s="97"/>
      <c r="F89" s="84"/>
      <c r="G89" s="83"/>
      <c r="H89" s="50"/>
      <c r="I89" s="28"/>
    </row>
    <row r="90" spans="2:9" ht="15.6" customHeight="1" x14ac:dyDescent="0.25">
      <c r="B90" s="69"/>
      <c r="C90" s="2">
        <v>12</v>
      </c>
      <c r="D90" s="96"/>
      <c r="E90" s="97"/>
      <c r="F90" s="84"/>
      <c r="G90" s="83"/>
      <c r="H90" s="50"/>
      <c r="I90" s="28"/>
    </row>
    <row r="91" spans="2:9" ht="15.6" customHeight="1" x14ac:dyDescent="0.25">
      <c r="B91" s="69"/>
      <c r="C91" s="2">
        <v>13</v>
      </c>
      <c r="D91" s="96"/>
      <c r="E91" s="97"/>
      <c r="F91" s="84"/>
      <c r="G91" s="83"/>
      <c r="H91" s="50"/>
      <c r="I91" s="28"/>
    </row>
    <row r="92" spans="2:9" ht="15.6" customHeight="1" x14ac:dyDescent="0.25">
      <c r="B92" s="69"/>
      <c r="C92" s="2">
        <v>14</v>
      </c>
      <c r="D92" s="96"/>
      <c r="E92" s="97"/>
      <c r="F92" s="84"/>
      <c r="G92" s="83"/>
      <c r="H92" s="50"/>
      <c r="I92" s="28"/>
    </row>
    <row r="93" spans="2:9" ht="15.6" customHeight="1" x14ac:dyDescent="0.25">
      <c r="B93" s="69"/>
      <c r="C93" s="2">
        <v>15</v>
      </c>
      <c r="D93" s="117"/>
      <c r="E93" s="118"/>
      <c r="F93" s="84"/>
      <c r="G93" s="83"/>
      <c r="H93" s="50">
        <f t="shared" si="10"/>
        <v>0</v>
      </c>
      <c r="I93" s="28"/>
    </row>
    <row r="94" spans="2:9" s="26" customFormat="1" ht="15.6" customHeight="1" x14ac:dyDescent="0.3">
      <c r="B94" s="70"/>
      <c r="C94" s="119" t="s">
        <v>0</v>
      </c>
      <c r="D94" s="120"/>
      <c r="E94" s="121"/>
      <c r="F94" s="52">
        <f>SUM(F80:F93)</f>
        <v>12500</v>
      </c>
      <c r="G94" s="52">
        <f t="shared" ref="G94:H94" si="11">SUM(G80:G93)</f>
        <v>300</v>
      </c>
      <c r="H94" s="52">
        <f t="shared" si="11"/>
        <v>12800</v>
      </c>
      <c r="I94" s="38"/>
    </row>
    <row r="95" spans="2:9" s="3" customFormat="1" ht="17.399999999999999" customHeight="1" x14ac:dyDescent="0.25">
      <c r="B95" s="27"/>
      <c r="I95" s="28"/>
    </row>
    <row r="96" spans="2:9" x14ac:dyDescent="0.25">
      <c r="B96" s="68" t="s">
        <v>464</v>
      </c>
      <c r="C96" s="3"/>
      <c r="D96" s="4"/>
      <c r="E96" s="4"/>
      <c r="F96" s="59"/>
      <c r="G96" s="59"/>
      <c r="H96" s="54"/>
      <c r="I96" s="28"/>
    </row>
    <row r="97" spans="2:9" ht="33" customHeight="1" x14ac:dyDescent="0.25">
      <c r="B97" s="69"/>
      <c r="C97" s="80" t="s">
        <v>4</v>
      </c>
      <c r="D97" s="80" t="s">
        <v>55</v>
      </c>
      <c r="E97" s="46" t="s">
        <v>451</v>
      </c>
      <c r="F97" s="58" t="s">
        <v>475</v>
      </c>
      <c r="G97" s="46" t="s">
        <v>477</v>
      </c>
      <c r="H97" s="46" t="s">
        <v>474</v>
      </c>
      <c r="I97" s="28"/>
    </row>
    <row r="98" spans="2:9" ht="15.6" customHeight="1" x14ac:dyDescent="0.25">
      <c r="B98" s="69"/>
      <c r="C98" s="2">
        <v>1</v>
      </c>
      <c r="D98" s="82" t="s">
        <v>520</v>
      </c>
      <c r="E98" s="83">
        <f>SUM(H68+H60)</f>
        <v>19600</v>
      </c>
      <c r="F98" s="90">
        <f>IF(E98/($H$60+$H$68)=0,0,E98/($H$60+$H$68))</f>
        <v>1</v>
      </c>
      <c r="G98" s="134" t="s">
        <v>489</v>
      </c>
      <c r="H98" s="134" t="s">
        <v>452</v>
      </c>
      <c r="I98" s="28"/>
    </row>
    <row r="99" spans="2:9" ht="15.6" customHeight="1" x14ac:dyDescent="0.25">
      <c r="B99" s="69"/>
      <c r="C99" s="2">
        <v>2</v>
      </c>
      <c r="D99" s="82" t="s">
        <v>527</v>
      </c>
      <c r="E99" s="83"/>
      <c r="F99" s="90">
        <f t="shared" ref="F99:F107" si="12">IF(E99/($H$60+$H$68)=0,0,E99/($H$60+$H$68))</f>
        <v>0</v>
      </c>
      <c r="G99" s="83"/>
      <c r="H99" s="83"/>
      <c r="I99" s="28"/>
    </row>
    <row r="100" spans="2:9" ht="15.6" customHeight="1" x14ac:dyDescent="0.25">
      <c r="B100" s="69"/>
      <c r="C100" s="2">
        <v>3</v>
      </c>
      <c r="D100" s="82" t="s">
        <v>521</v>
      </c>
      <c r="E100" s="84"/>
      <c r="F100" s="90">
        <f t="shared" si="12"/>
        <v>0</v>
      </c>
      <c r="G100" s="83"/>
      <c r="H100" s="83"/>
      <c r="I100" s="28"/>
    </row>
    <row r="101" spans="2:9" ht="15.6" customHeight="1" x14ac:dyDescent="0.25">
      <c r="B101" s="69"/>
      <c r="C101" s="2">
        <v>4</v>
      </c>
      <c r="D101" s="82" t="s">
        <v>522</v>
      </c>
      <c r="E101" s="84"/>
      <c r="F101" s="90">
        <f t="shared" si="12"/>
        <v>0</v>
      </c>
      <c r="G101" s="83"/>
      <c r="H101" s="83"/>
      <c r="I101" s="28"/>
    </row>
    <row r="102" spans="2:9" ht="15.6" customHeight="1" x14ac:dyDescent="0.25">
      <c r="B102" s="69"/>
      <c r="C102" s="2">
        <v>5</v>
      </c>
      <c r="D102" s="82" t="s">
        <v>523</v>
      </c>
      <c r="E102" s="84"/>
      <c r="F102" s="90">
        <f t="shared" si="12"/>
        <v>0</v>
      </c>
      <c r="G102" s="83"/>
      <c r="H102" s="83"/>
      <c r="I102" s="28"/>
    </row>
    <row r="103" spans="2:9" ht="15.6" customHeight="1" x14ac:dyDescent="0.25">
      <c r="B103" s="69"/>
      <c r="C103" s="2">
        <v>6</v>
      </c>
      <c r="D103" s="82" t="s">
        <v>524</v>
      </c>
      <c r="E103" s="84"/>
      <c r="F103" s="90">
        <f t="shared" si="12"/>
        <v>0</v>
      </c>
      <c r="G103" s="83"/>
      <c r="H103" s="83"/>
      <c r="I103" s="28"/>
    </row>
    <row r="104" spans="2:9" ht="15.6" customHeight="1" x14ac:dyDescent="0.25">
      <c r="B104" s="69"/>
      <c r="C104" s="2">
        <v>7</v>
      </c>
      <c r="D104" s="82" t="s">
        <v>525</v>
      </c>
      <c r="E104" s="84"/>
      <c r="F104" s="90">
        <f t="shared" si="12"/>
        <v>0</v>
      </c>
      <c r="G104" s="83"/>
      <c r="H104" s="83"/>
      <c r="I104" s="28"/>
    </row>
    <row r="105" spans="2:9" ht="15.6" customHeight="1" x14ac:dyDescent="0.25">
      <c r="B105" s="69"/>
      <c r="C105" s="2">
        <v>8</v>
      </c>
      <c r="D105" s="82" t="s">
        <v>526</v>
      </c>
      <c r="E105" s="84"/>
      <c r="F105" s="90">
        <f t="shared" si="12"/>
        <v>0</v>
      </c>
      <c r="G105" s="83"/>
      <c r="H105" s="83"/>
      <c r="I105" s="28"/>
    </row>
    <row r="106" spans="2:9" ht="15.6" customHeight="1" x14ac:dyDescent="0.25">
      <c r="B106" s="69"/>
      <c r="C106" s="2">
        <v>9</v>
      </c>
      <c r="D106" s="82" t="s">
        <v>528</v>
      </c>
      <c r="E106" s="84"/>
      <c r="F106" s="90">
        <f t="shared" si="12"/>
        <v>0</v>
      </c>
      <c r="G106" s="83"/>
      <c r="H106" s="83"/>
      <c r="I106" s="28"/>
    </row>
    <row r="107" spans="2:9" ht="15.6" customHeight="1" x14ac:dyDescent="0.25">
      <c r="B107" s="69"/>
      <c r="C107" s="2">
        <v>10</v>
      </c>
      <c r="D107" s="82" t="s">
        <v>529</v>
      </c>
      <c r="E107" s="84"/>
      <c r="F107" s="90">
        <f t="shared" si="12"/>
        <v>0</v>
      </c>
      <c r="G107" s="83"/>
      <c r="H107" s="83"/>
      <c r="I107" s="28"/>
    </row>
    <row r="108" spans="2:9" s="26" customFormat="1" ht="15.6" customHeight="1" x14ac:dyDescent="0.25">
      <c r="B108" s="70"/>
      <c r="C108" s="42"/>
      <c r="D108" s="42" t="s">
        <v>0</v>
      </c>
      <c r="E108" s="52">
        <f>SUM(E98:E107)</f>
        <v>19600</v>
      </c>
      <c r="F108" s="54"/>
      <c r="G108" s="54"/>
      <c r="I108" s="38"/>
    </row>
    <row r="109" spans="2:9" s="3" customFormat="1" ht="17.399999999999999" customHeight="1" x14ac:dyDescent="0.25">
      <c r="B109" s="27"/>
      <c r="I109" s="28"/>
    </row>
    <row r="110" spans="2:9" x14ac:dyDescent="0.25">
      <c r="B110" s="68" t="s">
        <v>493</v>
      </c>
      <c r="C110" s="3"/>
      <c r="D110" s="4"/>
      <c r="E110" s="59"/>
      <c r="F110" s="59"/>
      <c r="G110" s="59"/>
      <c r="H110" s="54"/>
      <c r="I110" s="28"/>
    </row>
    <row r="111" spans="2:9" ht="37.200000000000003" customHeight="1" x14ac:dyDescent="0.25">
      <c r="B111" s="27"/>
      <c r="C111" s="80" t="s">
        <v>4</v>
      </c>
      <c r="D111" s="80" t="s">
        <v>55</v>
      </c>
      <c r="E111" s="58" t="s">
        <v>451</v>
      </c>
      <c r="F111" s="58" t="s">
        <v>475</v>
      </c>
      <c r="G111" s="59"/>
      <c r="H111" s="61"/>
      <c r="I111" s="28"/>
    </row>
    <row r="112" spans="2:9" ht="15.6" customHeight="1" x14ac:dyDescent="0.25">
      <c r="B112" s="27"/>
      <c r="C112" s="2">
        <v>1</v>
      </c>
      <c r="D112" s="82" t="s">
        <v>452</v>
      </c>
      <c r="E112" s="83">
        <f>SUM($H$60+$H$61+$H$68+$H$69)</f>
        <v>21800</v>
      </c>
      <c r="F112" s="90">
        <f>IF(E112/($H$60+$H$61+$H$68+$H$69)=0,0,E112/($H$60+$H$61+$H$68+$H$69))</f>
        <v>1</v>
      </c>
      <c r="G112" s="59"/>
      <c r="H112" s="61"/>
      <c r="I112" s="28"/>
    </row>
    <row r="113" spans="2:9" ht="15.6" customHeight="1" x14ac:dyDescent="0.25">
      <c r="B113" s="27"/>
      <c r="C113" s="2">
        <v>2</v>
      </c>
      <c r="D113" s="82" t="s">
        <v>453</v>
      </c>
      <c r="E113" s="83"/>
      <c r="F113" s="90">
        <f t="shared" ref="F113:F118" si="13">IF(E113/($H$60+$H$61+$H$68+$H$69)=0,0,E113/($H$60+$H$61+$H$68+$H$69))</f>
        <v>0</v>
      </c>
      <c r="G113" s="59"/>
      <c r="H113" s="61"/>
      <c r="I113" s="28"/>
    </row>
    <row r="114" spans="2:9" ht="15.6" customHeight="1" x14ac:dyDescent="0.25">
      <c r="B114" s="27"/>
      <c r="C114" s="2">
        <v>3</v>
      </c>
      <c r="D114" s="82" t="s">
        <v>454</v>
      </c>
      <c r="E114" s="84"/>
      <c r="F114" s="90">
        <f t="shared" si="13"/>
        <v>0</v>
      </c>
      <c r="G114" s="59"/>
      <c r="H114" s="61"/>
      <c r="I114" s="28"/>
    </row>
    <row r="115" spans="2:9" ht="15.6" customHeight="1" x14ac:dyDescent="0.25">
      <c r="B115" s="27"/>
      <c r="C115" s="2">
        <v>4</v>
      </c>
      <c r="D115" s="82" t="s">
        <v>455</v>
      </c>
      <c r="E115" s="84"/>
      <c r="F115" s="90">
        <f t="shared" si="13"/>
        <v>0</v>
      </c>
      <c r="G115" s="59"/>
      <c r="H115" s="61"/>
      <c r="I115" s="28"/>
    </row>
    <row r="116" spans="2:9" ht="15.6" customHeight="1" x14ac:dyDescent="0.25">
      <c r="B116" s="27"/>
      <c r="C116" s="2">
        <v>5</v>
      </c>
      <c r="D116" s="82" t="s">
        <v>456</v>
      </c>
      <c r="E116" s="84"/>
      <c r="F116" s="90">
        <f t="shared" si="13"/>
        <v>0</v>
      </c>
      <c r="G116" s="59"/>
      <c r="H116" s="61"/>
      <c r="I116" s="28"/>
    </row>
    <row r="117" spans="2:9" ht="15.6" customHeight="1" x14ac:dyDescent="0.25">
      <c r="B117" s="27"/>
      <c r="C117" s="2">
        <v>6</v>
      </c>
      <c r="D117" s="82" t="s">
        <v>457</v>
      </c>
      <c r="E117" s="84"/>
      <c r="F117" s="90">
        <f t="shared" si="13"/>
        <v>0</v>
      </c>
      <c r="G117" s="59"/>
      <c r="H117" s="61"/>
      <c r="I117" s="28"/>
    </row>
    <row r="118" spans="2:9" ht="15.6" customHeight="1" x14ac:dyDescent="0.25">
      <c r="B118" s="27"/>
      <c r="C118" s="2">
        <v>7</v>
      </c>
      <c r="D118" s="82" t="s">
        <v>458</v>
      </c>
      <c r="E118" s="84"/>
      <c r="F118" s="90">
        <f t="shared" si="13"/>
        <v>0</v>
      </c>
      <c r="G118" s="59"/>
      <c r="H118" s="61"/>
      <c r="I118" s="28"/>
    </row>
    <row r="119" spans="2:9" s="26" customFormat="1" ht="15.6" customHeight="1" x14ac:dyDescent="0.25">
      <c r="B119" s="29"/>
      <c r="C119" s="42"/>
      <c r="D119" s="42" t="s">
        <v>0</v>
      </c>
      <c r="E119" s="89">
        <f>SUM(E112:E118)</f>
        <v>21800</v>
      </c>
      <c r="F119" s="62"/>
      <c r="G119" s="59"/>
      <c r="H119" s="62"/>
      <c r="I119" s="38"/>
    </row>
    <row r="120" spans="2:9" x14ac:dyDescent="0.25">
      <c r="B120" s="36"/>
      <c r="C120" s="40"/>
      <c r="D120" s="40"/>
      <c r="E120" s="40"/>
      <c r="F120" s="40"/>
      <c r="G120" s="40"/>
      <c r="H120" s="40"/>
      <c r="I120" s="41"/>
    </row>
    <row r="121" spans="2:9" ht="15" customHeight="1" x14ac:dyDescent="0.25"/>
  </sheetData>
  <sheetProtection selectLockedCells="1"/>
  <mergeCells count="66">
    <mergeCell ref="D35:E35"/>
    <mergeCell ref="D43:E43"/>
    <mergeCell ref="D44:E44"/>
    <mergeCell ref="D45:E45"/>
    <mergeCell ref="D46:E46"/>
    <mergeCell ref="D40:E40"/>
    <mergeCell ref="D30:E30"/>
    <mergeCell ref="D31:E31"/>
    <mergeCell ref="D32:E32"/>
    <mergeCell ref="D33:E33"/>
    <mergeCell ref="D34:E34"/>
    <mergeCell ref="D25:E25"/>
    <mergeCell ref="D24:E24"/>
    <mergeCell ref="D63:E63"/>
    <mergeCell ref="D71:E71"/>
    <mergeCell ref="C64:E64"/>
    <mergeCell ref="D59:E59"/>
    <mergeCell ref="D60:E60"/>
    <mergeCell ref="D61:E61"/>
    <mergeCell ref="D62:E62"/>
    <mergeCell ref="D36:E36"/>
    <mergeCell ref="D38:E38"/>
    <mergeCell ref="D39:E39"/>
    <mergeCell ref="D42:E42"/>
    <mergeCell ref="C26:E26"/>
    <mergeCell ref="D29:E29"/>
    <mergeCell ref="D37:E37"/>
    <mergeCell ref="D79:E79"/>
    <mergeCell ref="D80:E80"/>
    <mergeCell ref="D81:E81"/>
    <mergeCell ref="D84:E84"/>
    <mergeCell ref="C94:E94"/>
    <mergeCell ref="D83:E83"/>
    <mergeCell ref="D82:E82"/>
    <mergeCell ref="D85:E85"/>
    <mergeCell ref="D86:E86"/>
    <mergeCell ref="D87:E87"/>
    <mergeCell ref="D93:E93"/>
    <mergeCell ref="C76:E76"/>
    <mergeCell ref="C72:E72"/>
    <mergeCell ref="D67:E67"/>
    <mergeCell ref="D68:E68"/>
    <mergeCell ref="D69:E69"/>
    <mergeCell ref="D70:E70"/>
    <mergeCell ref="C75:E75"/>
    <mergeCell ref="B56:I56"/>
    <mergeCell ref="D53:E53"/>
    <mergeCell ref="D54:E54"/>
    <mergeCell ref="D41:E41"/>
    <mergeCell ref="C50:E50"/>
    <mergeCell ref="D47:E47"/>
    <mergeCell ref="D48:E48"/>
    <mergeCell ref="D49:E49"/>
    <mergeCell ref="D23:E23"/>
    <mergeCell ref="D22:E22"/>
    <mergeCell ref="B2:I2"/>
    <mergeCell ref="B8:I8"/>
    <mergeCell ref="B18:I18"/>
    <mergeCell ref="C10:D10"/>
    <mergeCell ref="C16:D16"/>
    <mergeCell ref="C15:D15"/>
    <mergeCell ref="C14:D14"/>
    <mergeCell ref="C13:D13"/>
    <mergeCell ref="C12:D12"/>
    <mergeCell ref="C11:D11"/>
    <mergeCell ref="D21:E21"/>
  </mergeCells>
  <dataValidations count="7">
    <dataValidation type="date" allowBlank="1" showErrorMessage="1" errorTitle="Período" error="Se debe consignar fecha en la siguiente forma: dd/mm/aaaa" sqref="E6">
      <formula1>44256</formula1>
      <formula2>45015</formula2>
    </dataValidation>
    <dataValidation type="whole" allowBlank="1" showErrorMessage="1" errorTitle="N° de socios" error="Debe consignar valor numérico." sqref="E11">
      <formula1>1</formula1>
      <formula2>100000000</formula2>
    </dataValidation>
    <dataValidation type="whole" operator="greaterThanOrEqual" allowBlank="1" showErrorMessage="1" errorTitle="N° de Agencia" error="Debe consignar valor numérico." sqref="E13:E14">
      <formula1>0</formula1>
    </dataValidation>
    <dataValidation type="decimal" allowBlank="1" showInputMessage="1" showErrorMessage="1" errorTitle="Valor nó numérico" error="Solo se permite valores numéricos en esta celda" sqref="F22:G25 F30:G49 F54:G54 F60:G63 E98:F107 F76:G76 F80:G93 F68:G71 E112:F118">
      <formula1>0</formula1>
      <formula2>1000000000000</formula2>
    </dataValidation>
    <dataValidation type="decimal" allowBlank="1" showErrorMessage="1" errorTitle="N° de socios" error="Debe consignar valor numérico." sqref="E12">
      <formula1>1</formula1>
      <formula2>100000000</formula2>
    </dataValidation>
    <dataValidation type="decimal" allowBlank="1" showInputMessage="1" showErrorMessage="1" sqref="H10">
      <formula1>0</formula1>
      <formula2>100000</formula2>
    </dataValidation>
    <dataValidation allowBlank="1" showInputMessage="1" showErrorMessage="1" errorTitle="Valor nó numérico" error="Solo se permite valores numéricos en esta celda" sqref="G98:H107"/>
  </dataValidations>
  <pageMargins left="0.70866141732283472" right="0.70866141732283472" top="0.74803149606299213" bottom="0.74803149606299213" header="0.31496062992125984" footer="0.31496062992125984"/>
  <pageSetup paperSize="9" scale="94" orientation="portrait" r:id="rId1"/>
  <legacyDrawing r:id="rId2"/>
  <extLst>
    <ext xmlns:x14="http://schemas.microsoft.com/office/spreadsheetml/2009/9/main" uri="{CCE6A557-97BC-4b89-ADB6-D9C93CAAB3DF}">
      <x14:dataValidations xmlns:xm="http://schemas.microsoft.com/office/excel/2006/main" count="2">
        <x14:dataValidation type="list" allowBlank="1" showErrorMessage="1" errorTitle="Código SBS" error="La entidad debe consignar Código COOPAC de cuatro dígitos. (Ejm.: 1101)">
          <x14:formula1>
            <xm:f>Hoja2!$B$2:$B$132</xm:f>
          </x14:formula1>
          <xm:sqref>E4</xm:sqref>
        </x14:dataValidation>
        <x14:dataValidation type="list" allowBlank="1" showInputMessage="1" showErrorMessage="1">
          <x14:formula1>
            <xm:f>Hoja2!$L$2:$L$3</xm:f>
          </x14:formula1>
          <xm:sqref>E15:E16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R8"/>
  <sheetViews>
    <sheetView topLeftCell="B1" workbookViewId="0">
      <selection activeCell="P8" sqref="P8"/>
    </sheetView>
  </sheetViews>
  <sheetFormatPr baseColWidth="10" defaultRowHeight="14.4" x14ac:dyDescent="0.3"/>
  <cols>
    <col min="1" max="1" width="20.6640625" customWidth="1"/>
    <col min="2" max="2" width="9" customWidth="1"/>
    <col min="14" max="14" width="14.5546875" bestFit="1" customWidth="1"/>
    <col min="19" max="19" width="7.5546875" customWidth="1"/>
  </cols>
  <sheetData>
    <row r="5" spans="3:18" ht="100.8" x14ac:dyDescent="0.3">
      <c r="C5" s="91" t="s">
        <v>502</v>
      </c>
      <c r="D5" s="91" t="s">
        <v>503</v>
      </c>
      <c r="E5" s="91" t="s">
        <v>504</v>
      </c>
      <c r="F5" s="91" t="s">
        <v>505</v>
      </c>
      <c r="G5" s="91" t="s">
        <v>506</v>
      </c>
      <c r="H5" s="91" t="s">
        <v>507</v>
      </c>
      <c r="I5" s="91" t="s">
        <v>508</v>
      </c>
      <c r="J5" s="91" t="s">
        <v>509</v>
      </c>
      <c r="K5" s="91" t="s">
        <v>515</v>
      </c>
      <c r="L5" s="91" t="s">
        <v>516</v>
      </c>
      <c r="M5" s="91" t="s">
        <v>517</v>
      </c>
      <c r="N5" s="91" t="s">
        <v>510</v>
      </c>
      <c r="O5" s="91" t="s">
        <v>511</v>
      </c>
      <c r="P5" s="91" t="s">
        <v>512</v>
      </c>
      <c r="Q5" s="91" t="s">
        <v>513</v>
      </c>
      <c r="R5" s="91" t="s">
        <v>514</v>
      </c>
    </row>
    <row r="6" spans="3:18" x14ac:dyDescent="0.3">
      <c r="C6" s="92">
        <f>Requerimiento!E11</f>
        <v>200</v>
      </c>
      <c r="D6" s="95">
        <f>Requerimiento!E12</f>
        <v>3000000</v>
      </c>
      <c r="E6" s="92">
        <f>Requerimiento!E13</f>
        <v>2</v>
      </c>
      <c r="F6" s="92">
        <f>Requerimiento!E14</f>
        <v>2</v>
      </c>
      <c r="G6" s="92" t="str">
        <f>Requerimiento!E15</f>
        <v>Si</v>
      </c>
      <c r="H6" s="92" t="str">
        <f>Requerimiento!E16</f>
        <v>Si</v>
      </c>
      <c r="I6" s="93">
        <f>Requerimiento!H26/Requerimiento!E12</f>
        <v>1.9000266666666667E-3</v>
      </c>
      <c r="J6" s="95">
        <f>Requerimiento!H26-Requerimiento!H54</f>
        <v>3700.08</v>
      </c>
      <c r="K6" s="95"/>
      <c r="L6" s="95">
        <f>Requerimiento!H60+Requerimiento!H68</f>
        <v>19600</v>
      </c>
      <c r="M6" s="94">
        <f>Requerimiento!H26/'Filas Global'!L6</f>
        <v>0.29082040816326532</v>
      </c>
      <c r="N6" s="95">
        <f>Requerimiento!H76</f>
        <v>12000</v>
      </c>
      <c r="O6" s="94">
        <f>Requerimiento!E108/'Filas Global'!L6</f>
        <v>1</v>
      </c>
      <c r="P6" s="92"/>
      <c r="Q6" s="92"/>
      <c r="R6" s="92"/>
    </row>
    <row r="8" spans="3:18" x14ac:dyDescent="0.3">
      <c r="P8" t="s">
        <v>518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showGridLines="0" zoomScale="80" zoomScaleNormal="80" workbookViewId="0">
      <selection activeCell="B26" sqref="B26"/>
    </sheetView>
  </sheetViews>
  <sheetFormatPr baseColWidth="10" defaultRowHeight="14.4" x14ac:dyDescent="0.3"/>
  <cols>
    <col min="1" max="1" width="1.44140625" customWidth="1"/>
  </cols>
  <sheetData>
    <row r="2" spans="2:2" ht="15.6" x14ac:dyDescent="0.3">
      <c r="B2" s="47" t="s">
        <v>468</v>
      </c>
    </row>
    <row r="3" spans="2:2" ht="15.6" x14ac:dyDescent="0.3">
      <c r="B3" s="76" t="s">
        <v>478</v>
      </c>
    </row>
    <row r="4" spans="2:2" ht="15.6" x14ac:dyDescent="0.3">
      <c r="B4" s="76" t="s">
        <v>479</v>
      </c>
    </row>
    <row r="5" spans="2:2" ht="15.6" x14ac:dyDescent="0.3">
      <c r="B5" s="76" t="s">
        <v>467</v>
      </c>
    </row>
    <row r="6" spans="2:2" ht="15.6" x14ac:dyDescent="0.3">
      <c r="B6" s="76" t="s">
        <v>469</v>
      </c>
    </row>
    <row r="7" spans="2:2" ht="15.6" x14ac:dyDescent="0.3">
      <c r="B7" s="78" t="s">
        <v>482</v>
      </c>
    </row>
    <row r="8" spans="2:2" ht="15.6" x14ac:dyDescent="0.3">
      <c r="B8" s="77" t="s">
        <v>483</v>
      </c>
    </row>
    <row r="9" spans="2:2" ht="15.6" x14ac:dyDescent="0.3">
      <c r="B9" s="77" t="s">
        <v>484</v>
      </c>
    </row>
    <row r="10" spans="2:2" ht="15.6" x14ac:dyDescent="0.3">
      <c r="B10" s="76" t="s">
        <v>480</v>
      </c>
    </row>
    <row r="11" spans="2:2" ht="15.6" x14ac:dyDescent="0.3">
      <c r="B11" s="76" t="s">
        <v>481</v>
      </c>
    </row>
    <row r="12" spans="2:2" ht="15.6" x14ac:dyDescent="0.3">
      <c r="B12" s="76" t="s">
        <v>485</v>
      </c>
    </row>
    <row r="13" spans="2:2" ht="15.6" x14ac:dyDescent="0.3">
      <c r="B13" s="76" t="s">
        <v>486</v>
      </c>
    </row>
    <row r="14" spans="2:2" ht="15.6" x14ac:dyDescent="0.3">
      <c r="B14" s="76" t="s">
        <v>494</v>
      </c>
    </row>
    <row r="15" spans="2:2" ht="15.6" x14ac:dyDescent="0.3">
      <c r="B15" s="76" t="s">
        <v>495</v>
      </c>
    </row>
    <row r="16" spans="2:2" ht="15.6" x14ac:dyDescent="0.3">
      <c r="B16" s="76" t="s">
        <v>497</v>
      </c>
    </row>
    <row r="17" spans="2:2" ht="15.6" x14ac:dyDescent="0.3">
      <c r="B17" s="79" t="s">
        <v>487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workbookViewId="0">
      <selection activeCell="N2" sqref="N2"/>
    </sheetView>
  </sheetViews>
  <sheetFormatPr baseColWidth="10" defaultRowHeight="14.4" x14ac:dyDescent="0.3"/>
  <cols>
    <col min="3" max="3" width="15.109375" customWidth="1"/>
    <col min="4" max="4" width="25.88671875" customWidth="1"/>
    <col min="13" max="13" width="16.6640625" bestFit="1" customWidth="1"/>
  </cols>
  <sheetData>
    <row r="1" spans="1:14" x14ac:dyDescent="0.3">
      <c r="A1" t="s">
        <v>57</v>
      </c>
      <c r="B1" t="s">
        <v>58</v>
      </c>
      <c r="C1" t="s">
        <v>59</v>
      </c>
      <c r="D1" t="s">
        <v>60</v>
      </c>
      <c r="E1" t="s">
        <v>61</v>
      </c>
      <c r="F1" t="s">
        <v>62</v>
      </c>
      <c r="G1" t="s">
        <v>63</v>
      </c>
      <c r="H1" t="s">
        <v>64</v>
      </c>
      <c r="I1" t="s">
        <v>65</v>
      </c>
      <c r="L1" t="s">
        <v>32</v>
      </c>
      <c r="M1" t="s">
        <v>476</v>
      </c>
      <c r="N1" t="s">
        <v>496</v>
      </c>
    </row>
    <row r="2" spans="1:14" x14ac:dyDescent="0.3">
      <c r="A2">
        <v>1</v>
      </c>
      <c r="B2" s="22">
        <v>1101</v>
      </c>
      <c r="C2" t="s">
        <v>66</v>
      </c>
      <c r="D2" t="s">
        <v>67</v>
      </c>
      <c r="E2">
        <v>20534361298</v>
      </c>
      <c r="F2" t="s">
        <v>68</v>
      </c>
      <c r="G2" t="s">
        <v>69</v>
      </c>
      <c r="H2" t="s">
        <v>68</v>
      </c>
      <c r="I2" t="s">
        <v>70</v>
      </c>
      <c r="L2" s="24" t="s">
        <v>42</v>
      </c>
      <c r="M2" t="s">
        <v>488</v>
      </c>
      <c r="N2" s="43" t="s">
        <v>452</v>
      </c>
    </row>
    <row r="3" spans="1:14" x14ac:dyDescent="0.3">
      <c r="A3">
        <v>2</v>
      </c>
      <c r="B3" s="22">
        <v>1104</v>
      </c>
      <c r="C3" t="s">
        <v>71</v>
      </c>
      <c r="D3" t="s">
        <v>72</v>
      </c>
      <c r="E3">
        <v>20493867963</v>
      </c>
      <c r="F3" t="s">
        <v>73</v>
      </c>
      <c r="G3" t="s">
        <v>73</v>
      </c>
      <c r="H3" t="s">
        <v>74</v>
      </c>
      <c r="I3" t="s">
        <v>75</v>
      </c>
      <c r="L3" s="24" t="s">
        <v>41</v>
      </c>
      <c r="M3" t="s">
        <v>489</v>
      </c>
      <c r="N3" s="43" t="s">
        <v>453</v>
      </c>
    </row>
    <row r="4" spans="1:14" x14ac:dyDescent="0.3">
      <c r="A4">
        <v>3</v>
      </c>
      <c r="B4" s="22">
        <v>1107</v>
      </c>
      <c r="C4" t="s">
        <v>76</v>
      </c>
      <c r="D4" t="s">
        <v>77</v>
      </c>
      <c r="E4">
        <v>20547247052</v>
      </c>
      <c r="F4" t="s">
        <v>78</v>
      </c>
      <c r="G4" t="s">
        <v>78</v>
      </c>
      <c r="H4" t="s">
        <v>79</v>
      </c>
      <c r="I4" t="s">
        <v>80</v>
      </c>
      <c r="M4" t="s">
        <v>490</v>
      </c>
      <c r="N4" s="43" t="s">
        <v>454</v>
      </c>
    </row>
    <row r="5" spans="1:14" x14ac:dyDescent="0.3">
      <c r="A5">
        <v>4</v>
      </c>
      <c r="B5" s="22">
        <v>1108</v>
      </c>
      <c r="C5" t="s">
        <v>81</v>
      </c>
      <c r="D5" t="s">
        <v>82</v>
      </c>
      <c r="E5">
        <v>20156005194</v>
      </c>
      <c r="F5" t="s">
        <v>83</v>
      </c>
      <c r="G5" t="s">
        <v>84</v>
      </c>
      <c r="H5" t="s">
        <v>84</v>
      </c>
      <c r="I5" t="s">
        <v>85</v>
      </c>
      <c r="M5" t="s">
        <v>491</v>
      </c>
      <c r="N5" s="43" t="s">
        <v>455</v>
      </c>
    </row>
    <row r="6" spans="1:14" x14ac:dyDescent="0.3">
      <c r="A6">
        <v>5</v>
      </c>
      <c r="B6" s="22">
        <v>1114</v>
      </c>
      <c r="C6" t="s">
        <v>86</v>
      </c>
      <c r="D6" t="s">
        <v>87</v>
      </c>
      <c r="E6">
        <v>20142750962</v>
      </c>
      <c r="F6" t="s">
        <v>83</v>
      </c>
      <c r="G6" t="s">
        <v>88</v>
      </c>
      <c r="H6" t="s">
        <v>89</v>
      </c>
      <c r="I6" t="s">
        <v>90</v>
      </c>
      <c r="M6" t="s">
        <v>492</v>
      </c>
      <c r="N6" s="43" t="s">
        <v>456</v>
      </c>
    </row>
    <row r="7" spans="1:14" x14ac:dyDescent="0.3">
      <c r="A7">
        <v>6</v>
      </c>
      <c r="B7" s="22">
        <v>1115</v>
      </c>
      <c r="C7" t="s">
        <v>91</v>
      </c>
      <c r="D7" t="s">
        <v>92</v>
      </c>
      <c r="E7">
        <v>20146793836</v>
      </c>
      <c r="F7" t="s">
        <v>93</v>
      </c>
      <c r="G7" t="s">
        <v>93</v>
      </c>
      <c r="H7" t="s">
        <v>93</v>
      </c>
      <c r="I7" t="s">
        <v>80</v>
      </c>
      <c r="N7" s="43" t="s">
        <v>457</v>
      </c>
    </row>
    <row r="8" spans="1:14" x14ac:dyDescent="0.3">
      <c r="A8">
        <v>7</v>
      </c>
      <c r="B8" s="22">
        <v>1117</v>
      </c>
      <c r="C8" t="s">
        <v>94</v>
      </c>
      <c r="D8" t="s">
        <v>95</v>
      </c>
      <c r="E8">
        <v>20147965924</v>
      </c>
      <c r="F8" t="s">
        <v>78</v>
      </c>
      <c r="G8" t="s">
        <v>78</v>
      </c>
      <c r="H8" t="s">
        <v>96</v>
      </c>
      <c r="I8" t="s">
        <v>97</v>
      </c>
      <c r="N8" s="43" t="s">
        <v>458</v>
      </c>
    </row>
    <row r="9" spans="1:14" x14ac:dyDescent="0.3">
      <c r="A9">
        <v>8</v>
      </c>
      <c r="B9" s="22">
        <v>1121</v>
      </c>
      <c r="C9" t="s">
        <v>98</v>
      </c>
      <c r="D9" t="s">
        <v>99</v>
      </c>
      <c r="E9">
        <v>20600664191</v>
      </c>
      <c r="F9" t="s">
        <v>100</v>
      </c>
      <c r="G9" t="s">
        <v>100</v>
      </c>
      <c r="H9" t="s">
        <v>101</v>
      </c>
      <c r="I9" t="s">
        <v>102</v>
      </c>
    </row>
    <row r="10" spans="1:14" x14ac:dyDescent="0.3">
      <c r="A10">
        <v>9</v>
      </c>
      <c r="B10" s="22">
        <v>1122</v>
      </c>
      <c r="C10" t="s">
        <v>103</v>
      </c>
      <c r="D10" t="s">
        <v>104</v>
      </c>
      <c r="E10">
        <v>20527533687</v>
      </c>
      <c r="F10" t="s">
        <v>105</v>
      </c>
      <c r="G10" t="s">
        <v>105</v>
      </c>
      <c r="H10" t="s">
        <v>106</v>
      </c>
      <c r="I10" t="s">
        <v>85</v>
      </c>
    </row>
    <row r="11" spans="1:14" x14ac:dyDescent="0.3">
      <c r="A11">
        <v>10</v>
      </c>
      <c r="B11" s="22">
        <v>1124</v>
      </c>
      <c r="C11" t="s">
        <v>107</v>
      </c>
      <c r="D11" t="s">
        <v>108</v>
      </c>
      <c r="E11">
        <v>20553180695</v>
      </c>
      <c r="F11" t="s">
        <v>78</v>
      </c>
      <c r="G11" t="s">
        <v>78</v>
      </c>
      <c r="H11" t="s">
        <v>109</v>
      </c>
      <c r="I11" t="s">
        <v>85</v>
      </c>
    </row>
    <row r="12" spans="1:14" x14ac:dyDescent="0.3">
      <c r="A12">
        <v>11</v>
      </c>
      <c r="B12" s="22">
        <v>1125</v>
      </c>
      <c r="C12" t="s">
        <v>110</v>
      </c>
      <c r="D12" t="s">
        <v>111</v>
      </c>
      <c r="E12">
        <v>20153082147</v>
      </c>
      <c r="F12" t="s">
        <v>78</v>
      </c>
      <c r="G12" t="s">
        <v>78</v>
      </c>
      <c r="H12" t="s">
        <v>109</v>
      </c>
      <c r="I12" t="s">
        <v>112</v>
      </c>
    </row>
    <row r="13" spans="1:14" x14ac:dyDescent="0.3">
      <c r="A13">
        <v>12</v>
      </c>
      <c r="B13" s="22">
        <v>1127</v>
      </c>
      <c r="C13" t="s">
        <v>113</v>
      </c>
      <c r="D13" t="s">
        <v>114</v>
      </c>
      <c r="E13">
        <v>20148349747</v>
      </c>
      <c r="F13" t="s">
        <v>115</v>
      </c>
      <c r="G13" t="s">
        <v>116</v>
      </c>
      <c r="H13" t="s">
        <v>117</v>
      </c>
      <c r="I13" t="s">
        <v>80</v>
      </c>
    </row>
    <row r="14" spans="1:14" x14ac:dyDescent="0.3">
      <c r="A14">
        <v>13</v>
      </c>
      <c r="B14" s="22">
        <v>1128</v>
      </c>
      <c r="C14" t="s">
        <v>118</v>
      </c>
      <c r="D14" t="s">
        <v>119</v>
      </c>
      <c r="E14">
        <v>20251543390</v>
      </c>
      <c r="F14" t="s">
        <v>78</v>
      </c>
      <c r="G14" t="s">
        <v>78</v>
      </c>
      <c r="H14" t="s">
        <v>120</v>
      </c>
      <c r="I14" t="s">
        <v>75</v>
      </c>
    </row>
    <row r="15" spans="1:14" x14ac:dyDescent="0.3">
      <c r="A15">
        <v>14</v>
      </c>
      <c r="B15" s="22">
        <v>1129</v>
      </c>
      <c r="C15" t="s">
        <v>121</v>
      </c>
      <c r="D15" t="s">
        <v>122</v>
      </c>
      <c r="E15">
        <v>20602358373</v>
      </c>
      <c r="F15" t="s">
        <v>100</v>
      </c>
      <c r="G15" t="s">
        <v>100</v>
      </c>
      <c r="H15" t="s">
        <v>100</v>
      </c>
      <c r="I15" t="s">
        <v>102</v>
      </c>
    </row>
    <row r="16" spans="1:14" x14ac:dyDescent="0.3">
      <c r="A16">
        <v>15</v>
      </c>
      <c r="B16" s="22">
        <v>1130</v>
      </c>
      <c r="C16" t="s">
        <v>123</v>
      </c>
      <c r="D16" t="s">
        <v>124</v>
      </c>
      <c r="E16">
        <v>20487861465</v>
      </c>
      <c r="F16" t="s">
        <v>125</v>
      </c>
      <c r="G16" t="s">
        <v>126</v>
      </c>
      <c r="H16" t="s">
        <v>126</v>
      </c>
      <c r="I16" t="s">
        <v>90</v>
      </c>
    </row>
    <row r="17" spans="1:9" x14ac:dyDescent="0.3">
      <c r="A17">
        <v>16</v>
      </c>
      <c r="B17" s="22">
        <v>1131</v>
      </c>
      <c r="C17" t="s">
        <v>127</v>
      </c>
      <c r="D17" t="s">
        <v>128</v>
      </c>
      <c r="E17">
        <v>20479102776</v>
      </c>
      <c r="F17" t="s">
        <v>78</v>
      </c>
      <c r="G17" t="s">
        <v>78</v>
      </c>
      <c r="H17" t="s">
        <v>129</v>
      </c>
      <c r="I17" t="s">
        <v>90</v>
      </c>
    </row>
    <row r="18" spans="1:9" x14ac:dyDescent="0.3">
      <c r="A18">
        <v>17</v>
      </c>
      <c r="B18" s="22">
        <v>1132</v>
      </c>
      <c r="C18" t="s">
        <v>130</v>
      </c>
      <c r="D18" t="s">
        <v>131</v>
      </c>
      <c r="E18">
        <v>20545550246</v>
      </c>
      <c r="F18" t="s">
        <v>78</v>
      </c>
      <c r="G18" t="s">
        <v>78</v>
      </c>
      <c r="H18" t="s">
        <v>132</v>
      </c>
      <c r="I18" t="s">
        <v>85</v>
      </c>
    </row>
    <row r="19" spans="1:9" x14ac:dyDescent="0.3">
      <c r="A19">
        <v>18</v>
      </c>
      <c r="B19" s="22">
        <v>1133</v>
      </c>
      <c r="C19" t="s">
        <v>133</v>
      </c>
      <c r="D19" t="s">
        <v>134</v>
      </c>
      <c r="E19">
        <v>20480590075</v>
      </c>
      <c r="F19" t="s">
        <v>93</v>
      </c>
      <c r="G19" t="s">
        <v>135</v>
      </c>
      <c r="H19" t="s">
        <v>135</v>
      </c>
      <c r="I19" t="s">
        <v>75</v>
      </c>
    </row>
    <row r="20" spans="1:9" x14ac:dyDescent="0.3">
      <c r="A20">
        <v>19</v>
      </c>
      <c r="B20" s="22">
        <v>1137</v>
      </c>
      <c r="C20" t="s">
        <v>136</v>
      </c>
      <c r="D20" t="s">
        <v>137</v>
      </c>
      <c r="E20">
        <v>20101251544</v>
      </c>
      <c r="F20" t="s">
        <v>78</v>
      </c>
      <c r="G20" t="s">
        <v>78</v>
      </c>
      <c r="H20" t="s">
        <v>138</v>
      </c>
      <c r="I20" t="s">
        <v>85</v>
      </c>
    </row>
    <row r="21" spans="1:9" x14ac:dyDescent="0.3">
      <c r="A21">
        <v>20</v>
      </c>
      <c r="B21" s="22">
        <v>1139</v>
      </c>
      <c r="C21" t="s">
        <v>139</v>
      </c>
      <c r="D21" t="s">
        <v>140</v>
      </c>
      <c r="E21">
        <v>20148242942</v>
      </c>
      <c r="F21" t="s">
        <v>93</v>
      </c>
      <c r="G21" t="s">
        <v>141</v>
      </c>
      <c r="H21" t="s">
        <v>141</v>
      </c>
      <c r="I21" t="s">
        <v>142</v>
      </c>
    </row>
    <row r="22" spans="1:9" x14ac:dyDescent="0.3">
      <c r="A22">
        <v>21</v>
      </c>
      <c r="B22" s="22">
        <v>1141</v>
      </c>
      <c r="C22" t="s">
        <v>143</v>
      </c>
      <c r="D22" t="s">
        <v>144</v>
      </c>
      <c r="E22">
        <v>20601164931</v>
      </c>
      <c r="F22" t="s">
        <v>145</v>
      </c>
      <c r="G22" t="s">
        <v>145</v>
      </c>
      <c r="H22" t="s">
        <v>145</v>
      </c>
      <c r="I22" t="s">
        <v>112</v>
      </c>
    </row>
    <row r="23" spans="1:9" x14ac:dyDescent="0.3">
      <c r="A23">
        <v>22</v>
      </c>
      <c r="B23" s="22">
        <v>1142</v>
      </c>
      <c r="C23" t="s">
        <v>146</v>
      </c>
      <c r="D23" t="s">
        <v>147</v>
      </c>
      <c r="E23">
        <v>20506019860</v>
      </c>
      <c r="F23" t="s">
        <v>78</v>
      </c>
      <c r="G23" t="s">
        <v>148</v>
      </c>
      <c r="H23" t="s">
        <v>148</v>
      </c>
      <c r="I23" t="s">
        <v>70</v>
      </c>
    </row>
    <row r="24" spans="1:9" x14ac:dyDescent="0.3">
      <c r="A24">
        <v>23</v>
      </c>
      <c r="B24" s="22">
        <v>1144</v>
      </c>
      <c r="C24" t="s">
        <v>149</v>
      </c>
      <c r="D24" t="s">
        <v>150</v>
      </c>
      <c r="E24">
        <v>20140898024</v>
      </c>
      <c r="F24" t="s">
        <v>78</v>
      </c>
      <c r="G24" t="s">
        <v>78</v>
      </c>
      <c r="H24" t="s">
        <v>151</v>
      </c>
      <c r="I24" t="s">
        <v>112</v>
      </c>
    </row>
    <row r="25" spans="1:9" x14ac:dyDescent="0.3">
      <c r="A25">
        <v>24</v>
      </c>
      <c r="B25" s="22">
        <v>1146</v>
      </c>
      <c r="C25" t="s">
        <v>152</v>
      </c>
      <c r="D25" t="s">
        <v>153</v>
      </c>
      <c r="E25">
        <v>20601221846</v>
      </c>
      <c r="F25" t="s">
        <v>73</v>
      </c>
      <c r="G25" t="s">
        <v>73</v>
      </c>
      <c r="H25" t="s">
        <v>74</v>
      </c>
      <c r="I25" t="s">
        <v>102</v>
      </c>
    </row>
    <row r="26" spans="1:9" x14ac:dyDescent="0.3">
      <c r="A26">
        <v>25</v>
      </c>
      <c r="B26" s="22">
        <v>1147</v>
      </c>
      <c r="C26" t="s">
        <v>154</v>
      </c>
      <c r="D26" t="s">
        <v>155</v>
      </c>
      <c r="E26">
        <v>20139727968</v>
      </c>
      <c r="F26" t="s">
        <v>78</v>
      </c>
      <c r="G26" t="s">
        <v>78</v>
      </c>
      <c r="H26" t="s">
        <v>78</v>
      </c>
      <c r="I26" t="s">
        <v>97</v>
      </c>
    </row>
    <row r="27" spans="1:9" x14ac:dyDescent="0.3">
      <c r="A27">
        <v>26</v>
      </c>
      <c r="B27" s="22">
        <v>1149</v>
      </c>
      <c r="C27" t="s">
        <v>156</v>
      </c>
      <c r="D27" t="s">
        <v>157</v>
      </c>
      <c r="E27">
        <v>20101255965</v>
      </c>
      <c r="F27" t="s">
        <v>78</v>
      </c>
      <c r="G27" t="s">
        <v>78</v>
      </c>
      <c r="H27" t="s">
        <v>96</v>
      </c>
      <c r="I27" t="s">
        <v>85</v>
      </c>
    </row>
    <row r="28" spans="1:9" x14ac:dyDescent="0.3">
      <c r="A28">
        <v>27</v>
      </c>
      <c r="B28" s="22">
        <v>1151</v>
      </c>
      <c r="C28" t="s">
        <v>158</v>
      </c>
      <c r="D28" t="s">
        <v>159</v>
      </c>
      <c r="E28">
        <v>20600279484</v>
      </c>
      <c r="F28" t="s">
        <v>100</v>
      </c>
      <c r="G28" t="s">
        <v>100</v>
      </c>
      <c r="H28" t="s">
        <v>160</v>
      </c>
      <c r="I28" t="s">
        <v>70</v>
      </c>
    </row>
    <row r="29" spans="1:9" x14ac:dyDescent="0.3">
      <c r="A29">
        <v>28</v>
      </c>
      <c r="B29" s="22">
        <v>1154</v>
      </c>
      <c r="C29" t="s">
        <v>161</v>
      </c>
      <c r="D29" t="s">
        <v>162</v>
      </c>
      <c r="E29">
        <v>20564093867</v>
      </c>
      <c r="F29" t="s">
        <v>163</v>
      </c>
      <c r="G29" t="s">
        <v>164</v>
      </c>
      <c r="H29" t="s">
        <v>165</v>
      </c>
      <c r="I29" t="s">
        <v>75</v>
      </c>
    </row>
    <row r="30" spans="1:9" x14ac:dyDescent="0.3">
      <c r="A30">
        <v>29</v>
      </c>
      <c r="B30" s="22">
        <v>1155</v>
      </c>
      <c r="C30" t="s">
        <v>166</v>
      </c>
      <c r="D30" t="s">
        <v>167</v>
      </c>
      <c r="E30">
        <v>20429057711</v>
      </c>
      <c r="F30" t="s">
        <v>78</v>
      </c>
      <c r="G30" t="s">
        <v>78</v>
      </c>
      <c r="H30" t="s">
        <v>96</v>
      </c>
      <c r="I30" t="s">
        <v>70</v>
      </c>
    </row>
    <row r="31" spans="1:9" x14ac:dyDescent="0.3">
      <c r="A31">
        <v>30</v>
      </c>
      <c r="B31" s="22">
        <v>1159</v>
      </c>
      <c r="C31" t="s">
        <v>168</v>
      </c>
      <c r="D31" t="s">
        <v>169</v>
      </c>
      <c r="E31">
        <v>20215887929</v>
      </c>
      <c r="F31" t="s">
        <v>78</v>
      </c>
      <c r="G31" t="s">
        <v>78</v>
      </c>
      <c r="H31" t="s">
        <v>78</v>
      </c>
      <c r="I31" t="s">
        <v>112</v>
      </c>
    </row>
    <row r="32" spans="1:9" x14ac:dyDescent="0.3">
      <c r="A32">
        <v>31</v>
      </c>
      <c r="B32" s="22">
        <v>1160</v>
      </c>
      <c r="C32" t="s">
        <v>170</v>
      </c>
      <c r="D32" t="s">
        <v>171</v>
      </c>
      <c r="E32">
        <v>20126140801</v>
      </c>
      <c r="F32" t="s">
        <v>78</v>
      </c>
      <c r="G32" t="s">
        <v>78</v>
      </c>
      <c r="H32" t="s">
        <v>78</v>
      </c>
      <c r="I32" t="s">
        <v>75</v>
      </c>
    </row>
    <row r="33" spans="1:9" x14ac:dyDescent="0.3">
      <c r="A33">
        <v>32</v>
      </c>
      <c r="B33" s="22">
        <v>1166</v>
      </c>
      <c r="C33" t="s">
        <v>172</v>
      </c>
      <c r="D33" t="s">
        <v>173</v>
      </c>
      <c r="E33">
        <v>20603874014</v>
      </c>
      <c r="F33" t="s">
        <v>174</v>
      </c>
      <c r="G33" t="s">
        <v>175</v>
      </c>
      <c r="H33" t="s">
        <v>176</v>
      </c>
      <c r="I33" t="s">
        <v>142</v>
      </c>
    </row>
    <row r="34" spans="1:9" x14ac:dyDescent="0.3">
      <c r="A34">
        <v>33</v>
      </c>
      <c r="B34" s="22">
        <v>1167</v>
      </c>
      <c r="C34" t="s">
        <v>177</v>
      </c>
      <c r="D34" t="s">
        <v>178</v>
      </c>
      <c r="E34">
        <v>20448189067</v>
      </c>
      <c r="F34" t="s">
        <v>174</v>
      </c>
      <c r="G34" t="s">
        <v>175</v>
      </c>
      <c r="H34" t="s">
        <v>176</v>
      </c>
      <c r="I34" t="s">
        <v>75</v>
      </c>
    </row>
    <row r="35" spans="1:9" x14ac:dyDescent="0.3">
      <c r="A35">
        <v>34</v>
      </c>
      <c r="B35" s="22">
        <v>1170</v>
      </c>
      <c r="C35" t="s">
        <v>179</v>
      </c>
      <c r="D35" t="s">
        <v>180</v>
      </c>
      <c r="E35">
        <v>20129387301</v>
      </c>
      <c r="F35" t="s">
        <v>181</v>
      </c>
      <c r="G35" t="s">
        <v>181</v>
      </c>
      <c r="H35" t="s">
        <v>181</v>
      </c>
      <c r="I35" t="s">
        <v>80</v>
      </c>
    </row>
    <row r="36" spans="1:9" x14ac:dyDescent="0.3">
      <c r="A36">
        <v>35</v>
      </c>
      <c r="B36" s="22">
        <v>1171</v>
      </c>
      <c r="C36" t="s">
        <v>182</v>
      </c>
      <c r="D36" t="s">
        <v>183</v>
      </c>
      <c r="E36">
        <v>20602167624</v>
      </c>
      <c r="F36" t="s">
        <v>78</v>
      </c>
      <c r="G36" t="s">
        <v>78</v>
      </c>
      <c r="H36" t="s">
        <v>132</v>
      </c>
      <c r="I36" t="s">
        <v>97</v>
      </c>
    </row>
    <row r="37" spans="1:9" x14ac:dyDescent="0.3">
      <c r="A37">
        <v>36</v>
      </c>
      <c r="B37" s="22">
        <v>1173</v>
      </c>
      <c r="C37" t="s">
        <v>184</v>
      </c>
      <c r="D37" t="s">
        <v>185</v>
      </c>
      <c r="E37">
        <v>20100452236</v>
      </c>
      <c r="F37" t="s">
        <v>78</v>
      </c>
      <c r="G37" t="s">
        <v>78</v>
      </c>
      <c r="H37" t="s">
        <v>78</v>
      </c>
      <c r="I37" t="s">
        <v>90</v>
      </c>
    </row>
    <row r="38" spans="1:9" x14ac:dyDescent="0.3">
      <c r="A38">
        <v>37</v>
      </c>
      <c r="B38" s="22">
        <v>1175</v>
      </c>
      <c r="C38" t="s">
        <v>186</v>
      </c>
      <c r="D38" t="s">
        <v>187</v>
      </c>
      <c r="E38">
        <v>20539688996</v>
      </c>
      <c r="F38" t="s">
        <v>100</v>
      </c>
      <c r="G38" t="s">
        <v>100</v>
      </c>
      <c r="H38" t="s">
        <v>100</v>
      </c>
      <c r="I38" t="s">
        <v>85</v>
      </c>
    </row>
    <row r="39" spans="1:9" x14ac:dyDescent="0.3">
      <c r="A39">
        <v>38</v>
      </c>
      <c r="B39" s="22">
        <v>1176</v>
      </c>
      <c r="C39" t="s">
        <v>188</v>
      </c>
      <c r="D39" t="s">
        <v>189</v>
      </c>
      <c r="E39">
        <v>20100452406</v>
      </c>
      <c r="F39" t="s">
        <v>78</v>
      </c>
      <c r="G39" t="s">
        <v>78</v>
      </c>
      <c r="H39" t="s">
        <v>129</v>
      </c>
      <c r="I39" t="s">
        <v>142</v>
      </c>
    </row>
    <row r="40" spans="1:9" x14ac:dyDescent="0.3">
      <c r="A40">
        <v>39</v>
      </c>
      <c r="B40" s="22">
        <v>1177</v>
      </c>
      <c r="C40" t="s">
        <v>190</v>
      </c>
      <c r="D40" t="s">
        <v>191</v>
      </c>
      <c r="E40">
        <v>20100386349</v>
      </c>
      <c r="F40" t="s">
        <v>192</v>
      </c>
      <c r="G40" t="s">
        <v>193</v>
      </c>
      <c r="H40" t="s">
        <v>192</v>
      </c>
      <c r="I40" t="s">
        <v>97</v>
      </c>
    </row>
    <row r="41" spans="1:9" x14ac:dyDescent="0.3">
      <c r="A41">
        <v>40</v>
      </c>
      <c r="B41" s="22">
        <v>1178</v>
      </c>
      <c r="C41" t="s">
        <v>194</v>
      </c>
      <c r="D41" t="s">
        <v>195</v>
      </c>
      <c r="E41">
        <v>20102451768</v>
      </c>
      <c r="F41" t="s">
        <v>145</v>
      </c>
      <c r="G41" t="s">
        <v>196</v>
      </c>
      <c r="H41" t="s">
        <v>197</v>
      </c>
      <c r="I41" t="s">
        <v>80</v>
      </c>
    </row>
    <row r="42" spans="1:9" x14ac:dyDescent="0.3">
      <c r="A42">
        <v>41</v>
      </c>
      <c r="B42" s="22">
        <v>1179</v>
      </c>
      <c r="C42" t="s">
        <v>198</v>
      </c>
      <c r="D42" t="s">
        <v>199</v>
      </c>
      <c r="E42">
        <v>20138732836</v>
      </c>
      <c r="F42" t="s">
        <v>192</v>
      </c>
      <c r="G42" t="s">
        <v>193</v>
      </c>
      <c r="H42" t="s">
        <v>192</v>
      </c>
      <c r="I42" t="s">
        <v>70</v>
      </c>
    </row>
    <row r="43" spans="1:9" x14ac:dyDescent="0.3">
      <c r="A43">
        <v>42</v>
      </c>
      <c r="B43" s="22">
        <v>1182</v>
      </c>
      <c r="C43" t="s">
        <v>200</v>
      </c>
      <c r="D43" t="s">
        <v>201</v>
      </c>
      <c r="E43">
        <v>20101270417</v>
      </c>
      <c r="F43" t="s">
        <v>78</v>
      </c>
      <c r="G43" t="s">
        <v>78</v>
      </c>
      <c r="H43" t="s">
        <v>96</v>
      </c>
      <c r="I43" t="s">
        <v>80</v>
      </c>
    </row>
    <row r="44" spans="1:9" x14ac:dyDescent="0.3">
      <c r="A44">
        <v>43</v>
      </c>
      <c r="B44" s="22">
        <v>1185</v>
      </c>
      <c r="C44" t="s">
        <v>202</v>
      </c>
      <c r="D44" t="s">
        <v>203</v>
      </c>
      <c r="E44">
        <v>20486065398</v>
      </c>
      <c r="F44" t="s">
        <v>204</v>
      </c>
      <c r="G44" t="s">
        <v>205</v>
      </c>
      <c r="H44" t="s">
        <v>205</v>
      </c>
      <c r="I44" t="s">
        <v>75</v>
      </c>
    </row>
    <row r="45" spans="1:9" x14ac:dyDescent="0.3">
      <c r="A45">
        <v>44</v>
      </c>
      <c r="B45" s="22">
        <v>1190</v>
      </c>
      <c r="C45" t="s">
        <v>206</v>
      </c>
      <c r="D45" t="s">
        <v>207</v>
      </c>
      <c r="E45">
        <v>20148062537</v>
      </c>
      <c r="F45" t="s">
        <v>78</v>
      </c>
      <c r="G45" t="s">
        <v>78</v>
      </c>
      <c r="H45" t="s">
        <v>208</v>
      </c>
      <c r="I45" t="s">
        <v>80</v>
      </c>
    </row>
    <row r="46" spans="1:9" x14ac:dyDescent="0.3">
      <c r="A46">
        <v>45</v>
      </c>
      <c r="B46" s="22">
        <v>1192</v>
      </c>
      <c r="C46" t="s">
        <v>209</v>
      </c>
      <c r="D46" t="s">
        <v>210</v>
      </c>
      <c r="E46">
        <v>20141627555</v>
      </c>
      <c r="F46" t="s">
        <v>83</v>
      </c>
      <c r="G46" t="s">
        <v>211</v>
      </c>
      <c r="H46" t="s">
        <v>212</v>
      </c>
      <c r="I46" t="s">
        <v>142</v>
      </c>
    </row>
    <row r="47" spans="1:9" x14ac:dyDescent="0.3">
      <c r="A47">
        <v>46</v>
      </c>
      <c r="B47" s="22">
        <v>1194</v>
      </c>
      <c r="C47" t="s">
        <v>213</v>
      </c>
      <c r="D47" t="s">
        <v>214</v>
      </c>
      <c r="E47">
        <v>20543968219</v>
      </c>
      <c r="F47" t="s">
        <v>78</v>
      </c>
      <c r="G47" t="s">
        <v>78</v>
      </c>
      <c r="H47" t="s">
        <v>132</v>
      </c>
      <c r="I47" t="s">
        <v>112</v>
      </c>
    </row>
    <row r="48" spans="1:9" x14ac:dyDescent="0.3">
      <c r="A48">
        <v>47</v>
      </c>
      <c r="B48" s="22">
        <v>1195</v>
      </c>
      <c r="C48" t="s">
        <v>215</v>
      </c>
      <c r="D48" t="s">
        <v>216</v>
      </c>
      <c r="E48">
        <v>20487703398</v>
      </c>
      <c r="F48" t="s">
        <v>115</v>
      </c>
      <c r="G48" t="s">
        <v>217</v>
      </c>
      <c r="H48" t="s">
        <v>217</v>
      </c>
      <c r="I48" t="s">
        <v>90</v>
      </c>
    </row>
    <row r="49" spans="1:9" x14ac:dyDescent="0.3">
      <c r="A49">
        <v>48</v>
      </c>
      <c r="B49" s="22">
        <v>1197</v>
      </c>
      <c r="C49" t="s">
        <v>218</v>
      </c>
      <c r="D49" t="s">
        <v>219</v>
      </c>
      <c r="E49">
        <v>20528077511</v>
      </c>
      <c r="F49" t="s">
        <v>105</v>
      </c>
      <c r="G49" t="s">
        <v>220</v>
      </c>
      <c r="H49" t="s">
        <v>221</v>
      </c>
      <c r="I49" t="s">
        <v>70</v>
      </c>
    </row>
    <row r="50" spans="1:9" x14ac:dyDescent="0.3">
      <c r="A50">
        <v>49</v>
      </c>
      <c r="B50" s="22">
        <v>1205</v>
      </c>
      <c r="C50" t="s">
        <v>222</v>
      </c>
      <c r="D50" t="s">
        <v>223</v>
      </c>
      <c r="E50">
        <v>20490522787</v>
      </c>
      <c r="F50" t="s">
        <v>105</v>
      </c>
      <c r="G50" t="s">
        <v>105</v>
      </c>
      <c r="H50" t="s">
        <v>106</v>
      </c>
      <c r="I50" t="s">
        <v>90</v>
      </c>
    </row>
    <row r="51" spans="1:9" x14ac:dyDescent="0.3">
      <c r="A51">
        <v>50</v>
      </c>
      <c r="B51" s="22">
        <v>1208</v>
      </c>
      <c r="C51" t="s">
        <v>224</v>
      </c>
      <c r="D51" t="s">
        <v>225</v>
      </c>
      <c r="E51">
        <v>20146919368</v>
      </c>
      <c r="F51" t="s">
        <v>125</v>
      </c>
      <c r="G51" t="s">
        <v>226</v>
      </c>
      <c r="H51" t="s">
        <v>227</v>
      </c>
      <c r="I51" t="s">
        <v>142</v>
      </c>
    </row>
    <row r="52" spans="1:9" x14ac:dyDescent="0.3">
      <c r="A52">
        <v>51</v>
      </c>
      <c r="B52" s="22">
        <v>1210</v>
      </c>
      <c r="C52" t="s">
        <v>228</v>
      </c>
      <c r="D52" t="s">
        <v>229</v>
      </c>
      <c r="E52">
        <v>20558179016</v>
      </c>
      <c r="F52" t="s">
        <v>100</v>
      </c>
      <c r="G52" t="s">
        <v>100</v>
      </c>
      <c r="H52" t="s">
        <v>100</v>
      </c>
      <c r="I52" t="s">
        <v>142</v>
      </c>
    </row>
    <row r="53" spans="1:9" x14ac:dyDescent="0.3">
      <c r="A53">
        <v>52</v>
      </c>
      <c r="B53" s="22">
        <v>1214</v>
      </c>
      <c r="C53" t="s">
        <v>230</v>
      </c>
      <c r="D53" t="s">
        <v>231</v>
      </c>
      <c r="E53">
        <v>20104139311</v>
      </c>
      <c r="F53" t="s">
        <v>73</v>
      </c>
      <c r="G53" t="s">
        <v>232</v>
      </c>
      <c r="H53" t="s">
        <v>232</v>
      </c>
      <c r="I53" t="s">
        <v>70</v>
      </c>
    </row>
    <row r="54" spans="1:9" x14ac:dyDescent="0.3">
      <c r="A54">
        <v>53</v>
      </c>
      <c r="B54" s="22">
        <v>1215</v>
      </c>
      <c r="C54" t="s">
        <v>233</v>
      </c>
      <c r="D54" t="s">
        <v>234</v>
      </c>
      <c r="E54">
        <v>20147276398</v>
      </c>
      <c r="F54" t="s">
        <v>105</v>
      </c>
      <c r="G54" t="s">
        <v>105</v>
      </c>
      <c r="H54" t="s">
        <v>235</v>
      </c>
      <c r="I54" t="s">
        <v>70</v>
      </c>
    </row>
    <row r="55" spans="1:9" x14ac:dyDescent="0.3">
      <c r="A55">
        <v>54</v>
      </c>
      <c r="B55" s="22">
        <v>1218</v>
      </c>
      <c r="C55" t="s">
        <v>236</v>
      </c>
      <c r="D55" t="s">
        <v>237</v>
      </c>
      <c r="E55">
        <v>20212387755</v>
      </c>
      <c r="F55" t="s">
        <v>93</v>
      </c>
      <c r="G55" t="s">
        <v>238</v>
      </c>
      <c r="H55" t="s">
        <v>238</v>
      </c>
      <c r="I55" t="s">
        <v>75</v>
      </c>
    </row>
    <row r="56" spans="1:9" x14ac:dyDescent="0.3">
      <c r="A56">
        <v>55</v>
      </c>
      <c r="B56" s="22">
        <v>1222</v>
      </c>
      <c r="C56" t="s">
        <v>239</v>
      </c>
      <c r="D56" t="s">
        <v>240</v>
      </c>
      <c r="E56">
        <v>20448291180</v>
      </c>
      <c r="F56" t="s">
        <v>174</v>
      </c>
      <c r="G56" t="s">
        <v>241</v>
      </c>
      <c r="H56" t="s">
        <v>242</v>
      </c>
      <c r="I56" t="s">
        <v>70</v>
      </c>
    </row>
    <row r="57" spans="1:9" x14ac:dyDescent="0.3">
      <c r="A57">
        <v>56</v>
      </c>
      <c r="B57" s="22">
        <v>1224</v>
      </c>
      <c r="C57" t="s">
        <v>243</v>
      </c>
      <c r="D57" t="s">
        <v>244</v>
      </c>
      <c r="E57">
        <v>20603872224</v>
      </c>
      <c r="F57" t="s">
        <v>78</v>
      </c>
      <c r="G57" t="s">
        <v>78</v>
      </c>
      <c r="H57" t="s">
        <v>129</v>
      </c>
      <c r="I57" t="s">
        <v>142</v>
      </c>
    </row>
    <row r="58" spans="1:9" x14ac:dyDescent="0.3">
      <c r="A58">
        <v>57</v>
      </c>
      <c r="B58" s="22">
        <v>1226</v>
      </c>
      <c r="C58" t="s">
        <v>245</v>
      </c>
      <c r="D58" t="s">
        <v>246</v>
      </c>
      <c r="E58">
        <v>20513893796</v>
      </c>
      <c r="F58" t="s">
        <v>78</v>
      </c>
      <c r="G58" t="s">
        <v>78</v>
      </c>
      <c r="H58" t="s">
        <v>247</v>
      </c>
      <c r="I58" t="s">
        <v>112</v>
      </c>
    </row>
    <row r="59" spans="1:9" x14ac:dyDescent="0.3">
      <c r="A59">
        <v>58</v>
      </c>
      <c r="B59" s="22">
        <v>1228</v>
      </c>
      <c r="C59" t="s">
        <v>248</v>
      </c>
      <c r="D59" t="s">
        <v>249</v>
      </c>
      <c r="E59">
        <v>20101256341</v>
      </c>
      <c r="F59" t="s">
        <v>78</v>
      </c>
      <c r="G59" t="s">
        <v>78</v>
      </c>
      <c r="H59" t="s">
        <v>96</v>
      </c>
      <c r="I59" t="s">
        <v>80</v>
      </c>
    </row>
    <row r="60" spans="1:9" x14ac:dyDescent="0.3">
      <c r="A60">
        <v>59</v>
      </c>
      <c r="B60" s="22">
        <v>1229</v>
      </c>
      <c r="C60" t="s">
        <v>250</v>
      </c>
      <c r="D60" t="s">
        <v>251</v>
      </c>
      <c r="E60">
        <v>20490864661</v>
      </c>
      <c r="F60" t="s">
        <v>163</v>
      </c>
      <c r="G60" t="s">
        <v>252</v>
      </c>
      <c r="H60" t="s">
        <v>252</v>
      </c>
      <c r="I60" t="s">
        <v>142</v>
      </c>
    </row>
    <row r="61" spans="1:9" x14ac:dyDescent="0.3">
      <c r="A61">
        <v>60</v>
      </c>
      <c r="B61" s="22">
        <v>1232</v>
      </c>
      <c r="C61" t="s">
        <v>253</v>
      </c>
      <c r="D61" t="s">
        <v>254</v>
      </c>
      <c r="E61">
        <v>20100846871</v>
      </c>
      <c r="F61" t="s">
        <v>78</v>
      </c>
      <c r="G61" t="s">
        <v>78</v>
      </c>
      <c r="H61" t="s">
        <v>255</v>
      </c>
      <c r="I61" t="s">
        <v>80</v>
      </c>
    </row>
    <row r="62" spans="1:9" x14ac:dyDescent="0.3">
      <c r="A62">
        <v>61</v>
      </c>
      <c r="B62" s="22">
        <v>1234</v>
      </c>
      <c r="C62" t="s">
        <v>256</v>
      </c>
      <c r="D62" t="s">
        <v>257</v>
      </c>
      <c r="E62">
        <v>20600904842</v>
      </c>
      <c r="F62" t="s">
        <v>105</v>
      </c>
      <c r="G62" t="s">
        <v>105</v>
      </c>
      <c r="H62" t="s">
        <v>106</v>
      </c>
      <c r="I62" t="s">
        <v>80</v>
      </c>
    </row>
    <row r="63" spans="1:9" x14ac:dyDescent="0.3">
      <c r="A63">
        <v>62</v>
      </c>
      <c r="B63" s="22">
        <v>1236</v>
      </c>
      <c r="C63" t="s">
        <v>258</v>
      </c>
      <c r="D63" t="s">
        <v>259</v>
      </c>
      <c r="E63">
        <v>20603026617</v>
      </c>
      <c r="F63" t="s">
        <v>78</v>
      </c>
      <c r="G63" t="s">
        <v>78</v>
      </c>
      <c r="H63" t="s">
        <v>132</v>
      </c>
      <c r="I63" t="s">
        <v>102</v>
      </c>
    </row>
    <row r="64" spans="1:9" x14ac:dyDescent="0.3">
      <c r="A64">
        <v>63</v>
      </c>
      <c r="B64" s="22">
        <v>1239</v>
      </c>
      <c r="C64" t="s">
        <v>260</v>
      </c>
      <c r="D64" t="s">
        <v>261</v>
      </c>
      <c r="E64">
        <v>20100196485</v>
      </c>
      <c r="F64" t="s">
        <v>100</v>
      </c>
      <c r="G64" t="s">
        <v>100</v>
      </c>
      <c r="H64" t="s">
        <v>100</v>
      </c>
      <c r="I64" t="s">
        <v>102</v>
      </c>
    </row>
    <row r="65" spans="1:9" x14ac:dyDescent="0.3">
      <c r="A65">
        <v>64</v>
      </c>
      <c r="B65" s="22">
        <v>1242</v>
      </c>
      <c r="C65" t="s">
        <v>262</v>
      </c>
      <c r="D65" t="s">
        <v>263</v>
      </c>
      <c r="E65">
        <v>20147866357</v>
      </c>
      <c r="F65" t="s">
        <v>78</v>
      </c>
      <c r="G65" t="s">
        <v>78</v>
      </c>
      <c r="H65" t="s">
        <v>264</v>
      </c>
      <c r="I65" t="s">
        <v>112</v>
      </c>
    </row>
    <row r="66" spans="1:9" x14ac:dyDescent="0.3">
      <c r="A66">
        <v>65</v>
      </c>
      <c r="B66" s="22">
        <v>1243</v>
      </c>
      <c r="C66" t="s">
        <v>265</v>
      </c>
      <c r="D66" t="s">
        <v>266</v>
      </c>
      <c r="E66">
        <v>20117514821</v>
      </c>
      <c r="F66" t="s">
        <v>78</v>
      </c>
      <c r="G66" t="s">
        <v>78</v>
      </c>
      <c r="H66" t="s">
        <v>129</v>
      </c>
      <c r="I66" t="s">
        <v>97</v>
      </c>
    </row>
    <row r="67" spans="1:9" x14ac:dyDescent="0.3">
      <c r="A67">
        <v>66</v>
      </c>
      <c r="B67" s="22">
        <v>1245</v>
      </c>
      <c r="C67" t="s">
        <v>267</v>
      </c>
      <c r="D67" t="s">
        <v>268</v>
      </c>
      <c r="E67">
        <v>20198461050</v>
      </c>
      <c r="F67" t="s">
        <v>115</v>
      </c>
      <c r="G67" t="s">
        <v>116</v>
      </c>
      <c r="H67" t="s">
        <v>116</v>
      </c>
      <c r="I67" t="s">
        <v>142</v>
      </c>
    </row>
    <row r="68" spans="1:9" x14ac:dyDescent="0.3">
      <c r="A68">
        <v>67</v>
      </c>
      <c r="B68" s="22">
        <v>1247</v>
      </c>
      <c r="C68" t="s">
        <v>269</v>
      </c>
      <c r="D68" t="s">
        <v>270</v>
      </c>
      <c r="E68">
        <v>20147154365</v>
      </c>
      <c r="F68" t="s">
        <v>271</v>
      </c>
      <c r="G68" t="s">
        <v>272</v>
      </c>
      <c r="H68" t="s">
        <v>273</v>
      </c>
      <c r="I68" t="s">
        <v>97</v>
      </c>
    </row>
    <row r="69" spans="1:9" x14ac:dyDescent="0.3">
      <c r="A69">
        <v>68</v>
      </c>
      <c r="B69" s="22">
        <v>1252</v>
      </c>
      <c r="C69" t="s">
        <v>274</v>
      </c>
      <c r="D69" t="s">
        <v>275</v>
      </c>
      <c r="E69">
        <v>20134626667</v>
      </c>
      <c r="F69" t="s">
        <v>276</v>
      </c>
      <c r="G69" t="s">
        <v>276</v>
      </c>
      <c r="H69" t="s">
        <v>277</v>
      </c>
      <c r="I69" t="s">
        <v>102</v>
      </c>
    </row>
    <row r="70" spans="1:9" x14ac:dyDescent="0.3">
      <c r="A70">
        <v>69</v>
      </c>
      <c r="B70" s="22">
        <v>1253</v>
      </c>
      <c r="C70" t="s">
        <v>278</v>
      </c>
      <c r="D70" t="s">
        <v>279</v>
      </c>
      <c r="E70">
        <v>20162334639</v>
      </c>
      <c r="F70" t="s">
        <v>100</v>
      </c>
      <c r="G70" t="s">
        <v>100</v>
      </c>
      <c r="H70" t="s">
        <v>100</v>
      </c>
      <c r="I70" t="s">
        <v>75</v>
      </c>
    </row>
    <row r="71" spans="1:9" x14ac:dyDescent="0.3">
      <c r="A71">
        <v>70</v>
      </c>
      <c r="B71" s="22">
        <v>1255</v>
      </c>
      <c r="C71" t="s">
        <v>280</v>
      </c>
      <c r="D71" t="s">
        <v>281</v>
      </c>
      <c r="E71">
        <v>20100488931</v>
      </c>
      <c r="F71" t="s">
        <v>78</v>
      </c>
      <c r="G71" t="s">
        <v>78</v>
      </c>
      <c r="H71" t="s">
        <v>78</v>
      </c>
      <c r="I71" t="s">
        <v>90</v>
      </c>
    </row>
    <row r="72" spans="1:9" x14ac:dyDescent="0.3">
      <c r="A72">
        <v>71</v>
      </c>
      <c r="B72" s="22">
        <v>1257</v>
      </c>
      <c r="C72" t="s">
        <v>282</v>
      </c>
      <c r="D72" t="s">
        <v>283</v>
      </c>
      <c r="E72">
        <v>20207056121</v>
      </c>
      <c r="F72" t="s">
        <v>68</v>
      </c>
      <c r="G72" t="s">
        <v>69</v>
      </c>
      <c r="H72" t="s">
        <v>68</v>
      </c>
      <c r="I72" t="s">
        <v>112</v>
      </c>
    </row>
    <row r="73" spans="1:9" x14ac:dyDescent="0.3">
      <c r="A73">
        <v>72</v>
      </c>
      <c r="B73" s="22">
        <v>1260</v>
      </c>
      <c r="C73" t="s">
        <v>284</v>
      </c>
      <c r="D73" t="s">
        <v>285</v>
      </c>
      <c r="E73">
        <v>20100874068</v>
      </c>
      <c r="F73" t="s">
        <v>78</v>
      </c>
      <c r="G73" t="s">
        <v>78</v>
      </c>
      <c r="H73" t="s">
        <v>151</v>
      </c>
      <c r="I73" t="s">
        <v>102</v>
      </c>
    </row>
    <row r="74" spans="1:9" x14ac:dyDescent="0.3">
      <c r="A74">
        <v>73</v>
      </c>
      <c r="B74" s="22">
        <v>1265</v>
      </c>
      <c r="C74" t="s">
        <v>286</v>
      </c>
      <c r="D74" t="s">
        <v>287</v>
      </c>
      <c r="E74">
        <v>20106648965</v>
      </c>
      <c r="F74" t="s">
        <v>78</v>
      </c>
      <c r="G74" t="s">
        <v>78</v>
      </c>
      <c r="H74" t="s">
        <v>288</v>
      </c>
      <c r="I74" t="s">
        <v>75</v>
      </c>
    </row>
    <row r="75" spans="1:9" x14ac:dyDescent="0.3">
      <c r="A75">
        <v>74</v>
      </c>
      <c r="B75" s="22">
        <v>1268</v>
      </c>
      <c r="C75" t="s">
        <v>289</v>
      </c>
      <c r="D75" t="s">
        <v>290</v>
      </c>
      <c r="E75">
        <v>20541417932</v>
      </c>
      <c r="F75" t="s">
        <v>204</v>
      </c>
      <c r="G75" t="s">
        <v>291</v>
      </c>
      <c r="H75" t="s">
        <v>292</v>
      </c>
      <c r="I75" t="s">
        <v>85</v>
      </c>
    </row>
    <row r="76" spans="1:9" x14ac:dyDescent="0.3">
      <c r="A76">
        <v>75</v>
      </c>
      <c r="B76" s="22">
        <v>1270</v>
      </c>
      <c r="C76" t="s">
        <v>293</v>
      </c>
      <c r="D76" t="s">
        <v>294</v>
      </c>
      <c r="E76">
        <v>20439025124</v>
      </c>
      <c r="F76" t="s">
        <v>295</v>
      </c>
      <c r="G76" t="s">
        <v>296</v>
      </c>
      <c r="H76" t="s">
        <v>296</v>
      </c>
      <c r="I76" t="s">
        <v>112</v>
      </c>
    </row>
    <row r="77" spans="1:9" x14ac:dyDescent="0.3">
      <c r="A77">
        <v>76</v>
      </c>
      <c r="B77" s="22">
        <v>1271</v>
      </c>
      <c r="C77" t="s">
        <v>297</v>
      </c>
      <c r="D77" t="s">
        <v>298</v>
      </c>
      <c r="E77">
        <v>20600550196</v>
      </c>
      <c r="F77" t="s">
        <v>78</v>
      </c>
      <c r="G77" t="s">
        <v>78</v>
      </c>
      <c r="H77" t="s">
        <v>247</v>
      </c>
      <c r="I77" t="s">
        <v>102</v>
      </c>
    </row>
    <row r="78" spans="1:9" x14ac:dyDescent="0.3">
      <c r="A78">
        <v>77</v>
      </c>
      <c r="B78" s="22">
        <v>1281</v>
      </c>
      <c r="C78" t="s">
        <v>299</v>
      </c>
      <c r="D78" t="s">
        <v>300</v>
      </c>
      <c r="E78">
        <v>20118475870</v>
      </c>
      <c r="F78" t="s">
        <v>78</v>
      </c>
      <c r="G78" t="s">
        <v>78</v>
      </c>
      <c r="H78" t="s">
        <v>255</v>
      </c>
      <c r="I78" t="s">
        <v>90</v>
      </c>
    </row>
    <row r="79" spans="1:9" x14ac:dyDescent="0.3">
      <c r="A79">
        <v>78</v>
      </c>
      <c r="B79" s="22">
        <v>1282</v>
      </c>
      <c r="C79" t="s">
        <v>301</v>
      </c>
      <c r="D79" t="s">
        <v>302</v>
      </c>
      <c r="E79">
        <v>20601358108</v>
      </c>
      <c r="F79" t="s">
        <v>105</v>
      </c>
      <c r="G79" t="s">
        <v>105</v>
      </c>
      <c r="H79" t="s">
        <v>105</v>
      </c>
      <c r="I79" t="s">
        <v>90</v>
      </c>
    </row>
    <row r="80" spans="1:9" x14ac:dyDescent="0.3">
      <c r="A80">
        <v>79</v>
      </c>
      <c r="B80" s="22">
        <v>1283</v>
      </c>
      <c r="C80" t="s">
        <v>303</v>
      </c>
      <c r="D80" t="s">
        <v>304</v>
      </c>
      <c r="E80">
        <v>20541490346</v>
      </c>
      <c r="F80" t="s">
        <v>204</v>
      </c>
      <c r="G80" t="s">
        <v>305</v>
      </c>
      <c r="H80" t="s">
        <v>306</v>
      </c>
      <c r="I80" t="s">
        <v>85</v>
      </c>
    </row>
    <row r="81" spans="1:9" x14ac:dyDescent="0.3">
      <c r="A81">
        <v>80</v>
      </c>
      <c r="B81" s="22">
        <v>1287</v>
      </c>
      <c r="C81" t="s">
        <v>307</v>
      </c>
      <c r="D81" t="s">
        <v>308</v>
      </c>
      <c r="E81">
        <v>20214525136</v>
      </c>
      <c r="F81" t="s">
        <v>115</v>
      </c>
      <c r="G81" t="s">
        <v>116</v>
      </c>
      <c r="H81" t="s">
        <v>309</v>
      </c>
      <c r="I81" t="s">
        <v>85</v>
      </c>
    </row>
    <row r="82" spans="1:9" x14ac:dyDescent="0.3">
      <c r="A82">
        <v>81</v>
      </c>
      <c r="B82" s="22">
        <v>1288</v>
      </c>
      <c r="C82" t="s">
        <v>310</v>
      </c>
      <c r="D82" t="s">
        <v>311</v>
      </c>
      <c r="E82">
        <v>20101945040</v>
      </c>
      <c r="F82" t="s">
        <v>78</v>
      </c>
      <c r="G82" t="s">
        <v>78</v>
      </c>
      <c r="H82" t="s">
        <v>129</v>
      </c>
      <c r="I82" t="s">
        <v>142</v>
      </c>
    </row>
    <row r="83" spans="1:9" x14ac:dyDescent="0.3">
      <c r="A83">
        <v>82</v>
      </c>
      <c r="B83" s="22">
        <v>1290</v>
      </c>
      <c r="C83" t="s">
        <v>312</v>
      </c>
      <c r="D83" t="s">
        <v>313</v>
      </c>
      <c r="E83">
        <v>20142607060</v>
      </c>
      <c r="F83" t="s">
        <v>78</v>
      </c>
      <c r="G83" t="s">
        <v>78</v>
      </c>
      <c r="H83" t="s">
        <v>314</v>
      </c>
      <c r="I83" t="s">
        <v>102</v>
      </c>
    </row>
    <row r="84" spans="1:9" x14ac:dyDescent="0.3">
      <c r="A84">
        <v>83</v>
      </c>
      <c r="B84" s="22">
        <v>1291</v>
      </c>
      <c r="C84" t="s">
        <v>315</v>
      </c>
      <c r="D84" t="s">
        <v>316</v>
      </c>
      <c r="E84">
        <v>20448279058</v>
      </c>
      <c r="F84" t="s">
        <v>174</v>
      </c>
      <c r="G84" t="s">
        <v>175</v>
      </c>
      <c r="H84" t="s">
        <v>317</v>
      </c>
      <c r="I84" t="s">
        <v>90</v>
      </c>
    </row>
    <row r="85" spans="1:9" x14ac:dyDescent="0.3">
      <c r="A85">
        <v>84</v>
      </c>
      <c r="B85" s="22">
        <v>1295</v>
      </c>
      <c r="C85" t="s">
        <v>318</v>
      </c>
      <c r="D85" t="s">
        <v>319</v>
      </c>
      <c r="E85">
        <v>20448439608</v>
      </c>
      <c r="F85" t="s">
        <v>174</v>
      </c>
      <c r="G85" t="s">
        <v>320</v>
      </c>
      <c r="H85" t="s">
        <v>321</v>
      </c>
      <c r="I85" t="s">
        <v>97</v>
      </c>
    </row>
    <row r="86" spans="1:9" x14ac:dyDescent="0.3">
      <c r="A86">
        <v>85</v>
      </c>
      <c r="B86" s="22">
        <v>1299</v>
      </c>
      <c r="C86" t="s">
        <v>322</v>
      </c>
      <c r="D86" t="s">
        <v>323</v>
      </c>
      <c r="E86">
        <v>20480547731</v>
      </c>
      <c r="F86" t="s">
        <v>125</v>
      </c>
      <c r="G86" t="s">
        <v>324</v>
      </c>
      <c r="H86" t="s">
        <v>325</v>
      </c>
      <c r="I86" t="s">
        <v>97</v>
      </c>
    </row>
    <row r="87" spans="1:9" x14ac:dyDescent="0.3">
      <c r="A87">
        <v>86</v>
      </c>
      <c r="B87" s="22">
        <v>1300</v>
      </c>
      <c r="C87" t="s">
        <v>326</v>
      </c>
      <c r="D87" t="s">
        <v>327</v>
      </c>
      <c r="E87">
        <v>20601390419</v>
      </c>
      <c r="F87" t="s">
        <v>100</v>
      </c>
      <c r="G87" t="s">
        <v>100</v>
      </c>
      <c r="H87" t="s">
        <v>101</v>
      </c>
      <c r="I87" t="s">
        <v>70</v>
      </c>
    </row>
    <row r="88" spans="1:9" x14ac:dyDescent="0.3">
      <c r="A88">
        <v>87</v>
      </c>
      <c r="B88" s="22">
        <v>1301</v>
      </c>
      <c r="C88" t="s">
        <v>328</v>
      </c>
      <c r="D88" t="s">
        <v>329</v>
      </c>
      <c r="E88">
        <v>20200140916</v>
      </c>
      <c r="F88" t="s">
        <v>83</v>
      </c>
      <c r="G88" t="s">
        <v>330</v>
      </c>
      <c r="H88" t="s">
        <v>330</v>
      </c>
      <c r="I88" t="s">
        <v>112</v>
      </c>
    </row>
    <row r="89" spans="1:9" x14ac:dyDescent="0.3">
      <c r="A89">
        <v>88</v>
      </c>
      <c r="B89" s="22">
        <v>1302</v>
      </c>
      <c r="C89" t="s">
        <v>331</v>
      </c>
      <c r="D89" t="s">
        <v>332</v>
      </c>
      <c r="E89">
        <v>20549331344</v>
      </c>
      <c r="F89" t="s">
        <v>192</v>
      </c>
      <c r="G89" t="s">
        <v>193</v>
      </c>
      <c r="H89" t="s">
        <v>192</v>
      </c>
      <c r="I89" t="s">
        <v>112</v>
      </c>
    </row>
    <row r="90" spans="1:9" x14ac:dyDescent="0.3">
      <c r="A90">
        <v>89</v>
      </c>
      <c r="B90" s="22">
        <v>1305</v>
      </c>
      <c r="C90" t="s">
        <v>333</v>
      </c>
      <c r="D90" t="s">
        <v>334</v>
      </c>
      <c r="E90">
        <v>20138469019</v>
      </c>
      <c r="F90" t="s">
        <v>78</v>
      </c>
      <c r="G90" t="s">
        <v>78</v>
      </c>
      <c r="H90" t="s">
        <v>335</v>
      </c>
      <c r="I90" t="s">
        <v>75</v>
      </c>
    </row>
    <row r="91" spans="1:9" x14ac:dyDescent="0.3">
      <c r="A91">
        <v>90</v>
      </c>
      <c r="B91" s="22">
        <v>1310</v>
      </c>
      <c r="C91" t="s">
        <v>336</v>
      </c>
      <c r="D91" t="s">
        <v>337</v>
      </c>
      <c r="E91">
        <v>20448188681</v>
      </c>
      <c r="F91" t="s">
        <v>174</v>
      </c>
      <c r="G91" t="s">
        <v>175</v>
      </c>
      <c r="H91" t="s">
        <v>176</v>
      </c>
      <c r="I91" t="s">
        <v>85</v>
      </c>
    </row>
    <row r="92" spans="1:9" x14ac:dyDescent="0.3">
      <c r="A92">
        <v>91</v>
      </c>
      <c r="B92" s="22">
        <v>1311</v>
      </c>
      <c r="C92" t="s">
        <v>338</v>
      </c>
      <c r="D92" t="s">
        <v>339</v>
      </c>
      <c r="E92">
        <v>20171726205</v>
      </c>
      <c r="F92" t="s">
        <v>181</v>
      </c>
      <c r="G92" t="s">
        <v>181</v>
      </c>
      <c r="H92" t="s">
        <v>181</v>
      </c>
      <c r="I92" t="s">
        <v>142</v>
      </c>
    </row>
    <row r="93" spans="1:9" x14ac:dyDescent="0.3">
      <c r="A93">
        <v>92</v>
      </c>
      <c r="B93" s="22">
        <v>1317</v>
      </c>
      <c r="C93" t="s">
        <v>340</v>
      </c>
      <c r="D93" t="s">
        <v>341</v>
      </c>
      <c r="E93">
        <v>20140609367</v>
      </c>
      <c r="F93" t="s">
        <v>78</v>
      </c>
      <c r="G93" t="s">
        <v>342</v>
      </c>
      <c r="H93" t="s">
        <v>343</v>
      </c>
      <c r="I93" t="s">
        <v>97</v>
      </c>
    </row>
    <row r="94" spans="1:9" x14ac:dyDescent="0.3">
      <c r="A94">
        <v>93</v>
      </c>
      <c r="B94" s="22">
        <v>1318</v>
      </c>
      <c r="C94" t="s">
        <v>344</v>
      </c>
      <c r="D94" t="s">
        <v>345</v>
      </c>
      <c r="E94">
        <v>20491175584</v>
      </c>
      <c r="F94" t="s">
        <v>105</v>
      </c>
      <c r="G94" t="s">
        <v>346</v>
      </c>
      <c r="H94" t="s">
        <v>347</v>
      </c>
      <c r="I94" t="s">
        <v>75</v>
      </c>
    </row>
    <row r="95" spans="1:9" x14ac:dyDescent="0.3">
      <c r="A95">
        <v>94</v>
      </c>
      <c r="B95" s="22">
        <v>1324</v>
      </c>
      <c r="C95" t="s">
        <v>348</v>
      </c>
      <c r="D95" t="s">
        <v>349</v>
      </c>
      <c r="E95">
        <v>20539351339</v>
      </c>
      <c r="F95" t="s">
        <v>100</v>
      </c>
      <c r="G95" t="s">
        <v>350</v>
      </c>
      <c r="H95" t="s">
        <v>351</v>
      </c>
      <c r="I95" t="s">
        <v>85</v>
      </c>
    </row>
    <row r="96" spans="1:9" x14ac:dyDescent="0.3">
      <c r="A96">
        <v>95</v>
      </c>
      <c r="B96" s="22">
        <v>1326</v>
      </c>
      <c r="C96" t="s">
        <v>352</v>
      </c>
      <c r="D96" t="s">
        <v>353</v>
      </c>
      <c r="E96">
        <v>20121760232</v>
      </c>
      <c r="F96" t="s">
        <v>204</v>
      </c>
      <c r="G96" t="s">
        <v>354</v>
      </c>
      <c r="H96" t="s">
        <v>355</v>
      </c>
      <c r="I96" t="s">
        <v>90</v>
      </c>
    </row>
    <row r="97" spans="1:9" x14ac:dyDescent="0.3">
      <c r="A97">
        <v>96</v>
      </c>
      <c r="B97" s="22">
        <v>1334</v>
      </c>
      <c r="C97" t="s">
        <v>356</v>
      </c>
      <c r="D97" t="s">
        <v>357</v>
      </c>
      <c r="E97">
        <v>20103691771</v>
      </c>
      <c r="F97" t="s">
        <v>115</v>
      </c>
      <c r="G97" t="s">
        <v>116</v>
      </c>
      <c r="H97" t="s">
        <v>116</v>
      </c>
      <c r="I97" t="s">
        <v>70</v>
      </c>
    </row>
    <row r="98" spans="1:9" x14ac:dyDescent="0.3">
      <c r="A98">
        <v>97</v>
      </c>
      <c r="B98" s="22">
        <v>1337</v>
      </c>
      <c r="C98" t="s">
        <v>358</v>
      </c>
      <c r="D98" t="s">
        <v>359</v>
      </c>
      <c r="E98">
        <v>20431596319</v>
      </c>
      <c r="F98" t="s">
        <v>78</v>
      </c>
      <c r="G98" t="s">
        <v>78</v>
      </c>
      <c r="H98" t="s">
        <v>360</v>
      </c>
      <c r="I98" t="s">
        <v>97</v>
      </c>
    </row>
    <row r="99" spans="1:9" x14ac:dyDescent="0.3">
      <c r="A99">
        <v>98</v>
      </c>
      <c r="B99" s="22">
        <v>1340</v>
      </c>
      <c r="C99" t="s">
        <v>361</v>
      </c>
      <c r="D99" t="s">
        <v>362</v>
      </c>
      <c r="E99">
        <v>20165290284</v>
      </c>
      <c r="F99" t="s">
        <v>295</v>
      </c>
      <c r="G99" t="s">
        <v>363</v>
      </c>
      <c r="H99" t="s">
        <v>364</v>
      </c>
      <c r="I99" t="s">
        <v>80</v>
      </c>
    </row>
    <row r="100" spans="1:9" x14ac:dyDescent="0.3">
      <c r="A100">
        <v>99</v>
      </c>
      <c r="B100" s="22">
        <v>1343</v>
      </c>
      <c r="C100" t="s">
        <v>365</v>
      </c>
      <c r="D100" t="s">
        <v>366</v>
      </c>
      <c r="E100">
        <v>20600644778</v>
      </c>
      <c r="F100" t="s">
        <v>78</v>
      </c>
      <c r="G100" t="s">
        <v>78</v>
      </c>
      <c r="H100" t="s">
        <v>367</v>
      </c>
      <c r="I100" t="s">
        <v>102</v>
      </c>
    </row>
    <row r="101" spans="1:9" x14ac:dyDescent="0.3">
      <c r="A101">
        <v>100</v>
      </c>
      <c r="B101" s="22">
        <v>1347</v>
      </c>
      <c r="C101" t="s">
        <v>368</v>
      </c>
      <c r="D101" t="s">
        <v>369</v>
      </c>
      <c r="E101">
        <v>20100841992</v>
      </c>
      <c r="F101" t="s">
        <v>78</v>
      </c>
      <c r="G101" t="s">
        <v>78</v>
      </c>
      <c r="H101" t="s">
        <v>255</v>
      </c>
      <c r="I101" t="s">
        <v>112</v>
      </c>
    </row>
    <row r="102" spans="1:9" x14ac:dyDescent="0.3">
      <c r="A102">
        <v>101</v>
      </c>
      <c r="B102" s="22">
        <v>1350</v>
      </c>
      <c r="C102" t="s">
        <v>370</v>
      </c>
      <c r="D102" t="s">
        <v>371</v>
      </c>
      <c r="E102">
        <v>20144895411</v>
      </c>
      <c r="F102" t="s">
        <v>78</v>
      </c>
      <c r="G102" t="s">
        <v>78</v>
      </c>
      <c r="H102" t="s">
        <v>314</v>
      </c>
      <c r="I102" t="s">
        <v>75</v>
      </c>
    </row>
    <row r="103" spans="1:9" x14ac:dyDescent="0.3">
      <c r="A103">
        <v>102</v>
      </c>
      <c r="B103" s="22">
        <v>1354</v>
      </c>
      <c r="C103" t="s">
        <v>372</v>
      </c>
      <c r="D103" t="s">
        <v>373</v>
      </c>
      <c r="E103">
        <v>20564270581</v>
      </c>
      <c r="F103" t="s">
        <v>163</v>
      </c>
      <c r="G103" t="s">
        <v>252</v>
      </c>
      <c r="H103" t="s">
        <v>252</v>
      </c>
      <c r="I103" t="s">
        <v>112</v>
      </c>
    </row>
    <row r="104" spans="1:9" x14ac:dyDescent="0.3">
      <c r="A104">
        <v>103</v>
      </c>
      <c r="B104" s="22">
        <v>1361</v>
      </c>
      <c r="C104" t="s">
        <v>374</v>
      </c>
      <c r="D104" t="s">
        <v>375</v>
      </c>
      <c r="E104">
        <v>20453715737</v>
      </c>
      <c r="F104" t="s">
        <v>93</v>
      </c>
      <c r="G104" t="s">
        <v>93</v>
      </c>
      <c r="H104" t="s">
        <v>93</v>
      </c>
      <c r="I104" t="s">
        <v>97</v>
      </c>
    </row>
    <row r="105" spans="1:9" x14ac:dyDescent="0.3">
      <c r="A105">
        <v>104</v>
      </c>
      <c r="B105" s="22">
        <v>1364</v>
      </c>
      <c r="C105" t="s">
        <v>376</v>
      </c>
      <c r="D105" t="s">
        <v>377</v>
      </c>
      <c r="E105">
        <v>20109812553</v>
      </c>
      <c r="F105" t="s">
        <v>78</v>
      </c>
      <c r="G105" t="s">
        <v>78</v>
      </c>
      <c r="H105" t="s">
        <v>264</v>
      </c>
      <c r="I105" t="s">
        <v>85</v>
      </c>
    </row>
    <row r="106" spans="1:9" x14ac:dyDescent="0.3">
      <c r="A106">
        <v>105</v>
      </c>
      <c r="B106" s="22">
        <v>1365</v>
      </c>
      <c r="C106" t="s">
        <v>378</v>
      </c>
      <c r="D106" t="s">
        <v>379</v>
      </c>
      <c r="E106">
        <v>20558231115</v>
      </c>
      <c r="F106" t="s">
        <v>100</v>
      </c>
      <c r="G106" t="s">
        <v>100</v>
      </c>
      <c r="H106" t="s">
        <v>100</v>
      </c>
      <c r="I106" t="s">
        <v>90</v>
      </c>
    </row>
    <row r="107" spans="1:9" x14ac:dyDescent="0.3">
      <c r="A107">
        <v>106</v>
      </c>
      <c r="B107" s="22">
        <v>1374</v>
      </c>
      <c r="C107" t="s">
        <v>380</v>
      </c>
      <c r="D107" t="s">
        <v>381</v>
      </c>
      <c r="E107">
        <v>20108117240</v>
      </c>
      <c r="F107" t="s">
        <v>78</v>
      </c>
      <c r="G107" t="s">
        <v>78</v>
      </c>
      <c r="H107" t="s">
        <v>382</v>
      </c>
      <c r="I107" t="s">
        <v>80</v>
      </c>
    </row>
    <row r="108" spans="1:9" x14ac:dyDescent="0.3">
      <c r="A108">
        <v>107</v>
      </c>
      <c r="B108" s="22">
        <v>1376</v>
      </c>
      <c r="C108" t="s">
        <v>383</v>
      </c>
      <c r="D108" t="s">
        <v>384</v>
      </c>
      <c r="E108">
        <v>20601240395</v>
      </c>
      <c r="F108" t="s">
        <v>105</v>
      </c>
      <c r="G108" t="s">
        <v>385</v>
      </c>
      <c r="H108" t="s">
        <v>385</v>
      </c>
      <c r="I108" t="s">
        <v>70</v>
      </c>
    </row>
    <row r="109" spans="1:9" x14ac:dyDescent="0.3">
      <c r="A109">
        <v>108</v>
      </c>
      <c r="B109" s="22">
        <v>1381</v>
      </c>
      <c r="C109" t="s">
        <v>386</v>
      </c>
      <c r="D109" t="s">
        <v>387</v>
      </c>
      <c r="E109">
        <v>20602433791</v>
      </c>
      <c r="F109" t="s">
        <v>105</v>
      </c>
      <c r="G109" t="s">
        <v>385</v>
      </c>
      <c r="H109" t="s">
        <v>385</v>
      </c>
      <c r="I109" t="s">
        <v>70</v>
      </c>
    </row>
    <row r="110" spans="1:9" x14ac:dyDescent="0.3">
      <c r="A110">
        <v>109</v>
      </c>
      <c r="B110" s="22">
        <v>1383</v>
      </c>
      <c r="C110" t="s">
        <v>388</v>
      </c>
      <c r="D110" t="s">
        <v>389</v>
      </c>
      <c r="E110">
        <v>20460161577</v>
      </c>
      <c r="F110" t="s">
        <v>78</v>
      </c>
      <c r="G110" t="s">
        <v>78</v>
      </c>
      <c r="H110" t="s">
        <v>255</v>
      </c>
      <c r="I110" t="s">
        <v>102</v>
      </c>
    </row>
    <row r="111" spans="1:9" x14ac:dyDescent="0.3">
      <c r="A111">
        <v>110</v>
      </c>
      <c r="B111" s="22">
        <v>1393</v>
      </c>
      <c r="C111" t="s">
        <v>390</v>
      </c>
      <c r="D111" t="s">
        <v>391</v>
      </c>
      <c r="E111">
        <v>20130290320</v>
      </c>
      <c r="F111" t="s">
        <v>78</v>
      </c>
      <c r="G111" t="s">
        <v>78</v>
      </c>
      <c r="H111" t="s">
        <v>78</v>
      </c>
      <c r="I111" t="s">
        <v>102</v>
      </c>
    </row>
    <row r="112" spans="1:9" x14ac:dyDescent="0.3">
      <c r="A112">
        <v>111</v>
      </c>
      <c r="B112" s="22">
        <v>1403</v>
      </c>
      <c r="C112" t="s">
        <v>392</v>
      </c>
      <c r="D112" t="s">
        <v>393</v>
      </c>
      <c r="E112">
        <v>20603301057</v>
      </c>
      <c r="F112" t="s">
        <v>105</v>
      </c>
      <c r="G112" t="s">
        <v>105</v>
      </c>
      <c r="H112" t="s">
        <v>394</v>
      </c>
      <c r="I112" t="s">
        <v>112</v>
      </c>
    </row>
    <row r="113" spans="1:9" x14ac:dyDescent="0.3">
      <c r="A113">
        <v>112</v>
      </c>
      <c r="B113" s="22">
        <v>1404</v>
      </c>
      <c r="C113" t="s">
        <v>395</v>
      </c>
      <c r="D113" t="s">
        <v>396</v>
      </c>
      <c r="E113">
        <v>20490653377</v>
      </c>
      <c r="F113" t="s">
        <v>163</v>
      </c>
      <c r="G113" t="s">
        <v>164</v>
      </c>
      <c r="H113" t="s">
        <v>397</v>
      </c>
      <c r="I113" t="s">
        <v>70</v>
      </c>
    </row>
    <row r="114" spans="1:9" x14ac:dyDescent="0.3">
      <c r="A114">
        <v>113</v>
      </c>
      <c r="B114" s="22">
        <v>1405</v>
      </c>
      <c r="C114" t="s">
        <v>398</v>
      </c>
      <c r="D114" t="s">
        <v>399</v>
      </c>
      <c r="E114">
        <v>20139067852</v>
      </c>
      <c r="F114" t="s">
        <v>192</v>
      </c>
      <c r="G114" t="s">
        <v>193</v>
      </c>
      <c r="H114" t="s">
        <v>192</v>
      </c>
      <c r="I114" t="s">
        <v>80</v>
      </c>
    </row>
    <row r="115" spans="1:9" x14ac:dyDescent="0.3">
      <c r="A115">
        <v>114</v>
      </c>
      <c r="B115" s="22">
        <v>1406</v>
      </c>
      <c r="C115" t="s">
        <v>400</v>
      </c>
      <c r="D115" t="s">
        <v>401</v>
      </c>
      <c r="E115">
        <v>20129826151</v>
      </c>
      <c r="F115" t="s">
        <v>276</v>
      </c>
      <c r="G115" t="s">
        <v>276</v>
      </c>
      <c r="H115" t="s">
        <v>277</v>
      </c>
      <c r="I115" t="s">
        <v>142</v>
      </c>
    </row>
    <row r="116" spans="1:9" x14ac:dyDescent="0.3">
      <c r="A116">
        <v>115</v>
      </c>
      <c r="B116" s="22">
        <v>1408</v>
      </c>
      <c r="C116" t="s">
        <v>402</v>
      </c>
      <c r="D116" t="s">
        <v>403</v>
      </c>
      <c r="E116">
        <v>20600092619</v>
      </c>
      <c r="F116" t="s">
        <v>163</v>
      </c>
      <c r="G116" t="s">
        <v>404</v>
      </c>
      <c r="H116" t="s">
        <v>405</v>
      </c>
      <c r="I116" t="s">
        <v>90</v>
      </c>
    </row>
    <row r="117" spans="1:9" x14ac:dyDescent="0.3">
      <c r="A117">
        <v>116</v>
      </c>
      <c r="B117" s="22">
        <v>1410</v>
      </c>
      <c r="C117" t="s">
        <v>406</v>
      </c>
      <c r="D117" t="s">
        <v>407</v>
      </c>
      <c r="E117">
        <v>20148318272</v>
      </c>
      <c r="F117" t="s">
        <v>78</v>
      </c>
      <c r="G117" t="s">
        <v>78</v>
      </c>
      <c r="H117" t="s">
        <v>360</v>
      </c>
      <c r="I117" t="s">
        <v>142</v>
      </c>
    </row>
    <row r="118" spans="1:9" x14ac:dyDescent="0.3">
      <c r="A118">
        <v>117</v>
      </c>
      <c r="B118" s="22">
        <v>1415</v>
      </c>
      <c r="C118" t="s">
        <v>408</v>
      </c>
      <c r="D118" t="s">
        <v>409</v>
      </c>
      <c r="E118">
        <v>20101241158</v>
      </c>
      <c r="F118" t="s">
        <v>78</v>
      </c>
      <c r="G118" t="s">
        <v>78</v>
      </c>
      <c r="H118" t="s">
        <v>120</v>
      </c>
      <c r="I118" t="s">
        <v>80</v>
      </c>
    </row>
    <row r="119" spans="1:9" x14ac:dyDescent="0.3">
      <c r="A119">
        <v>118</v>
      </c>
      <c r="B119" s="22">
        <v>1430</v>
      </c>
      <c r="C119" t="s">
        <v>410</v>
      </c>
      <c r="D119" t="s">
        <v>411</v>
      </c>
      <c r="E119">
        <v>20564368394</v>
      </c>
      <c r="F119" t="s">
        <v>105</v>
      </c>
      <c r="G119" t="s">
        <v>105</v>
      </c>
      <c r="H119" t="s">
        <v>106</v>
      </c>
      <c r="I119" t="s">
        <v>75</v>
      </c>
    </row>
    <row r="120" spans="1:9" x14ac:dyDescent="0.3">
      <c r="A120">
        <v>119</v>
      </c>
      <c r="B120" s="22">
        <v>1431</v>
      </c>
      <c r="C120" t="s">
        <v>412</v>
      </c>
      <c r="D120" t="s">
        <v>413</v>
      </c>
      <c r="E120">
        <v>20505248687</v>
      </c>
      <c r="F120" t="s">
        <v>78</v>
      </c>
      <c r="G120" t="s">
        <v>78</v>
      </c>
      <c r="H120" t="s">
        <v>96</v>
      </c>
      <c r="I120" t="s">
        <v>90</v>
      </c>
    </row>
    <row r="121" spans="1:9" x14ac:dyDescent="0.3">
      <c r="A121">
        <v>120</v>
      </c>
      <c r="B121" s="22">
        <v>1433</v>
      </c>
      <c r="C121" t="s">
        <v>414</v>
      </c>
      <c r="D121" t="s">
        <v>415</v>
      </c>
      <c r="E121">
        <v>20602000665</v>
      </c>
      <c r="F121" t="s">
        <v>105</v>
      </c>
      <c r="G121" t="s">
        <v>385</v>
      </c>
      <c r="H121" t="s">
        <v>385</v>
      </c>
      <c r="I121" t="s">
        <v>97</v>
      </c>
    </row>
    <row r="122" spans="1:9" x14ac:dyDescent="0.3">
      <c r="A122">
        <v>121</v>
      </c>
      <c r="B122" s="22">
        <v>1447</v>
      </c>
      <c r="C122" t="s">
        <v>416</v>
      </c>
      <c r="D122" t="s">
        <v>417</v>
      </c>
      <c r="E122">
        <v>20601411157</v>
      </c>
      <c r="F122" t="s">
        <v>105</v>
      </c>
      <c r="G122" t="s">
        <v>385</v>
      </c>
      <c r="H122" t="s">
        <v>385</v>
      </c>
      <c r="I122" t="s">
        <v>97</v>
      </c>
    </row>
    <row r="123" spans="1:9" x14ac:dyDescent="0.3">
      <c r="A123">
        <v>122</v>
      </c>
      <c r="B123" s="22">
        <v>1465</v>
      </c>
      <c r="C123" t="s">
        <v>418</v>
      </c>
      <c r="D123" t="s">
        <v>419</v>
      </c>
      <c r="E123">
        <v>20600148037</v>
      </c>
      <c r="F123" t="s">
        <v>78</v>
      </c>
      <c r="G123" t="s">
        <v>78</v>
      </c>
      <c r="H123" t="s">
        <v>138</v>
      </c>
      <c r="I123" t="s">
        <v>97</v>
      </c>
    </row>
    <row r="124" spans="1:9" x14ac:dyDescent="0.3">
      <c r="A124">
        <v>123</v>
      </c>
      <c r="B124" s="22">
        <v>1489</v>
      </c>
      <c r="C124" t="s">
        <v>420</v>
      </c>
      <c r="D124" t="s">
        <v>421</v>
      </c>
      <c r="E124">
        <v>20504183328</v>
      </c>
      <c r="F124" t="s">
        <v>78</v>
      </c>
      <c r="G124" t="s">
        <v>78</v>
      </c>
      <c r="H124" t="s">
        <v>422</v>
      </c>
      <c r="I124" t="s">
        <v>112</v>
      </c>
    </row>
    <row r="125" spans="1:9" x14ac:dyDescent="0.3">
      <c r="A125">
        <v>124</v>
      </c>
      <c r="B125" s="22">
        <v>1502</v>
      </c>
      <c r="C125" t="s">
        <v>423</v>
      </c>
      <c r="D125" t="s">
        <v>424</v>
      </c>
      <c r="E125">
        <v>20600851536</v>
      </c>
      <c r="F125" t="s">
        <v>68</v>
      </c>
      <c r="G125" t="s">
        <v>69</v>
      </c>
      <c r="H125" t="s">
        <v>68</v>
      </c>
      <c r="I125" t="s">
        <v>142</v>
      </c>
    </row>
    <row r="126" spans="1:9" x14ac:dyDescent="0.3">
      <c r="A126">
        <v>125</v>
      </c>
      <c r="B126" s="22">
        <v>1505</v>
      </c>
      <c r="C126" t="s">
        <v>425</v>
      </c>
      <c r="D126" t="s">
        <v>426</v>
      </c>
      <c r="E126">
        <v>20147007818</v>
      </c>
      <c r="F126" t="s">
        <v>145</v>
      </c>
      <c r="G126" t="s">
        <v>427</v>
      </c>
      <c r="H126" t="s">
        <v>427</v>
      </c>
      <c r="I126" t="s">
        <v>102</v>
      </c>
    </row>
    <row r="127" spans="1:9" x14ac:dyDescent="0.3">
      <c r="A127">
        <v>126</v>
      </c>
      <c r="B127" s="22">
        <v>1508</v>
      </c>
      <c r="C127" t="s">
        <v>428</v>
      </c>
      <c r="D127" t="s">
        <v>429</v>
      </c>
      <c r="E127">
        <v>20600750551</v>
      </c>
      <c r="F127" t="s">
        <v>105</v>
      </c>
      <c r="G127" t="s">
        <v>220</v>
      </c>
      <c r="H127" t="s">
        <v>221</v>
      </c>
      <c r="I127" t="s">
        <v>97</v>
      </c>
    </row>
    <row r="128" spans="1:9" x14ac:dyDescent="0.3">
      <c r="A128">
        <v>127</v>
      </c>
      <c r="B128" s="22">
        <v>1509</v>
      </c>
      <c r="C128" t="s">
        <v>430</v>
      </c>
      <c r="D128" t="s">
        <v>431</v>
      </c>
      <c r="E128">
        <v>20486662647</v>
      </c>
      <c r="F128" t="s">
        <v>204</v>
      </c>
      <c r="G128" t="s">
        <v>291</v>
      </c>
      <c r="H128" t="s">
        <v>291</v>
      </c>
      <c r="I128" t="s">
        <v>75</v>
      </c>
    </row>
    <row r="129" spans="1:9" x14ac:dyDescent="0.3">
      <c r="A129">
        <v>128</v>
      </c>
      <c r="B129" s="22">
        <v>1518</v>
      </c>
      <c r="C129" t="s">
        <v>432</v>
      </c>
      <c r="D129" t="s">
        <v>433</v>
      </c>
      <c r="E129">
        <v>20447873266</v>
      </c>
      <c r="F129" t="s">
        <v>174</v>
      </c>
      <c r="G129" t="s">
        <v>434</v>
      </c>
      <c r="H129" t="s">
        <v>435</v>
      </c>
      <c r="I129" t="s">
        <v>75</v>
      </c>
    </row>
    <row r="130" spans="1:9" x14ac:dyDescent="0.3">
      <c r="A130">
        <v>129</v>
      </c>
      <c r="B130" s="22">
        <v>1527</v>
      </c>
      <c r="C130" t="s">
        <v>436</v>
      </c>
      <c r="D130" t="s">
        <v>437</v>
      </c>
      <c r="E130">
        <v>20452815827</v>
      </c>
      <c r="F130" t="s">
        <v>68</v>
      </c>
      <c r="G130" t="s">
        <v>69</v>
      </c>
      <c r="H130" t="s">
        <v>68</v>
      </c>
      <c r="I130" t="s">
        <v>97</v>
      </c>
    </row>
    <row r="131" spans="1:9" x14ac:dyDescent="0.3">
      <c r="A131">
        <v>130</v>
      </c>
      <c r="B131" s="22">
        <v>1534</v>
      </c>
      <c r="C131" t="s">
        <v>438</v>
      </c>
      <c r="D131" t="s">
        <v>439</v>
      </c>
      <c r="E131">
        <v>20100859263</v>
      </c>
      <c r="F131" t="s">
        <v>78</v>
      </c>
      <c r="G131" t="s">
        <v>78</v>
      </c>
      <c r="H131" t="s">
        <v>255</v>
      </c>
      <c r="I131" t="s">
        <v>102</v>
      </c>
    </row>
    <row r="132" spans="1:9" x14ac:dyDescent="0.3">
      <c r="A132">
        <v>131</v>
      </c>
      <c r="B132" s="22">
        <v>1535</v>
      </c>
      <c r="C132" t="s">
        <v>440</v>
      </c>
      <c r="D132" t="s">
        <v>441</v>
      </c>
      <c r="E132">
        <v>20494238617</v>
      </c>
      <c r="F132" t="s">
        <v>68</v>
      </c>
      <c r="G132" t="s">
        <v>442</v>
      </c>
      <c r="H132" t="s">
        <v>442</v>
      </c>
      <c r="I132"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51"/>
  <sheetViews>
    <sheetView zoomScale="90" zoomScaleNormal="90" workbookViewId="0">
      <selection activeCell="J8" sqref="J8"/>
    </sheetView>
  </sheetViews>
  <sheetFormatPr baseColWidth="10" defaultRowHeight="13.8" x14ac:dyDescent="0.25"/>
  <cols>
    <col min="1" max="1" width="6.88671875" style="7" customWidth="1"/>
    <col min="2" max="2" width="6.5546875" style="7" customWidth="1"/>
    <col min="3" max="3" width="69.109375" style="7" customWidth="1"/>
    <col min="4" max="4" width="20.109375" style="7" customWidth="1"/>
    <col min="5" max="251" width="8.88671875" style="7" customWidth="1"/>
    <col min="252" max="252" width="6.88671875" style="7" customWidth="1"/>
    <col min="253" max="253" width="6.5546875" style="7" customWidth="1"/>
    <col min="254" max="254" width="61.5546875" style="7" customWidth="1"/>
    <col min="255" max="255" width="17.109375" style="7" customWidth="1"/>
    <col min="256" max="507" width="8.88671875" style="7" customWidth="1"/>
    <col min="508" max="508" width="6.88671875" style="7" customWidth="1"/>
    <col min="509" max="509" width="6.5546875" style="7" customWidth="1"/>
    <col min="510" max="510" width="61.5546875" style="7" customWidth="1"/>
    <col min="511" max="511" width="17.109375" style="7" customWidth="1"/>
    <col min="512" max="763" width="8.88671875" style="7" customWidth="1"/>
    <col min="764" max="764" width="6.88671875" style="7" customWidth="1"/>
    <col min="765" max="765" width="6.5546875" style="7" customWidth="1"/>
    <col min="766" max="766" width="61.5546875" style="7" customWidth="1"/>
    <col min="767" max="767" width="17.109375" style="7" customWidth="1"/>
    <col min="768" max="1019" width="8.88671875" style="7" customWidth="1"/>
    <col min="1020" max="1020" width="6.88671875" style="7" customWidth="1"/>
    <col min="1021" max="1021" width="6.5546875" style="7" customWidth="1"/>
    <col min="1022" max="1022" width="61.5546875" style="7" customWidth="1"/>
    <col min="1023" max="1023" width="17.109375" style="7" customWidth="1"/>
    <col min="1024" max="1275" width="8.88671875" style="7" customWidth="1"/>
    <col min="1276" max="1276" width="6.88671875" style="7" customWidth="1"/>
    <col min="1277" max="1277" width="6.5546875" style="7" customWidth="1"/>
    <col min="1278" max="1278" width="61.5546875" style="7" customWidth="1"/>
    <col min="1279" max="1279" width="17.109375" style="7" customWidth="1"/>
    <col min="1280" max="1531" width="8.88671875" style="7" customWidth="1"/>
    <col min="1532" max="1532" width="6.88671875" style="7" customWidth="1"/>
    <col min="1533" max="1533" width="6.5546875" style="7" customWidth="1"/>
    <col min="1534" max="1534" width="61.5546875" style="7" customWidth="1"/>
    <col min="1535" max="1535" width="17.109375" style="7" customWidth="1"/>
    <col min="1536" max="1787" width="8.88671875" style="7" customWidth="1"/>
    <col min="1788" max="1788" width="6.88671875" style="7" customWidth="1"/>
    <col min="1789" max="1789" width="6.5546875" style="7" customWidth="1"/>
    <col min="1790" max="1790" width="61.5546875" style="7" customWidth="1"/>
    <col min="1791" max="1791" width="17.109375" style="7" customWidth="1"/>
    <col min="1792" max="2043" width="8.88671875" style="7" customWidth="1"/>
    <col min="2044" max="2044" width="6.88671875" style="7" customWidth="1"/>
    <col min="2045" max="2045" width="6.5546875" style="7" customWidth="1"/>
    <col min="2046" max="2046" width="61.5546875" style="7" customWidth="1"/>
    <col min="2047" max="2047" width="17.109375" style="7" customWidth="1"/>
    <col min="2048" max="2299" width="8.88671875" style="7" customWidth="1"/>
    <col min="2300" max="2300" width="6.88671875" style="7" customWidth="1"/>
    <col min="2301" max="2301" width="6.5546875" style="7" customWidth="1"/>
    <col min="2302" max="2302" width="61.5546875" style="7" customWidth="1"/>
    <col min="2303" max="2303" width="17.109375" style="7" customWidth="1"/>
    <col min="2304" max="2555" width="8.88671875" style="7" customWidth="1"/>
    <col min="2556" max="2556" width="6.88671875" style="7" customWidth="1"/>
    <col min="2557" max="2557" width="6.5546875" style="7" customWidth="1"/>
    <col min="2558" max="2558" width="61.5546875" style="7" customWidth="1"/>
    <col min="2559" max="2559" width="17.109375" style="7" customWidth="1"/>
    <col min="2560" max="2811" width="8.88671875" style="7" customWidth="1"/>
    <col min="2812" max="2812" width="6.88671875" style="7" customWidth="1"/>
    <col min="2813" max="2813" width="6.5546875" style="7" customWidth="1"/>
    <col min="2814" max="2814" width="61.5546875" style="7" customWidth="1"/>
    <col min="2815" max="2815" width="17.109375" style="7" customWidth="1"/>
    <col min="2816" max="3067" width="8.88671875" style="7" customWidth="1"/>
    <col min="3068" max="3068" width="6.88671875" style="7" customWidth="1"/>
    <col min="3069" max="3069" width="6.5546875" style="7" customWidth="1"/>
    <col min="3070" max="3070" width="61.5546875" style="7" customWidth="1"/>
    <col min="3071" max="3071" width="17.109375" style="7" customWidth="1"/>
    <col min="3072" max="3323" width="8.88671875" style="7" customWidth="1"/>
    <col min="3324" max="3324" width="6.88671875" style="7" customWidth="1"/>
    <col min="3325" max="3325" width="6.5546875" style="7" customWidth="1"/>
    <col min="3326" max="3326" width="61.5546875" style="7" customWidth="1"/>
    <col min="3327" max="3327" width="17.109375" style="7" customWidth="1"/>
    <col min="3328" max="3579" width="8.88671875" style="7" customWidth="1"/>
    <col min="3580" max="3580" width="6.88671875" style="7" customWidth="1"/>
    <col min="3581" max="3581" width="6.5546875" style="7" customWidth="1"/>
    <col min="3582" max="3582" width="61.5546875" style="7" customWidth="1"/>
    <col min="3583" max="3583" width="17.109375" style="7" customWidth="1"/>
    <col min="3584" max="3835" width="8.88671875" style="7" customWidth="1"/>
    <col min="3836" max="3836" width="6.88671875" style="7" customWidth="1"/>
    <col min="3837" max="3837" width="6.5546875" style="7" customWidth="1"/>
    <col min="3838" max="3838" width="61.5546875" style="7" customWidth="1"/>
    <col min="3839" max="3839" width="17.109375" style="7" customWidth="1"/>
    <col min="3840" max="4091" width="8.88671875" style="7" customWidth="1"/>
    <col min="4092" max="4092" width="6.88671875" style="7" customWidth="1"/>
    <col min="4093" max="4093" width="6.5546875" style="7" customWidth="1"/>
    <col min="4094" max="4094" width="61.5546875" style="7" customWidth="1"/>
    <col min="4095" max="4095" width="17.109375" style="7" customWidth="1"/>
    <col min="4096" max="4347" width="8.88671875" style="7" customWidth="1"/>
    <col min="4348" max="4348" width="6.88671875" style="7" customWidth="1"/>
    <col min="4349" max="4349" width="6.5546875" style="7" customWidth="1"/>
    <col min="4350" max="4350" width="61.5546875" style="7" customWidth="1"/>
    <col min="4351" max="4351" width="17.109375" style="7" customWidth="1"/>
    <col min="4352" max="4603" width="8.88671875" style="7" customWidth="1"/>
    <col min="4604" max="4604" width="6.88671875" style="7" customWidth="1"/>
    <col min="4605" max="4605" width="6.5546875" style="7" customWidth="1"/>
    <col min="4606" max="4606" width="61.5546875" style="7" customWidth="1"/>
    <col min="4607" max="4607" width="17.109375" style="7" customWidth="1"/>
    <col min="4608" max="4859" width="8.88671875" style="7" customWidth="1"/>
    <col min="4860" max="4860" width="6.88671875" style="7" customWidth="1"/>
    <col min="4861" max="4861" width="6.5546875" style="7" customWidth="1"/>
    <col min="4862" max="4862" width="61.5546875" style="7" customWidth="1"/>
    <col min="4863" max="4863" width="17.109375" style="7" customWidth="1"/>
    <col min="4864" max="5115" width="8.88671875" style="7" customWidth="1"/>
    <col min="5116" max="5116" width="6.88671875" style="7" customWidth="1"/>
    <col min="5117" max="5117" width="6.5546875" style="7" customWidth="1"/>
    <col min="5118" max="5118" width="61.5546875" style="7" customWidth="1"/>
    <col min="5119" max="5119" width="17.109375" style="7" customWidth="1"/>
    <col min="5120" max="5371" width="8.88671875" style="7" customWidth="1"/>
    <col min="5372" max="5372" width="6.88671875" style="7" customWidth="1"/>
    <col min="5373" max="5373" width="6.5546875" style="7" customWidth="1"/>
    <col min="5374" max="5374" width="61.5546875" style="7" customWidth="1"/>
    <col min="5375" max="5375" width="17.109375" style="7" customWidth="1"/>
    <col min="5376" max="5627" width="8.88671875" style="7" customWidth="1"/>
    <col min="5628" max="5628" width="6.88671875" style="7" customWidth="1"/>
    <col min="5629" max="5629" width="6.5546875" style="7" customWidth="1"/>
    <col min="5630" max="5630" width="61.5546875" style="7" customWidth="1"/>
    <col min="5631" max="5631" width="17.109375" style="7" customWidth="1"/>
    <col min="5632" max="5883" width="8.88671875" style="7" customWidth="1"/>
    <col min="5884" max="5884" width="6.88671875" style="7" customWidth="1"/>
    <col min="5885" max="5885" width="6.5546875" style="7" customWidth="1"/>
    <col min="5886" max="5886" width="61.5546875" style="7" customWidth="1"/>
    <col min="5887" max="5887" width="17.109375" style="7" customWidth="1"/>
    <col min="5888" max="6139" width="8.88671875" style="7" customWidth="1"/>
    <col min="6140" max="6140" width="6.88671875" style="7" customWidth="1"/>
    <col min="6141" max="6141" width="6.5546875" style="7" customWidth="1"/>
    <col min="6142" max="6142" width="61.5546875" style="7" customWidth="1"/>
    <col min="6143" max="6143" width="17.109375" style="7" customWidth="1"/>
    <col min="6144" max="6395" width="8.88671875" style="7" customWidth="1"/>
    <col min="6396" max="6396" width="6.88671875" style="7" customWidth="1"/>
    <col min="6397" max="6397" width="6.5546875" style="7" customWidth="1"/>
    <col min="6398" max="6398" width="61.5546875" style="7" customWidth="1"/>
    <col min="6399" max="6399" width="17.109375" style="7" customWidth="1"/>
    <col min="6400" max="6651" width="8.88671875" style="7" customWidth="1"/>
    <col min="6652" max="6652" width="6.88671875" style="7" customWidth="1"/>
    <col min="6653" max="6653" width="6.5546875" style="7" customWidth="1"/>
    <col min="6654" max="6654" width="61.5546875" style="7" customWidth="1"/>
    <col min="6655" max="6655" width="17.109375" style="7" customWidth="1"/>
    <col min="6656" max="6907" width="8.88671875" style="7" customWidth="1"/>
    <col min="6908" max="6908" width="6.88671875" style="7" customWidth="1"/>
    <col min="6909" max="6909" width="6.5546875" style="7" customWidth="1"/>
    <col min="6910" max="6910" width="61.5546875" style="7" customWidth="1"/>
    <col min="6911" max="6911" width="17.109375" style="7" customWidth="1"/>
    <col min="6912" max="7163" width="8.88671875" style="7" customWidth="1"/>
    <col min="7164" max="7164" width="6.88671875" style="7" customWidth="1"/>
    <col min="7165" max="7165" width="6.5546875" style="7" customWidth="1"/>
    <col min="7166" max="7166" width="61.5546875" style="7" customWidth="1"/>
    <col min="7167" max="7167" width="17.109375" style="7" customWidth="1"/>
    <col min="7168" max="7419" width="8.88671875" style="7" customWidth="1"/>
    <col min="7420" max="7420" width="6.88671875" style="7" customWidth="1"/>
    <col min="7421" max="7421" width="6.5546875" style="7" customWidth="1"/>
    <col min="7422" max="7422" width="61.5546875" style="7" customWidth="1"/>
    <col min="7423" max="7423" width="17.109375" style="7" customWidth="1"/>
    <col min="7424" max="7675" width="8.88671875" style="7" customWidth="1"/>
    <col min="7676" max="7676" width="6.88671875" style="7" customWidth="1"/>
    <col min="7677" max="7677" width="6.5546875" style="7" customWidth="1"/>
    <col min="7678" max="7678" width="61.5546875" style="7" customWidth="1"/>
    <col min="7679" max="7679" width="17.109375" style="7" customWidth="1"/>
    <col min="7680" max="7931" width="8.88671875" style="7" customWidth="1"/>
    <col min="7932" max="7932" width="6.88671875" style="7" customWidth="1"/>
    <col min="7933" max="7933" width="6.5546875" style="7" customWidth="1"/>
    <col min="7934" max="7934" width="61.5546875" style="7" customWidth="1"/>
    <col min="7935" max="7935" width="17.109375" style="7" customWidth="1"/>
    <col min="7936" max="8187" width="8.88671875" style="7" customWidth="1"/>
    <col min="8188" max="8188" width="6.88671875" style="7" customWidth="1"/>
    <col min="8189" max="8189" width="6.5546875" style="7" customWidth="1"/>
    <col min="8190" max="8190" width="61.5546875" style="7" customWidth="1"/>
    <col min="8191" max="8191" width="17.109375" style="7" customWidth="1"/>
    <col min="8192" max="8443" width="8.88671875" style="7" customWidth="1"/>
    <col min="8444" max="8444" width="6.88671875" style="7" customWidth="1"/>
    <col min="8445" max="8445" width="6.5546875" style="7" customWidth="1"/>
    <col min="8446" max="8446" width="61.5546875" style="7" customWidth="1"/>
    <col min="8447" max="8447" width="17.109375" style="7" customWidth="1"/>
    <col min="8448" max="8699" width="8.88671875" style="7" customWidth="1"/>
    <col min="8700" max="8700" width="6.88671875" style="7" customWidth="1"/>
    <col min="8701" max="8701" width="6.5546875" style="7" customWidth="1"/>
    <col min="8702" max="8702" width="61.5546875" style="7" customWidth="1"/>
    <col min="8703" max="8703" width="17.109375" style="7" customWidth="1"/>
    <col min="8704" max="8955" width="8.88671875" style="7" customWidth="1"/>
    <col min="8956" max="8956" width="6.88671875" style="7" customWidth="1"/>
    <col min="8957" max="8957" width="6.5546875" style="7" customWidth="1"/>
    <col min="8958" max="8958" width="61.5546875" style="7" customWidth="1"/>
    <col min="8959" max="8959" width="17.109375" style="7" customWidth="1"/>
    <col min="8960" max="9211" width="8.88671875" style="7" customWidth="1"/>
    <col min="9212" max="9212" width="6.88671875" style="7" customWidth="1"/>
    <col min="9213" max="9213" width="6.5546875" style="7" customWidth="1"/>
    <col min="9214" max="9214" width="61.5546875" style="7" customWidth="1"/>
    <col min="9215" max="9215" width="17.109375" style="7" customWidth="1"/>
    <col min="9216" max="9467" width="8.88671875" style="7" customWidth="1"/>
    <col min="9468" max="9468" width="6.88671875" style="7" customWidth="1"/>
    <col min="9469" max="9469" width="6.5546875" style="7" customWidth="1"/>
    <col min="9470" max="9470" width="61.5546875" style="7" customWidth="1"/>
    <col min="9471" max="9471" width="17.109375" style="7" customWidth="1"/>
    <col min="9472" max="9723" width="8.88671875" style="7" customWidth="1"/>
    <col min="9724" max="9724" width="6.88671875" style="7" customWidth="1"/>
    <col min="9725" max="9725" width="6.5546875" style="7" customWidth="1"/>
    <col min="9726" max="9726" width="61.5546875" style="7" customWidth="1"/>
    <col min="9727" max="9727" width="17.109375" style="7" customWidth="1"/>
    <col min="9728" max="9979" width="8.88671875" style="7" customWidth="1"/>
    <col min="9980" max="9980" width="6.88671875" style="7" customWidth="1"/>
    <col min="9981" max="9981" width="6.5546875" style="7" customWidth="1"/>
    <col min="9982" max="9982" width="61.5546875" style="7" customWidth="1"/>
    <col min="9983" max="9983" width="17.109375" style="7" customWidth="1"/>
    <col min="9984" max="10235" width="8.88671875" style="7" customWidth="1"/>
    <col min="10236" max="10236" width="6.88671875" style="7" customWidth="1"/>
    <col min="10237" max="10237" width="6.5546875" style="7" customWidth="1"/>
    <col min="10238" max="10238" width="61.5546875" style="7" customWidth="1"/>
    <col min="10239" max="10239" width="17.109375" style="7" customWidth="1"/>
    <col min="10240" max="10491" width="8.88671875" style="7" customWidth="1"/>
    <col min="10492" max="10492" width="6.88671875" style="7" customWidth="1"/>
    <col min="10493" max="10493" width="6.5546875" style="7" customWidth="1"/>
    <col min="10494" max="10494" width="61.5546875" style="7" customWidth="1"/>
    <col min="10495" max="10495" width="17.109375" style="7" customWidth="1"/>
    <col min="10496" max="10747" width="8.88671875" style="7" customWidth="1"/>
    <col min="10748" max="10748" width="6.88671875" style="7" customWidth="1"/>
    <col min="10749" max="10749" width="6.5546875" style="7" customWidth="1"/>
    <col min="10750" max="10750" width="61.5546875" style="7" customWidth="1"/>
    <col min="10751" max="10751" width="17.109375" style="7" customWidth="1"/>
    <col min="10752" max="11003" width="8.88671875" style="7" customWidth="1"/>
    <col min="11004" max="11004" width="6.88671875" style="7" customWidth="1"/>
    <col min="11005" max="11005" width="6.5546875" style="7" customWidth="1"/>
    <col min="11006" max="11006" width="61.5546875" style="7" customWidth="1"/>
    <col min="11007" max="11007" width="17.109375" style="7" customWidth="1"/>
    <col min="11008" max="11259" width="8.88671875" style="7" customWidth="1"/>
    <col min="11260" max="11260" width="6.88671875" style="7" customWidth="1"/>
    <col min="11261" max="11261" width="6.5546875" style="7" customWidth="1"/>
    <col min="11262" max="11262" width="61.5546875" style="7" customWidth="1"/>
    <col min="11263" max="11263" width="17.109375" style="7" customWidth="1"/>
    <col min="11264" max="11515" width="8.88671875" style="7" customWidth="1"/>
    <col min="11516" max="11516" width="6.88671875" style="7" customWidth="1"/>
    <col min="11517" max="11517" width="6.5546875" style="7" customWidth="1"/>
    <col min="11518" max="11518" width="61.5546875" style="7" customWidth="1"/>
    <col min="11519" max="11519" width="17.109375" style="7" customWidth="1"/>
    <col min="11520" max="11771" width="8.88671875" style="7" customWidth="1"/>
    <col min="11772" max="11772" width="6.88671875" style="7" customWidth="1"/>
    <col min="11773" max="11773" width="6.5546875" style="7" customWidth="1"/>
    <col min="11774" max="11774" width="61.5546875" style="7" customWidth="1"/>
    <col min="11775" max="11775" width="17.109375" style="7" customWidth="1"/>
    <col min="11776" max="12027" width="8.88671875" style="7" customWidth="1"/>
    <col min="12028" max="12028" width="6.88671875" style="7" customWidth="1"/>
    <col min="12029" max="12029" width="6.5546875" style="7" customWidth="1"/>
    <col min="12030" max="12030" width="61.5546875" style="7" customWidth="1"/>
    <col min="12031" max="12031" width="17.109375" style="7" customWidth="1"/>
    <col min="12032" max="12283" width="8.88671875" style="7" customWidth="1"/>
    <col min="12284" max="12284" width="6.88671875" style="7" customWidth="1"/>
    <col min="12285" max="12285" width="6.5546875" style="7" customWidth="1"/>
    <col min="12286" max="12286" width="61.5546875" style="7" customWidth="1"/>
    <col min="12287" max="12287" width="17.109375" style="7" customWidth="1"/>
    <col min="12288" max="12539" width="8.88671875" style="7" customWidth="1"/>
    <col min="12540" max="12540" width="6.88671875" style="7" customWidth="1"/>
    <col min="12541" max="12541" width="6.5546875" style="7" customWidth="1"/>
    <col min="12542" max="12542" width="61.5546875" style="7" customWidth="1"/>
    <col min="12543" max="12543" width="17.109375" style="7" customWidth="1"/>
    <col min="12544" max="12795" width="8.88671875" style="7" customWidth="1"/>
    <col min="12796" max="12796" width="6.88671875" style="7" customWidth="1"/>
    <col min="12797" max="12797" width="6.5546875" style="7" customWidth="1"/>
    <col min="12798" max="12798" width="61.5546875" style="7" customWidth="1"/>
    <col min="12799" max="12799" width="17.109375" style="7" customWidth="1"/>
    <col min="12800" max="13051" width="8.88671875" style="7" customWidth="1"/>
    <col min="13052" max="13052" width="6.88671875" style="7" customWidth="1"/>
    <col min="13053" max="13053" width="6.5546875" style="7" customWidth="1"/>
    <col min="13054" max="13054" width="61.5546875" style="7" customWidth="1"/>
    <col min="13055" max="13055" width="17.109375" style="7" customWidth="1"/>
    <col min="13056" max="13307" width="8.88671875" style="7" customWidth="1"/>
    <col min="13308" max="13308" width="6.88671875" style="7" customWidth="1"/>
    <col min="13309" max="13309" width="6.5546875" style="7" customWidth="1"/>
    <col min="13310" max="13310" width="61.5546875" style="7" customWidth="1"/>
    <col min="13311" max="13311" width="17.109375" style="7" customWidth="1"/>
    <col min="13312" max="13563" width="8.88671875" style="7" customWidth="1"/>
    <col min="13564" max="13564" width="6.88671875" style="7" customWidth="1"/>
    <col min="13565" max="13565" width="6.5546875" style="7" customWidth="1"/>
    <col min="13566" max="13566" width="61.5546875" style="7" customWidth="1"/>
    <col min="13567" max="13567" width="17.109375" style="7" customWidth="1"/>
    <col min="13568" max="13819" width="8.88671875" style="7" customWidth="1"/>
    <col min="13820" max="13820" width="6.88671875" style="7" customWidth="1"/>
    <col min="13821" max="13821" width="6.5546875" style="7" customWidth="1"/>
    <col min="13822" max="13822" width="61.5546875" style="7" customWidth="1"/>
    <col min="13823" max="13823" width="17.109375" style="7" customWidth="1"/>
    <col min="13824" max="14075" width="8.88671875" style="7" customWidth="1"/>
    <col min="14076" max="14076" width="6.88671875" style="7" customWidth="1"/>
    <col min="14077" max="14077" width="6.5546875" style="7" customWidth="1"/>
    <col min="14078" max="14078" width="61.5546875" style="7" customWidth="1"/>
    <col min="14079" max="14079" width="17.109375" style="7" customWidth="1"/>
    <col min="14080" max="14331" width="8.88671875" style="7" customWidth="1"/>
    <col min="14332" max="14332" width="6.88671875" style="7" customWidth="1"/>
    <col min="14333" max="14333" width="6.5546875" style="7" customWidth="1"/>
    <col min="14334" max="14334" width="61.5546875" style="7" customWidth="1"/>
    <col min="14335" max="14335" width="17.109375" style="7" customWidth="1"/>
    <col min="14336" max="14587" width="8.88671875" style="7" customWidth="1"/>
    <col min="14588" max="14588" width="6.88671875" style="7" customWidth="1"/>
    <col min="14589" max="14589" width="6.5546875" style="7" customWidth="1"/>
    <col min="14590" max="14590" width="61.5546875" style="7" customWidth="1"/>
    <col min="14591" max="14591" width="17.109375" style="7" customWidth="1"/>
    <col min="14592" max="14843" width="8.88671875" style="7" customWidth="1"/>
    <col min="14844" max="14844" width="6.88671875" style="7" customWidth="1"/>
    <col min="14845" max="14845" width="6.5546875" style="7" customWidth="1"/>
    <col min="14846" max="14846" width="61.5546875" style="7" customWidth="1"/>
    <col min="14847" max="14847" width="17.109375" style="7" customWidth="1"/>
    <col min="14848" max="15099" width="8.88671875" style="7" customWidth="1"/>
    <col min="15100" max="15100" width="6.88671875" style="7" customWidth="1"/>
    <col min="15101" max="15101" width="6.5546875" style="7" customWidth="1"/>
    <col min="15102" max="15102" width="61.5546875" style="7" customWidth="1"/>
    <col min="15103" max="15103" width="17.109375" style="7" customWidth="1"/>
    <col min="15104" max="15355" width="8.88671875" style="7" customWidth="1"/>
    <col min="15356" max="15356" width="6.88671875" style="7" customWidth="1"/>
    <col min="15357" max="15357" width="6.5546875" style="7" customWidth="1"/>
    <col min="15358" max="15358" width="61.5546875" style="7" customWidth="1"/>
    <col min="15359" max="15359" width="17.109375" style="7" customWidth="1"/>
    <col min="15360" max="15611" width="8.88671875" style="7" customWidth="1"/>
    <col min="15612" max="15612" width="6.88671875" style="7" customWidth="1"/>
    <col min="15613" max="15613" width="6.5546875" style="7" customWidth="1"/>
    <col min="15614" max="15614" width="61.5546875" style="7" customWidth="1"/>
    <col min="15615" max="15615" width="17.109375" style="7" customWidth="1"/>
    <col min="15616" max="15867" width="8.88671875" style="7" customWidth="1"/>
    <col min="15868" max="15868" width="6.88671875" style="7" customWidth="1"/>
    <col min="15869" max="15869" width="6.5546875" style="7" customWidth="1"/>
    <col min="15870" max="15870" width="61.5546875" style="7" customWidth="1"/>
    <col min="15871" max="15871" width="17.109375" style="7" customWidth="1"/>
    <col min="15872" max="16123" width="8.88671875" style="7" customWidth="1"/>
    <col min="16124" max="16124" width="6.88671875" style="7" customWidth="1"/>
    <col min="16125" max="16125" width="6.5546875" style="7" customWidth="1"/>
    <col min="16126" max="16126" width="61.5546875" style="7" customWidth="1"/>
    <col min="16127" max="16127" width="17.109375" style="7" customWidth="1"/>
    <col min="16128" max="16384" width="8.88671875" style="7" customWidth="1"/>
  </cols>
  <sheetData>
    <row r="4" spans="2:4" ht="15.75" customHeight="1" x14ac:dyDescent="0.25">
      <c r="B4" s="130" t="s">
        <v>44</v>
      </c>
      <c r="C4" s="130"/>
      <c r="D4" s="130"/>
    </row>
    <row r="5" spans="2:4" ht="15.75" customHeight="1" x14ac:dyDescent="0.25">
      <c r="B5" s="131" t="s">
        <v>34</v>
      </c>
      <c r="C5" s="131"/>
      <c r="D5" s="131"/>
    </row>
    <row r="6" spans="2:4" ht="15.75" customHeight="1" x14ac:dyDescent="0.25">
      <c r="B6" s="130" t="s">
        <v>43</v>
      </c>
      <c r="C6" s="130"/>
      <c r="D6" s="130"/>
    </row>
    <row r="7" spans="2:4" ht="15.75" customHeight="1" x14ac:dyDescent="0.25">
      <c r="B7" s="8"/>
      <c r="C7" s="8"/>
      <c r="D7" s="8"/>
    </row>
    <row r="8" spans="2:4" ht="15.75" customHeight="1" x14ac:dyDescent="0.25">
      <c r="B8" s="13" t="s">
        <v>33</v>
      </c>
      <c r="C8" s="13"/>
      <c r="D8" s="20"/>
    </row>
    <row r="9" spans="2:4" ht="15.75" customHeight="1" x14ac:dyDescent="0.25">
      <c r="B9" s="8"/>
      <c r="C9" s="8"/>
      <c r="D9" s="8"/>
    </row>
    <row r="10" spans="2:4" ht="22.65" customHeight="1" x14ac:dyDescent="0.25">
      <c r="B10" s="15" t="s">
        <v>6</v>
      </c>
      <c r="C10" s="18" t="s">
        <v>7</v>
      </c>
      <c r="D10" s="15" t="s">
        <v>30</v>
      </c>
    </row>
    <row r="11" spans="2:4" ht="14.1" customHeight="1" x14ac:dyDescent="0.25">
      <c r="B11" s="9">
        <v>100</v>
      </c>
      <c r="C11" s="10" t="s">
        <v>8</v>
      </c>
      <c r="D11" s="11"/>
    </row>
    <row r="12" spans="2:4" ht="14.25" customHeight="1" x14ac:dyDescent="0.25">
      <c r="B12" s="9">
        <v>200</v>
      </c>
      <c r="C12" s="10" t="s">
        <v>9</v>
      </c>
      <c r="D12" s="16"/>
    </row>
    <row r="13" spans="2:4" ht="14.25" customHeight="1" x14ac:dyDescent="0.25">
      <c r="B13" s="9">
        <v>300</v>
      </c>
      <c r="C13" s="12" t="s">
        <v>10</v>
      </c>
      <c r="D13" s="16"/>
    </row>
    <row r="14" spans="2:4" ht="14.25" customHeight="1" x14ac:dyDescent="0.25">
      <c r="B14" s="9">
        <v>400</v>
      </c>
      <c r="C14" s="12" t="s">
        <v>11</v>
      </c>
      <c r="D14" s="16"/>
    </row>
    <row r="15" spans="2:4" ht="14.25" customHeight="1" x14ac:dyDescent="0.25">
      <c r="B15" s="9">
        <v>500</v>
      </c>
      <c r="C15" s="12" t="s">
        <v>12</v>
      </c>
      <c r="D15" s="16"/>
    </row>
    <row r="16" spans="2:4" ht="14.25" customHeight="1" x14ac:dyDescent="0.25">
      <c r="B16" s="9">
        <v>600</v>
      </c>
      <c r="C16" s="12" t="s">
        <v>13</v>
      </c>
      <c r="D16" s="16"/>
    </row>
    <row r="17" spans="2:4" ht="14.25" customHeight="1" x14ac:dyDescent="0.25">
      <c r="B17" s="9">
        <v>700</v>
      </c>
      <c r="C17" s="12" t="s">
        <v>14</v>
      </c>
      <c r="D17" s="16"/>
    </row>
    <row r="18" spans="2:4" ht="14.25" customHeight="1" x14ac:dyDescent="0.25">
      <c r="B18" s="9">
        <v>800</v>
      </c>
      <c r="C18" s="12" t="s">
        <v>15</v>
      </c>
      <c r="D18" s="16"/>
    </row>
    <row r="19" spans="2:4" ht="14.25" customHeight="1" x14ac:dyDescent="0.25">
      <c r="B19" s="9">
        <v>900</v>
      </c>
      <c r="C19" s="10" t="s">
        <v>16</v>
      </c>
      <c r="D19" s="17"/>
    </row>
    <row r="20" spans="2:4" ht="14.25" customHeight="1" x14ac:dyDescent="0.25">
      <c r="B20" s="9">
        <v>1000</v>
      </c>
      <c r="C20" s="10" t="s">
        <v>17</v>
      </c>
      <c r="D20" s="16"/>
    </row>
    <row r="21" spans="2:4" ht="14.25" customHeight="1" x14ac:dyDescent="0.25">
      <c r="B21" s="9">
        <v>1100</v>
      </c>
      <c r="C21" s="12" t="s">
        <v>18</v>
      </c>
      <c r="D21" s="16"/>
    </row>
    <row r="22" spans="2:4" ht="14.25" customHeight="1" x14ac:dyDescent="0.25">
      <c r="B22" s="9">
        <v>1200</v>
      </c>
      <c r="C22" s="12" t="s">
        <v>19</v>
      </c>
      <c r="D22" s="16"/>
    </row>
    <row r="23" spans="2:4" ht="14.25" customHeight="1" x14ac:dyDescent="0.25">
      <c r="B23" s="9">
        <v>1300</v>
      </c>
      <c r="C23" s="12" t="s">
        <v>20</v>
      </c>
      <c r="D23" s="16"/>
    </row>
    <row r="24" spans="2:4" ht="14.25" customHeight="1" x14ac:dyDescent="0.25">
      <c r="B24" s="9">
        <v>1400</v>
      </c>
      <c r="C24" s="12" t="s">
        <v>21</v>
      </c>
      <c r="D24" s="16"/>
    </row>
    <row r="25" spans="2:4" ht="14.25" customHeight="1" x14ac:dyDescent="0.25">
      <c r="B25" s="9">
        <v>1500</v>
      </c>
      <c r="C25" s="12" t="s">
        <v>22</v>
      </c>
      <c r="D25" s="16"/>
    </row>
    <row r="26" spans="2:4" ht="14.25" customHeight="1" x14ac:dyDescent="0.25">
      <c r="B26" s="9">
        <v>1600</v>
      </c>
      <c r="C26" s="12" t="s">
        <v>23</v>
      </c>
      <c r="D26" s="16"/>
    </row>
    <row r="27" spans="2:4" ht="14.25" customHeight="1" x14ac:dyDescent="0.25">
      <c r="B27" s="9">
        <v>1700</v>
      </c>
      <c r="C27" s="12" t="s">
        <v>24</v>
      </c>
      <c r="D27" s="16"/>
    </row>
    <row r="28" spans="2:4" ht="14.25" customHeight="1" x14ac:dyDescent="0.25">
      <c r="B28" s="9">
        <v>1800</v>
      </c>
      <c r="C28" s="10" t="s">
        <v>25</v>
      </c>
      <c r="D28" s="17"/>
    </row>
    <row r="29" spans="2:4" ht="14.25" customHeight="1" x14ac:dyDescent="0.25">
      <c r="B29" s="9">
        <v>1900</v>
      </c>
      <c r="C29" s="6" t="s">
        <v>35</v>
      </c>
      <c r="D29" s="19"/>
    </row>
    <row r="30" spans="2:4" ht="14.25" customHeight="1" x14ac:dyDescent="0.25">
      <c r="B30" s="9">
        <v>2000</v>
      </c>
      <c r="C30" s="10" t="s">
        <v>26</v>
      </c>
      <c r="D30" s="16"/>
    </row>
    <row r="31" spans="2:4" ht="14.25" customHeight="1" x14ac:dyDescent="0.25">
      <c r="B31" s="9">
        <v>2100</v>
      </c>
      <c r="C31" s="10" t="s">
        <v>9</v>
      </c>
      <c r="D31" s="16"/>
    </row>
    <row r="32" spans="2:4" ht="14.25" customHeight="1" x14ac:dyDescent="0.25">
      <c r="B32" s="9">
        <v>2200</v>
      </c>
      <c r="C32" s="12" t="s">
        <v>10</v>
      </c>
      <c r="D32" s="16"/>
    </row>
    <row r="33" spans="2:4" ht="14.25" customHeight="1" x14ac:dyDescent="0.25">
      <c r="B33" s="9">
        <v>2300</v>
      </c>
      <c r="C33" s="12" t="s">
        <v>11</v>
      </c>
      <c r="D33" s="16"/>
    </row>
    <row r="34" spans="2:4" ht="14.25" customHeight="1" x14ac:dyDescent="0.25">
      <c r="B34" s="9">
        <v>2400</v>
      </c>
      <c r="C34" s="12" t="s">
        <v>27</v>
      </c>
      <c r="D34" s="16"/>
    </row>
    <row r="35" spans="2:4" ht="14.25" customHeight="1" x14ac:dyDescent="0.25">
      <c r="B35" s="9">
        <v>2500</v>
      </c>
      <c r="C35" s="12" t="s">
        <v>12</v>
      </c>
      <c r="D35" s="16"/>
    </row>
    <row r="36" spans="2:4" ht="14.25" customHeight="1" x14ac:dyDescent="0.25">
      <c r="B36" s="9">
        <v>2600</v>
      </c>
      <c r="C36" s="12" t="s">
        <v>13</v>
      </c>
      <c r="D36" s="16"/>
    </row>
    <row r="37" spans="2:4" ht="14.25" customHeight="1" x14ac:dyDescent="0.25">
      <c r="B37" s="9">
        <v>2700</v>
      </c>
      <c r="C37" s="12" t="s">
        <v>14</v>
      </c>
      <c r="D37" s="16"/>
    </row>
    <row r="38" spans="2:4" ht="14.25" customHeight="1" x14ac:dyDescent="0.25">
      <c r="B38" s="9">
        <v>2800</v>
      </c>
      <c r="C38" s="12" t="s">
        <v>15</v>
      </c>
      <c r="D38" s="16"/>
    </row>
    <row r="39" spans="2:4" ht="14.25" customHeight="1" x14ac:dyDescent="0.25">
      <c r="B39" s="9">
        <v>2900</v>
      </c>
      <c r="C39" s="12" t="s">
        <v>28</v>
      </c>
      <c r="D39" s="16"/>
    </row>
    <row r="40" spans="2:4" ht="14.25" customHeight="1" x14ac:dyDescent="0.25">
      <c r="B40" s="9">
        <v>3000</v>
      </c>
      <c r="C40" s="10" t="s">
        <v>38</v>
      </c>
      <c r="D40" s="17"/>
    </row>
    <row r="41" spans="2:4" ht="14.25" customHeight="1" x14ac:dyDescent="0.25">
      <c r="B41" s="9">
        <v>3100</v>
      </c>
      <c r="C41" s="10" t="s">
        <v>17</v>
      </c>
      <c r="D41" s="16"/>
    </row>
    <row r="42" spans="2:4" ht="14.25" customHeight="1" x14ac:dyDescent="0.25">
      <c r="B42" s="9">
        <v>3200</v>
      </c>
      <c r="C42" s="12" t="s">
        <v>18</v>
      </c>
      <c r="D42" s="16"/>
    </row>
    <row r="43" spans="2:4" ht="14.25" customHeight="1" x14ac:dyDescent="0.25">
      <c r="B43" s="9">
        <v>3300</v>
      </c>
      <c r="C43" s="12" t="s">
        <v>19</v>
      </c>
      <c r="D43" s="16"/>
    </row>
    <row r="44" spans="2:4" ht="14.25" customHeight="1" x14ac:dyDescent="0.25">
      <c r="B44" s="9">
        <v>3400</v>
      </c>
      <c r="C44" s="12" t="s">
        <v>20</v>
      </c>
      <c r="D44" s="16"/>
    </row>
    <row r="45" spans="2:4" ht="14.25" customHeight="1" x14ac:dyDescent="0.25">
      <c r="B45" s="9">
        <v>3500</v>
      </c>
      <c r="C45" s="12" t="s">
        <v>21</v>
      </c>
      <c r="D45" s="16"/>
    </row>
    <row r="46" spans="2:4" ht="14.25" customHeight="1" x14ac:dyDescent="0.25">
      <c r="B46" s="9">
        <v>3600</v>
      </c>
      <c r="C46" s="12" t="s">
        <v>22</v>
      </c>
      <c r="D46" s="16"/>
    </row>
    <row r="47" spans="2:4" ht="14.25" customHeight="1" x14ac:dyDescent="0.25">
      <c r="B47" s="9">
        <v>3700</v>
      </c>
      <c r="C47" s="12" t="s">
        <v>23</v>
      </c>
      <c r="D47" s="16"/>
    </row>
    <row r="48" spans="2:4" ht="14.25" customHeight="1" x14ac:dyDescent="0.25">
      <c r="B48" s="9">
        <v>3800</v>
      </c>
      <c r="C48" s="12" t="s">
        <v>29</v>
      </c>
      <c r="D48" s="16"/>
    </row>
    <row r="49" spans="2:4" ht="14.25" customHeight="1" x14ac:dyDescent="0.25">
      <c r="B49" s="9">
        <v>3900</v>
      </c>
      <c r="C49" s="12" t="s">
        <v>24</v>
      </c>
      <c r="D49" s="16"/>
    </row>
    <row r="50" spans="2:4" ht="14.25" customHeight="1" x14ac:dyDescent="0.25">
      <c r="B50" s="9">
        <v>4000</v>
      </c>
      <c r="C50" s="10" t="s">
        <v>39</v>
      </c>
      <c r="D50" s="17"/>
    </row>
    <row r="51" spans="2:4" ht="14.25" customHeight="1" x14ac:dyDescent="0.25">
      <c r="B51" s="5">
        <v>4100</v>
      </c>
      <c r="C51" s="6" t="s">
        <v>40</v>
      </c>
      <c r="D51" s="19"/>
    </row>
  </sheetData>
  <mergeCells count="3">
    <mergeCell ref="B4:D4"/>
    <mergeCell ref="B6:D6"/>
    <mergeCell ref="B5:D5"/>
  </mergeCells>
  <printOptions gridLines="1" gridLinesSet="0"/>
  <pageMargins left="0.75" right="0.75" top="1" bottom="0.75" header="0.5" footer="0.5"/>
  <pageSetup paperSize="9" fitToWidth="0"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8" sqref="J8"/>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Requerimiento</vt:lpstr>
      <vt:lpstr>Filas Global</vt:lpstr>
      <vt:lpstr>Notas</vt:lpstr>
      <vt:lpstr>Hoja2</vt:lpstr>
      <vt:lpstr>ANEXO 15A</vt:lpstr>
      <vt:lpstr>Hoja1</vt:lpstr>
      <vt:lpstr>'ANEXO 15A'!Área_de_impresión</vt:lpstr>
      <vt:lpstr>Requerimiento!Área_de_impresión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Rebeca Andrea Calderon Saenz</dc:creator>
  <cp:lastModifiedBy>Hector Bustamante Ruiz</cp:lastModifiedBy>
  <dcterms:created xsi:type="dcterms:W3CDTF">2020-02-18T20:09:39Z</dcterms:created>
  <dcterms:modified xsi:type="dcterms:W3CDTF">2021-03-04T20:12:23Z</dcterms:modified>
</cp:coreProperties>
</file>