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8880" windowHeight="1845" activeTab="1"/>
  </bookViews>
  <sheets>
    <sheet name="Sheet2" sheetId="2" r:id="rId1"/>
    <sheet name="Sheet1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4" i="1"/>
  <c r="B53"/>
  <c r="B52"/>
  <c r="B51"/>
  <c r="B50"/>
  <c r="B49"/>
  <c r="B48"/>
  <c r="B47"/>
  <c r="B46"/>
  <c r="B45"/>
  <c r="B44"/>
  <c r="B43"/>
  <c r="B42"/>
  <c r="B41"/>
  <c r="B40"/>
  <c r="B39"/>
  <c r="B38"/>
  <c r="B37"/>
  <c r="B29"/>
  <c r="B36"/>
  <c r="B35"/>
  <c r="B34"/>
  <c r="B33"/>
  <c r="B32"/>
  <c r="B31"/>
  <c r="B30"/>
  <c r="B28"/>
  <c r="B27"/>
  <c r="B26"/>
  <c r="B2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27"/>
  <c r="A30"/>
  <c r="A29"/>
  <c r="A28"/>
  <c r="A26"/>
  <c r="A25"/>
  <c r="C30"/>
  <c r="L7"/>
  <c r="C34" s="1"/>
  <c r="L11"/>
  <c r="C42" s="1"/>
  <c r="L15"/>
  <c r="C50" s="1"/>
  <c r="C15"/>
  <c r="C16"/>
  <c r="C17"/>
  <c r="B15"/>
  <c r="B16"/>
  <c r="L16" s="1"/>
  <c r="B17"/>
  <c r="L17" s="1"/>
  <c r="M53" s="1"/>
  <c r="A16"/>
  <c r="A17"/>
  <c r="A5"/>
  <c r="A6"/>
  <c r="A7"/>
  <c r="A8"/>
  <c r="A9"/>
  <c r="A10"/>
  <c r="A11"/>
  <c r="A12"/>
  <c r="A13"/>
  <c r="A14"/>
  <c r="A15"/>
  <c r="B5"/>
  <c r="L5" s="1"/>
  <c r="M30" s="1"/>
  <c r="B2"/>
  <c r="B3"/>
  <c r="L3" s="1"/>
  <c r="C26" s="1"/>
  <c r="B4"/>
  <c r="L4" s="1"/>
  <c r="B6"/>
  <c r="L6" s="1"/>
  <c r="M32" s="1"/>
  <c r="B7"/>
  <c r="B8"/>
  <c r="L8" s="1"/>
  <c r="B9"/>
  <c r="L9" s="1"/>
  <c r="B10"/>
  <c r="L10" s="1"/>
  <c r="B11"/>
  <c r="B12"/>
  <c r="L12" s="1"/>
  <c r="B13"/>
  <c r="L13" s="1"/>
  <c r="B14"/>
  <c r="L14" s="1"/>
  <c r="A3"/>
  <c r="A4" s="1"/>
  <c r="M2"/>
  <c r="C2" s="1"/>
  <c r="C5"/>
  <c r="C6"/>
  <c r="C7"/>
  <c r="C8"/>
  <c r="C9"/>
  <c r="C10"/>
  <c r="C11"/>
  <c r="C12"/>
  <c r="C13"/>
  <c r="C14"/>
  <c r="L2"/>
  <c r="C51" l="1"/>
  <c r="M51"/>
  <c r="C52"/>
  <c r="M52"/>
  <c r="C43"/>
  <c r="C44"/>
  <c r="M8"/>
  <c r="C35"/>
  <c r="C36"/>
  <c r="C46"/>
  <c r="C45"/>
  <c r="M9"/>
  <c r="C37"/>
  <c r="C38"/>
  <c r="C47"/>
  <c r="C48"/>
  <c r="M14"/>
  <c r="C39"/>
  <c r="C40"/>
  <c r="C29"/>
  <c r="C33"/>
  <c r="C41"/>
  <c r="C49"/>
  <c r="C32"/>
  <c r="C31"/>
  <c r="M4"/>
  <c r="C4" s="1"/>
  <c r="C27"/>
  <c r="C28"/>
  <c r="C25"/>
  <c r="C54"/>
  <c r="C53"/>
  <c r="M54"/>
  <c r="M13"/>
  <c r="M7"/>
  <c r="M16"/>
  <c r="M46"/>
  <c r="M15"/>
  <c r="M12"/>
  <c r="M44"/>
  <c r="M43"/>
  <c r="M10"/>
  <c r="M40"/>
  <c r="M39"/>
  <c r="M11"/>
  <c r="M42"/>
  <c r="M41"/>
  <c r="M35"/>
  <c r="M47"/>
  <c r="M33"/>
  <c r="M34"/>
  <c r="M37"/>
  <c r="M45"/>
  <c r="M49"/>
  <c r="M36"/>
  <c r="M48"/>
  <c r="M38"/>
  <c r="M50"/>
  <c r="M6"/>
  <c r="M31"/>
  <c r="M26"/>
  <c r="M25"/>
  <c r="M3"/>
  <c r="C3" s="1"/>
  <c r="M29"/>
  <c r="M27"/>
  <c r="M5"/>
  <c r="M28"/>
</calcChain>
</file>

<file path=xl/connections.xml><?xml version="1.0" encoding="utf-8"?>
<connections xmlns="http://schemas.openxmlformats.org/spreadsheetml/2006/main">
  <connection id="1" name="HistoProjectDef" type="4" refreshedVersion="0" background="1">
    <webPr xml="1" sourceData="1" url="C:\Users\mmmegjha\Desktop\HistoProjectDef.xml" htmlTables="1" htmlFormat="all"/>
  </connection>
  <connection id="2" name="Input_Image" type="4" refreshedVersion="0" background="1">
    <webPr xml="1" sourceData="1" url="D:\XML_Creator\Input_Image.xml" htmlTables="1" htmlFormat="all"/>
  </connection>
</connections>
</file>

<file path=xl/sharedStrings.xml><?xml version="1.0" encoding="utf-8"?>
<sst xmlns="http://schemas.openxmlformats.org/spreadsheetml/2006/main" count="144" uniqueCount="42">
  <si>
    <t>number</t>
  </si>
  <si>
    <t>name</t>
  </si>
  <si>
    <t>type</t>
  </si>
  <si>
    <t>value</t>
  </si>
  <si>
    <t>Name</t>
  </si>
  <si>
    <t>SegmentationSource</t>
  </si>
  <si>
    <t>Target_Image</t>
  </si>
  <si>
    <t>Outside_Distance</t>
  </si>
  <si>
    <t>Inside_Distance</t>
  </si>
  <si>
    <t>Use_Whole_Object</t>
  </si>
  <si>
    <t>Use_Background_Subtraction</t>
  </si>
  <si>
    <t>Use_MultiLevel_Thresholding</t>
  </si>
  <si>
    <t>Number_Of_Thresholds</t>
  </si>
  <si>
    <t>Number_Included_In_Foreground</t>
  </si>
  <si>
    <t>Association_Type</t>
  </si>
  <si>
    <t>file</t>
  </si>
  <si>
    <t>chname</t>
  </si>
  <si>
    <t>r</t>
  </si>
  <si>
    <t>g</t>
  </si>
  <si>
    <t>b</t>
  </si>
  <si>
    <t>DAPI</t>
  </si>
  <si>
    <t>NUCLEAR</t>
  </si>
  <si>
    <t>MARKER</t>
  </si>
  <si>
    <t>NUCLEAR_SEGMENTATION</t>
  </si>
  <si>
    <t>RAW_ASSOCIATIONS</t>
  </si>
  <si>
    <t>min_scale</t>
  </si>
  <si>
    <t>max_scale</t>
  </si>
  <si>
    <t>adaptive_binarization</t>
  </si>
  <si>
    <t>high_sensitivity</t>
  </si>
  <si>
    <t>LoG_size</t>
  </si>
  <si>
    <t>sampling_ratio_XY_to_Z</t>
  </si>
  <si>
    <t>finalize_segmentation</t>
  </si>
  <si>
    <t>z_clustering_res</t>
  </si>
  <si>
    <t>min_object_size</t>
  </si>
  <si>
    <t>Use_Distance_Map</t>
  </si>
  <si>
    <t>refinement_range</t>
  </si>
  <si>
    <t>xy_clustering_res</t>
  </si>
  <si>
    <t>TOTAL</t>
  </si>
  <si>
    <t>AVERAGE</t>
  </si>
  <si>
    <t>False</t>
  </si>
  <si>
    <t>True</t>
  </si>
  <si>
    <t>./*dapi*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</si>
</sst>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jectDefinition">
        <xsd:complexType>
          <xsd:sequence minOccurs="0">
            <xsd:element minOccurs="0" nillable="true" name="Inputs" form="unqualified">
              <xsd:complexType>
                <xsd:sequence minOccurs="0">
                  <xsd:element minOccurs="0" maxOccurs="unbounded" nillable="true" name="channel" form="unqualified">
                    <xsd:complexType>
                      <xsd:attribute name="number" form="unqualified" type="xsd:integer"/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Pipeline" form="unqualified">
              <xsd:complexType>
                <xsd:sequence minOccurs="0">
                  <xsd:element minOccurs="0" maxOccurs="unbounded" nillable="true" name="step" form="un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NuclearSegmentationParameters" form="unqualified">
              <xsd:complexType>
                <xsd:sequence minOccurs="0">
                  <xsd:element minOccurs="0" maxOccurs="unbounded" nillable="true" name="parameter" form="unqualified">
                    <xsd:complexType>
                      <xsd:attribute name="name" form="unqualified" type="xsd:string"/>
                      <xsd:attribute name="value" form="unqualified" type="xsd:double"/>
                    </xsd:complexType>
                  </xsd:element>
                </xsd:sequence>
              </xsd:complexType>
            </xsd:element>
            <xsd:element minOccurs="0" nillable="true" name="AssociationRules" form="unqualified">
              <xsd:complexType>
                <xsd:sequence minOccurs="0">
                  <xsd:element minOccurs="0" maxOccurs="unbounded" nillable="true" name="AssociationRule" form="unqualified">
                    <xsd:complexType>
                      <xsd:attribute name="Name" form="unqualified" type="xsd:string"/>
                      <xsd:attribute name="SegmentationSource" form="unqualified" type="xsd:string"/>
                      <xsd:attribute name="Target_Image" form="unqualified" type="xsd:string"/>
                      <xsd:attribute name="Outside_Distance" form="unqualified" type="xsd:integer"/>
                      <xsd:attribute name="Inside_Distance" form="unqualified" type="xsd:integer"/>
                      <xsd:attribute name="Use_Whole_Object" form="unqualified" type="xsd:string"/>
                      <xsd:attribute name="Use_Background_Subtraction" form="unqualified" type="xsd:string"/>
                      <xsd:attribute name="Use_MultiLevel_Thresholding" form="unqualified" type="xsd:string"/>
                      <xsd:attribute name="Number_Of_Thresholds" form="unqualified" type="xsd:integer"/>
                      <xsd:attribute name="Number_Included_In_Foreground" form="unqualified" type="xsd:integer"/>
                      <xsd:attribute name="Association_Type" form="unqualified" type="xsd:string"/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2">
    <xsd:schema xmlns:xsd="http://www.w3.org/2001/XMLSchema" xmlns="">
      <xsd:element nillable="true" name="Image">
        <xsd:complexType>
          <xsd:sequence minOccurs="0">
            <xsd:element minOccurs="0" maxOccurs="unbounded" nillable="true" name="file" form="unqualified">
              <xsd:complexType>
                <xsd:simpleContent>
                  <xsd:extension base="xsd:string">
                    <xsd:attribute name="chname" form="unqualified" type="xsd:string"/>
                    <xsd:attribute name="r" form="unqualified" type="xsd:integer"/>
                    <xsd:attribute name="g" form="unqualified" type="xsd:integer"/>
                    <xsd:attribute name="b" form="unqualified" type="xsd:integer"/>
                  </xsd:extension>
                </xsd:simpleContent>
              </xsd:complexType>
            </xsd:element>
          </xsd:sequence>
        </xsd:complexType>
      </xsd:element>
    </xsd:schema>
  </Schema>
  <Map ID="2" Name="Image_Map" RootElement="Image" SchemaID="Schema2" ShowImportExportValidationErrors="false" AutoFit="true" Append="false" PreserveSortAFLayout="true" PreserveFormat="true">
    <DataBinding FileBinding="true" ConnectionID="2" DataBindingLoadMode="1"/>
  </Map>
  <Map ID="1" Name="ProjectDefinition_Map" RootElement="ProjectDefini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2" name="Table12" displayName="Table12" ref="A1:E17" tableType="xml" totalsRowShown="0" connectionId="2">
  <autoFilter ref="A1:E17"/>
  <tableColumns count="5">
    <tableColumn id="1" uniqueName="file" name="file" dataDxfId="6">
      <xmlColumnPr mapId="2" xpath="/Image/file" xmlDataType="string"/>
    </tableColumn>
    <tableColumn id="2" uniqueName="chname" name="chname">
      <xmlColumnPr mapId="2" xpath="/Image/file/@chname" xmlDataType="string"/>
    </tableColumn>
    <tableColumn id="3" uniqueName="r" name="r">
      <xmlColumnPr mapId="2" xpath="/Image/file/@r" xmlDataType="integer"/>
    </tableColumn>
    <tableColumn id="4" uniqueName="g" name="g">
      <xmlColumnPr mapId="2" xpath="/Image/file/@g" xmlDataType="integer"/>
    </tableColumn>
    <tableColumn id="5" uniqueName="b" name="b">
      <xmlColumnPr mapId="2" xpath="/Image/file/@b" xmlDataType="integer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C17" tableType="xml" totalsRowShown="0" connectionId="1">
  <autoFilter ref="A1:C17"/>
  <tableColumns count="3">
    <tableColumn id="1" uniqueName="number" name="number" dataDxfId="5">
      <calculatedColumnFormula>IF(ISBLANK(Table8[[#This Row],[name]]),"",A1+1)</calculatedColumnFormula>
      <xmlColumnPr mapId="1" xpath="/ProjectDefinition/Inputs/channel/@number" xmlDataType="integer"/>
    </tableColumn>
    <tableColumn id="2" uniqueName="name" name="name" dataDxfId="4">
      <calculatedColumnFormula>IF(ISBLANK(Table12[[#This Row],[chname]]),"",Table12[[#This Row],[chname]])</calculatedColumnFormula>
      <xmlColumnPr mapId="1" xpath="/ProjectDefinition/Inputs/channel/@name" xmlDataType="string"/>
    </tableColumn>
    <tableColumn id="3" uniqueName="type" name="type" dataDxfId="3">
      <calculatedColumnFormula>IF(ISBLANK(Table12[[#This Row],[chname]]),"",M2)</calculatedColumnFormula>
      <xmlColumnPr mapId="1" xpath="/ProjectDefinition/Inputs/channel/@type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F1:F3" tableType="xml" totalsRowShown="0" connectionId="1">
  <autoFilter ref="F1:F3"/>
  <tableColumns count="1">
    <tableColumn id="1" uniqueName="name" name="name">
      <xmlColumnPr mapId="1" xpath="/ProjectDefinition/Pipeline/step/@name" xmlDataType="string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I1:J13" tableType="xml" totalsRowShown="0" connectionId="1">
  <autoFilter ref="I1:J13"/>
  <tableColumns count="2">
    <tableColumn id="1" uniqueName="name" name="name">
      <xmlColumnPr mapId="1" xpath="/ProjectDefinition/NuclearSegmentationParameters/parameter/@name" xmlDataType="string"/>
    </tableColumn>
    <tableColumn id="2" uniqueName="value" name="value">
      <xmlColumnPr mapId="1" xpath="/ProjectDefinition/NuclearSegmentationParameters/parameter/@value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24:K54" tableType="xml" totalsRowShown="0" connectionId="1">
  <autoFilter ref="A24:K54"/>
  <tableColumns count="11">
    <tableColumn id="1" uniqueName="Name" name="Name" dataDxfId="2">
      <calculatedColumnFormula>IF(M25="_TOTAL","",M25)</calculatedColumnFormula>
      <xmlColumnPr mapId="1" xpath="/ProjectDefinition/AssociationRules/AssociationRule/@Name" xmlDataType="string"/>
    </tableColumn>
    <tableColumn id="2" uniqueName="SegmentationSource" name="SegmentationSource" dataDxfId="1">
      <xmlColumnPr mapId="1" xpath="/ProjectDefinition/AssociationRules/AssociationRule/@SegmentationSource" xmlDataType="string"/>
    </tableColumn>
    <tableColumn id="3" uniqueName="Target_Image" name="Target_Image" dataDxfId="0">
      <calculatedColumnFormula>L3</calculatedColumnFormula>
      <xmlColumnPr mapId="1" xpath="/ProjectDefinition/AssociationRules/AssociationRule/@Target_Image" xmlDataType="string"/>
    </tableColumn>
    <tableColumn id="4" uniqueName="Outside_Distance" name="Outside_Distance">
      <xmlColumnPr mapId="1" xpath="/ProjectDefinition/AssociationRules/AssociationRule/@Outside_Distance" xmlDataType="integer"/>
    </tableColumn>
    <tableColumn id="5" uniqueName="Inside_Distance" name="Inside_Distance">
      <xmlColumnPr mapId="1" xpath="/ProjectDefinition/AssociationRules/AssociationRule/@Inside_Distance" xmlDataType="integer"/>
    </tableColumn>
    <tableColumn id="6" uniqueName="Use_Whole_Object" name="Use_Whole_Object">
      <xmlColumnPr mapId="1" xpath="/ProjectDefinition/AssociationRules/AssociationRule/@Use_Whole_Object" xmlDataType="string"/>
    </tableColumn>
    <tableColumn id="7" uniqueName="Use_Background_Subtraction" name="Use_Background_Subtraction">
      <xmlColumnPr mapId="1" xpath="/ProjectDefinition/AssociationRules/AssociationRule/@Use_Background_Subtraction" xmlDataType="string"/>
    </tableColumn>
    <tableColumn id="8" uniqueName="Use_MultiLevel_Thresholding" name="Use_MultiLevel_Thresholding">
      <xmlColumnPr mapId="1" xpath="/ProjectDefinition/AssociationRules/AssociationRule/@Use_MultiLevel_Thresholding" xmlDataType="string"/>
    </tableColumn>
    <tableColumn id="9" uniqueName="Number_Of_Thresholds" name="Number_Of_Thresholds">
      <xmlColumnPr mapId="1" xpath="/ProjectDefinition/AssociationRules/AssociationRule/@Number_Of_Thresholds" xmlDataType="integer"/>
    </tableColumn>
    <tableColumn id="10" uniqueName="Number_Included_In_Foreground" name="Number_Included_In_Foreground">
      <xmlColumnPr mapId="1" xpath="/ProjectDefinition/AssociationRules/AssociationRule/@Number_Included_In_Foreground" xmlDataType="integer"/>
    </tableColumn>
    <tableColumn id="11" uniqueName="Association_Type" name="Association_Type">
      <xmlColumnPr mapId="1" xpath="/ProjectDefinition/AssociationRules/AssociationRule/@Association_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24" sqref="C24"/>
    </sheetView>
  </sheetViews>
  <sheetFormatPr defaultRowHeight="15"/>
  <cols>
    <col min="1" max="5" width="11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7">
      <c r="A2" s="1" t="s">
        <v>41</v>
      </c>
      <c r="B2" s="1" t="s">
        <v>20</v>
      </c>
      <c r="C2">
        <v>255</v>
      </c>
      <c r="D2">
        <v>255</v>
      </c>
      <c r="E2">
        <v>255</v>
      </c>
      <c r="G2" t="s">
        <v>21</v>
      </c>
    </row>
    <row r="3" spans="1:7">
      <c r="A3" s="3"/>
      <c r="B3" s="2"/>
      <c r="C3" s="2"/>
      <c r="D3" s="2"/>
      <c r="E3" s="2"/>
      <c r="G3" t="s">
        <v>22</v>
      </c>
    </row>
    <row r="4" spans="1:7">
      <c r="A4" s="3"/>
      <c r="B4" s="2"/>
      <c r="C4" s="2"/>
      <c r="D4" s="2"/>
      <c r="E4" s="2"/>
      <c r="G4" t="s">
        <v>22</v>
      </c>
    </row>
    <row r="5" spans="1:7">
      <c r="A5" s="3"/>
      <c r="B5" s="2"/>
      <c r="C5" s="2"/>
      <c r="D5" s="2"/>
      <c r="E5" s="2"/>
      <c r="G5" t="s">
        <v>22</v>
      </c>
    </row>
    <row r="6" spans="1:7">
      <c r="A6" s="1"/>
      <c r="G6" t="s">
        <v>22</v>
      </c>
    </row>
    <row r="7" spans="1:7">
      <c r="A7" s="1"/>
      <c r="G7" t="s">
        <v>22</v>
      </c>
    </row>
    <row r="8" spans="1:7">
      <c r="A8" s="1"/>
      <c r="G8" t="s">
        <v>22</v>
      </c>
    </row>
    <row r="9" spans="1:7">
      <c r="A9" s="1"/>
      <c r="G9" t="s">
        <v>22</v>
      </c>
    </row>
    <row r="10" spans="1:7">
      <c r="A10" s="1"/>
      <c r="G10" t="s">
        <v>22</v>
      </c>
    </row>
    <row r="11" spans="1:7">
      <c r="A11" s="3"/>
      <c r="B11" s="2"/>
      <c r="C11" s="2"/>
      <c r="D11" s="2"/>
      <c r="E11" s="2"/>
      <c r="G11" t="s">
        <v>22</v>
      </c>
    </row>
    <row r="12" spans="1:7">
      <c r="A12" s="1"/>
      <c r="G12" t="s">
        <v>22</v>
      </c>
    </row>
    <row r="13" spans="1:7">
      <c r="A13" s="1"/>
      <c r="G13" t="s">
        <v>22</v>
      </c>
    </row>
    <row r="14" spans="1:7">
      <c r="A14" s="1"/>
      <c r="G14" t="s">
        <v>22</v>
      </c>
    </row>
    <row r="15" spans="1:7">
      <c r="A15" s="3"/>
      <c r="B15" s="2"/>
      <c r="C15" s="2"/>
      <c r="D15" s="2"/>
      <c r="E15" s="2"/>
      <c r="G15" t="s">
        <v>22</v>
      </c>
    </row>
    <row r="16" spans="1:7">
      <c r="A16" s="1"/>
      <c r="G16" t="s">
        <v>22</v>
      </c>
    </row>
    <row r="17" spans="1:7">
      <c r="A17" s="3"/>
      <c r="B17" s="2"/>
      <c r="C17" s="2"/>
      <c r="D17" s="2"/>
      <c r="E17" s="2"/>
      <c r="G17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>
      <selection activeCell="G55" sqref="G55"/>
    </sheetView>
  </sheetViews>
  <sheetFormatPr defaultRowHeight="15"/>
  <cols>
    <col min="1" max="1" width="10.28515625" bestFit="1" customWidth="1"/>
    <col min="2" max="2" width="22" bestFit="1" customWidth="1"/>
    <col min="3" max="3" width="15.42578125" bestFit="1" customWidth="1"/>
    <col min="4" max="4" width="19" bestFit="1" customWidth="1"/>
    <col min="5" max="5" width="17.42578125" bestFit="1" customWidth="1"/>
    <col min="6" max="6" width="24.7109375" bestFit="1" customWidth="1"/>
    <col min="7" max="7" width="29.7109375" bestFit="1" customWidth="1"/>
    <col min="8" max="8" width="30.42578125" bestFit="1" customWidth="1"/>
    <col min="9" max="9" width="24.85546875" bestFit="1" customWidth="1"/>
    <col min="10" max="10" width="34" bestFit="1" customWidth="1"/>
    <col min="11" max="11" width="18.85546875" bestFit="1" customWidth="1"/>
  </cols>
  <sheetData>
    <row r="1" spans="1:23">
      <c r="A1" t="s">
        <v>0</v>
      </c>
      <c r="B1" t="s">
        <v>1</v>
      </c>
      <c r="C1" t="s">
        <v>2</v>
      </c>
      <c r="F1" t="s">
        <v>1</v>
      </c>
      <c r="I1" t="s">
        <v>1</v>
      </c>
      <c r="J1" t="s">
        <v>3</v>
      </c>
    </row>
    <row r="2" spans="1:23">
      <c r="A2" s="4">
        <v>0</v>
      </c>
      <c r="B2" s="4" t="str">
        <f>IF(ISBLANK(Table12[[#This Row],[chname]]),"",Table12[[#This Row],[chname]])</f>
        <v>DAPI</v>
      </c>
      <c r="C2" s="4" t="str">
        <f>IF(ISBLANK(Table12[[#This Row],[chname]]),"",M2)</f>
        <v>NUCLEAR</v>
      </c>
      <c r="F2" s="3" t="s">
        <v>23</v>
      </c>
      <c r="I2" s="3" t="s">
        <v>25</v>
      </c>
      <c r="J2" s="2">
        <v>12</v>
      </c>
      <c r="L2" t="str">
        <f>Table8[[#This Row],[name]]</f>
        <v>DAPI</v>
      </c>
      <c r="M2" t="str">
        <f>CONCATENATE(Sheet2!G2)</f>
        <v>NUCLEAR</v>
      </c>
    </row>
    <row r="3" spans="1:23">
      <c r="A3" s="4" t="str">
        <f>IF(ISBLANK(Table12[[#This Row],[chname]]),"",A2+1)</f>
        <v/>
      </c>
      <c r="B3" s="4" t="str">
        <f>IF(ISBLANK(Table12[[#This Row],[chname]]),"",Table12[[#This Row],[chname]])</f>
        <v/>
      </c>
      <c r="C3" s="4" t="str">
        <f>IF(ISBLANK(Table12[[#This Row],[chname]]),"",M3)</f>
        <v/>
      </c>
      <c r="F3" s="2" t="s">
        <v>24</v>
      </c>
      <c r="I3" s="2" t="s">
        <v>26</v>
      </c>
      <c r="J3" s="2">
        <v>15</v>
      </c>
      <c r="L3" t="str">
        <f>Table8[[#This Row],[name]]</f>
        <v/>
      </c>
      <c r="M3" t="str">
        <f>CONCATENATE(Sheet2!G3,"_",UPPER(L3))</f>
        <v>MARKER_</v>
      </c>
    </row>
    <row r="4" spans="1:23">
      <c r="A4" s="4" t="str">
        <f>IF(ISBLANK(Table12[[#This Row],[chname]]),"",A3+1)</f>
        <v/>
      </c>
      <c r="B4" s="4" t="str">
        <f>IF(ISBLANK(Table12[[#This Row],[chname]]),"",Table12[[#This Row],[chname]])</f>
        <v/>
      </c>
      <c r="C4" s="4" t="str">
        <f>IF(ISBLANK(Table12[[#This Row],[chname]]),"",M4)</f>
        <v/>
      </c>
      <c r="F4" s="2"/>
      <c r="I4" s="2" t="s">
        <v>27</v>
      </c>
      <c r="J4" s="2">
        <v>0</v>
      </c>
      <c r="L4" t="str">
        <f>Table8[[#This Row],[name]]</f>
        <v/>
      </c>
      <c r="M4" t="str">
        <f>CONCATENATE(Sheet2!G4,"_",UPPER(L4))</f>
        <v>MARKER_</v>
      </c>
      <c r="W4" s="5"/>
    </row>
    <row r="5" spans="1:23">
      <c r="A5" s="4" t="str">
        <f>IF(ISBLANK(Table12[[#This Row],[chname]]),"",A4+1)</f>
        <v/>
      </c>
      <c r="B5" s="4" t="str">
        <f>IF(ISBLANK(Table12[[#This Row],[chname]]),"",Table12[[#This Row],[chname]])</f>
        <v/>
      </c>
      <c r="C5" s="4" t="str">
        <f>IF(ISBLANK(Table12[[#This Row],[chname]]),"",M5)</f>
        <v/>
      </c>
      <c r="F5" s="2"/>
      <c r="I5" s="2" t="s">
        <v>30</v>
      </c>
      <c r="J5">
        <v>2</v>
      </c>
      <c r="L5" t="str">
        <f>Table8[[#This Row],[name]]</f>
        <v/>
      </c>
      <c r="M5" t="str">
        <f>CONCATENATE(Sheet2!G5,"_",UPPER(L5))</f>
        <v>MARKER_</v>
      </c>
      <c r="W5" s="5"/>
    </row>
    <row r="6" spans="1:23">
      <c r="A6" s="4" t="str">
        <f>IF(ISBLANK(Table12[[#This Row],[chname]]),"",A5+1)</f>
        <v/>
      </c>
      <c r="B6" s="4" t="str">
        <f>IF(ISBLANK(Table12[[#This Row],[chname]]),"",Table12[[#This Row],[chname]])</f>
        <v/>
      </c>
      <c r="C6" s="4" t="str">
        <f>IF(ISBLANK(Table12[[#This Row],[chname]]),"",M6)</f>
        <v/>
      </c>
      <c r="F6" s="2"/>
      <c r="I6" t="s">
        <v>31</v>
      </c>
      <c r="J6">
        <v>1</v>
      </c>
      <c r="L6" t="str">
        <f>Table8[[#This Row],[name]]</f>
        <v/>
      </c>
      <c r="M6" t="str">
        <f>CONCATENATE(Sheet2!G6,"_",UPPER(L6))</f>
        <v>MARKER_</v>
      </c>
      <c r="W6" s="5"/>
    </row>
    <row r="7" spans="1:23">
      <c r="A7" s="4" t="str">
        <f>IF(ISBLANK(Table12[[#This Row],[chname]]),"",A6+1)</f>
        <v/>
      </c>
      <c r="B7" s="6" t="str">
        <f>IF(ISBLANK(Table12[[#This Row],[chname]]),"",Table12[[#This Row],[chname]])</f>
        <v/>
      </c>
      <c r="C7" s="6" t="str">
        <f>IF(ISBLANK(Table12[[#This Row],[chname]]),"",M7)</f>
        <v/>
      </c>
      <c r="F7" s="2"/>
      <c r="I7" t="s">
        <v>33</v>
      </c>
      <c r="J7">
        <v>20</v>
      </c>
      <c r="L7" t="str">
        <f>Table8[[#This Row],[name]]</f>
        <v/>
      </c>
      <c r="M7" t="str">
        <f>CONCATENATE(Sheet2!G7,"_",UPPER(L7))</f>
        <v>MARKER_</v>
      </c>
      <c r="W7" s="5"/>
    </row>
    <row r="8" spans="1:23">
      <c r="A8" s="4" t="str">
        <f>IF(ISBLANK(Table12[[#This Row],[chname]]),"",A7+1)</f>
        <v/>
      </c>
      <c r="B8" s="6" t="str">
        <f>IF(ISBLANK(Table12[[#This Row],[chname]]),"",Table12[[#This Row],[chname]])</f>
        <v/>
      </c>
      <c r="C8" s="6" t="str">
        <f>IF(ISBLANK(Table12[[#This Row],[chname]]),"",M8)</f>
        <v/>
      </c>
      <c r="F8" s="2"/>
      <c r="I8" t="s">
        <v>36</v>
      </c>
      <c r="J8">
        <v>3</v>
      </c>
      <c r="L8" t="str">
        <f>Table8[[#This Row],[name]]</f>
        <v/>
      </c>
      <c r="M8" t="str">
        <f>CONCATENATE(Sheet2!G8,"_",UPPER(L8))</f>
        <v>MARKER_</v>
      </c>
      <c r="W8" s="5"/>
    </row>
    <row r="9" spans="1:23">
      <c r="A9" s="4" t="str">
        <f>IF(ISBLANK(Table12[[#This Row],[chname]]),"",A8+1)</f>
        <v/>
      </c>
      <c r="B9" s="6" t="str">
        <f>IF(ISBLANK(Table12[[#This Row],[chname]]),"",Table12[[#This Row],[chname]])</f>
        <v/>
      </c>
      <c r="C9" s="6" t="str">
        <f>IF(ISBLANK(Table12[[#This Row],[chname]]),"",M9)</f>
        <v/>
      </c>
      <c r="F9" s="2"/>
      <c r="I9" s="2" t="s">
        <v>28</v>
      </c>
      <c r="J9" s="2">
        <v>0</v>
      </c>
      <c r="L9" t="str">
        <f>Table8[[#This Row],[name]]</f>
        <v/>
      </c>
      <c r="M9" t="str">
        <f>CONCATENATE(Sheet2!G9,"_",UPPER(L9))</f>
        <v>MARKER_</v>
      </c>
    </row>
    <row r="10" spans="1:23">
      <c r="A10" s="4" t="str">
        <f>IF(ISBLANK(Table12[[#This Row],[chname]]),"",A9+1)</f>
        <v/>
      </c>
      <c r="B10" s="6" t="str">
        <f>IF(ISBLANK(Table12[[#This Row],[chname]]),"",Table12[[#This Row],[chname]])</f>
        <v/>
      </c>
      <c r="C10" s="6" t="str">
        <f>IF(ISBLANK(Table12[[#This Row],[chname]]),"",M10)</f>
        <v/>
      </c>
      <c r="I10" s="2" t="s">
        <v>29</v>
      </c>
      <c r="J10" s="2">
        <v>30</v>
      </c>
      <c r="L10" t="str">
        <f>Table8[[#This Row],[name]]</f>
        <v/>
      </c>
      <c r="M10" t="str">
        <f>CONCATENATE(Sheet2!G10,"_",UPPER(L10))</f>
        <v>MARKER_</v>
      </c>
    </row>
    <row r="11" spans="1:23">
      <c r="A11" s="4" t="str">
        <f>IF(ISBLANK(Table12[[#This Row],[chname]]),"",A10+1)</f>
        <v/>
      </c>
      <c r="B11" s="6" t="str">
        <f>IF(ISBLANK(Table12[[#This Row],[chname]]),"",Table12[[#This Row],[chname]])</f>
        <v/>
      </c>
      <c r="C11" s="6" t="str">
        <f>IF(ISBLANK(Table12[[#This Row],[chname]]),"",M11)</f>
        <v/>
      </c>
      <c r="I11" t="s">
        <v>32</v>
      </c>
      <c r="J11" s="2">
        <v>2</v>
      </c>
      <c r="L11" t="str">
        <f>Table8[[#This Row],[name]]</f>
        <v/>
      </c>
      <c r="M11" t="str">
        <f>CONCATENATE(Sheet2!G11,"_",UPPER(L11))</f>
        <v>MARKER_</v>
      </c>
    </row>
    <row r="12" spans="1:23">
      <c r="A12" s="4" t="str">
        <f>IF(ISBLANK(Table12[[#This Row],[chname]]),"",A11+1)</f>
        <v/>
      </c>
      <c r="B12" s="6" t="str">
        <f>IF(ISBLANK(Table12[[#This Row],[chname]]),"",Table12[[#This Row],[chname]])</f>
        <v/>
      </c>
      <c r="C12" s="6" t="str">
        <f>IF(ISBLANK(Table12[[#This Row],[chname]]),"",M12)</f>
        <v/>
      </c>
      <c r="I12" s="2" t="s">
        <v>34</v>
      </c>
      <c r="J12" s="2">
        <v>1</v>
      </c>
      <c r="L12" t="str">
        <f>Table8[[#This Row],[name]]</f>
        <v/>
      </c>
      <c r="M12" t="str">
        <f>CONCATENATE(Sheet2!G12,"_",UPPER(L12))</f>
        <v>MARKER_</v>
      </c>
    </row>
    <row r="13" spans="1:23">
      <c r="A13" s="4" t="str">
        <f>IF(ISBLANK(Table12[[#This Row],[chname]]),"",A12+1)</f>
        <v/>
      </c>
      <c r="B13" s="6" t="str">
        <f>IF(ISBLANK(Table12[[#This Row],[chname]]),"",Table12[[#This Row],[chname]])</f>
        <v/>
      </c>
      <c r="C13" s="6" t="str">
        <f>IF(ISBLANK(Table12[[#This Row],[chname]]),"",M13)</f>
        <v/>
      </c>
      <c r="I13" t="s">
        <v>35</v>
      </c>
      <c r="J13">
        <v>6</v>
      </c>
      <c r="L13" t="str">
        <f>Table8[[#This Row],[name]]</f>
        <v/>
      </c>
      <c r="M13" t="str">
        <f>CONCATENATE(Sheet2!G13,"_",UPPER(L13))</f>
        <v>MARKER_</v>
      </c>
    </row>
    <row r="14" spans="1:23">
      <c r="A14" s="4" t="str">
        <f>IF(ISBLANK(Table12[[#This Row],[chname]]),"",A13+1)</f>
        <v/>
      </c>
      <c r="B14" s="6" t="str">
        <f>IF(ISBLANK(Table12[[#This Row],[chname]]),"",Table12[[#This Row],[chname]])</f>
        <v/>
      </c>
      <c r="C14" s="6" t="str">
        <f>IF(ISBLANK(Table12[[#This Row],[chname]]),"",M14)</f>
        <v/>
      </c>
      <c r="L14" t="str">
        <f>Table8[[#This Row],[name]]</f>
        <v/>
      </c>
      <c r="M14" t="str">
        <f>CONCATENATE(Sheet2!G14,"_",UPPER(L14))</f>
        <v>MARKER_</v>
      </c>
    </row>
    <row r="15" spans="1:23">
      <c r="A15" s="4" t="str">
        <f>IF(ISBLANK(Table12[[#This Row],[chname]]),"",A14+1)</f>
        <v/>
      </c>
      <c r="B15" s="6" t="str">
        <f>IF(ISBLANK(Table12[[#This Row],[chname]]),"",Table12[[#This Row],[chname]])</f>
        <v/>
      </c>
      <c r="C15" s="6" t="str">
        <f>IF(ISBLANK(Table12[[#This Row],[chname]]),"",M15)</f>
        <v/>
      </c>
      <c r="L15" t="str">
        <f>Table8[[#This Row],[name]]</f>
        <v/>
      </c>
      <c r="M15" t="str">
        <f>CONCATENATE(Sheet2!G15,"_",UPPER(L15))</f>
        <v>MARKER_</v>
      </c>
    </row>
    <row r="16" spans="1:23">
      <c r="A16" s="4" t="str">
        <f>IF(ISBLANK(Table12[[#This Row],[chname]]),"",A15+1)</f>
        <v/>
      </c>
      <c r="B16" s="6" t="str">
        <f>IF(ISBLANK(Table12[[#This Row],[chname]]),"",Table12[[#This Row],[chname]])</f>
        <v/>
      </c>
      <c r="C16" s="6" t="str">
        <f>IF(ISBLANK(Table12[[#This Row],[chname]]),"",M16)</f>
        <v/>
      </c>
      <c r="L16" t="str">
        <f>Table8[[#This Row],[name]]</f>
        <v/>
      </c>
      <c r="M16" t="str">
        <f>CONCATENATE(Sheet2!G16,"_",UPPER(L16))</f>
        <v>MARKER_</v>
      </c>
    </row>
    <row r="17" spans="1:13">
      <c r="A17" s="4" t="str">
        <f>IF(ISBLANK(Table12[[#This Row],[chname]]),"",A16+1)</f>
        <v/>
      </c>
      <c r="B17" s="6" t="str">
        <f>IF(ISBLANK(Table12[[#This Row],[chname]]),"",Table12[[#This Row],[chname]])</f>
        <v/>
      </c>
      <c r="C17" s="6" t="str">
        <f>IF(ISBLANK(Table12[[#This Row],[chname]]),"",M17)</f>
        <v/>
      </c>
      <c r="L17" t="str">
        <f>Table8[[#This Row],[name]]</f>
        <v/>
      </c>
    </row>
    <row r="18" spans="1:13">
      <c r="A18" s="4"/>
      <c r="B18" s="6"/>
      <c r="C18" s="6"/>
    </row>
    <row r="22" spans="1:13">
      <c r="A22" s="1"/>
      <c r="B22" s="1"/>
      <c r="C22" s="1"/>
      <c r="F22" s="1"/>
      <c r="G22" s="1"/>
      <c r="H22" s="1"/>
      <c r="K22" s="1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3">
      <c r="A24" s="2" t="s">
        <v>4</v>
      </c>
      <c r="B24" s="2" t="s">
        <v>5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10</v>
      </c>
      <c r="H24" s="2" t="s">
        <v>11</v>
      </c>
      <c r="I24" s="2" t="s">
        <v>12</v>
      </c>
      <c r="J24" s="2" t="s">
        <v>13</v>
      </c>
      <c r="K24" s="2" t="s">
        <v>14</v>
      </c>
    </row>
    <row r="25" spans="1:13">
      <c r="A25" s="4" t="str">
        <f>IF($M25="_TOTAL","",M25)</f>
        <v/>
      </c>
      <c r="B25" s="4" t="str">
        <f>IF($M25="_TOTAL","","NUCLEAR")</f>
        <v/>
      </c>
      <c r="C25" s="4" t="str">
        <f>L3</f>
        <v/>
      </c>
      <c r="D25" s="2"/>
      <c r="E25" s="2"/>
      <c r="F25" s="3"/>
      <c r="G25" s="3" t="s">
        <v>40</v>
      </c>
      <c r="H25" s="3" t="s">
        <v>39</v>
      </c>
      <c r="I25" s="2">
        <v>1</v>
      </c>
      <c r="J25" s="2">
        <v>1</v>
      </c>
      <c r="K25" s="3" t="s">
        <v>37</v>
      </c>
      <c r="M25" t="str">
        <f>IF(ISBLANK(L3),"",CONCATENATE(UPPER(L3),"_TOTAL"))</f>
        <v>_TOTAL</v>
      </c>
    </row>
    <row r="26" spans="1:13">
      <c r="A26" s="4" t="str">
        <f>IF($M26="_AVG","",M26)</f>
        <v/>
      </c>
      <c r="B26" s="4" t="str">
        <f>IF($M26="_AVG","","NUCLEAR")</f>
        <v/>
      </c>
      <c r="C26" s="4" t="str">
        <f>L3</f>
        <v/>
      </c>
      <c r="D26" s="2"/>
      <c r="E26" s="2"/>
      <c r="F26" s="3"/>
      <c r="G26" s="3" t="s">
        <v>40</v>
      </c>
      <c r="H26" s="3" t="s">
        <v>39</v>
      </c>
      <c r="I26" s="2">
        <v>1</v>
      </c>
      <c r="J26" s="2">
        <v>1</v>
      </c>
      <c r="K26" s="2" t="s">
        <v>38</v>
      </c>
      <c r="M26" t="str">
        <f>IF(ISBLANK(L3),"",CONCATENATE(UPPER(L3),"_AVG"))</f>
        <v>_AVG</v>
      </c>
    </row>
    <row r="27" spans="1:13">
      <c r="A27" s="4" t="str">
        <f>IF($M27="_TOTAL","",M27)</f>
        <v/>
      </c>
      <c r="B27" s="4" t="str">
        <f>IF($M27="_TOTAL","","NUCLEAR")</f>
        <v/>
      </c>
      <c r="C27" s="4" t="str">
        <f>L4</f>
        <v/>
      </c>
      <c r="D27" s="2"/>
      <c r="E27" s="2"/>
      <c r="F27" s="3"/>
      <c r="G27" s="3" t="s">
        <v>40</v>
      </c>
      <c r="H27" s="3" t="s">
        <v>39</v>
      </c>
      <c r="I27" s="2">
        <v>1</v>
      </c>
      <c r="J27" s="2">
        <v>1</v>
      </c>
      <c r="K27" s="3" t="s">
        <v>37</v>
      </c>
      <c r="M27" t="str">
        <f>IF(ISBLANK(L4),"",CONCATENATE(UPPER(L4),"_TOTAL"))</f>
        <v>_TOTAL</v>
      </c>
    </row>
    <row r="28" spans="1:13">
      <c r="A28" s="4" t="str">
        <f>IF($M28="_AVG","",M28)</f>
        <v/>
      </c>
      <c r="B28" s="4" t="str">
        <f>IF($M28="_AVG","","NUCLEAR")</f>
        <v/>
      </c>
      <c r="C28" s="4" t="str">
        <f>L4</f>
        <v/>
      </c>
      <c r="D28" s="2"/>
      <c r="E28" s="2"/>
      <c r="F28" s="3"/>
      <c r="G28" s="3" t="s">
        <v>40</v>
      </c>
      <c r="H28" s="3" t="s">
        <v>39</v>
      </c>
      <c r="I28" s="2">
        <v>1</v>
      </c>
      <c r="J28" s="2">
        <v>1</v>
      </c>
      <c r="K28" s="2" t="s">
        <v>38</v>
      </c>
      <c r="M28" t="str">
        <f>IF(ISBLANK(L4),"",CONCATENATE(UPPER(L4),"_AVG"))</f>
        <v>_AVG</v>
      </c>
    </row>
    <row r="29" spans="1:13">
      <c r="A29" s="4" t="str">
        <f>IF($M29="_TOTAL","",M29)</f>
        <v/>
      </c>
      <c r="B29" s="4" t="str">
        <f>IF($M29="_TOTAL","","NUCLEAR")</f>
        <v/>
      </c>
      <c r="C29" s="4" t="str">
        <f>L5</f>
        <v/>
      </c>
      <c r="D29" s="2"/>
      <c r="E29" s="2"/>
      <c r="F29" s="3"/>
      <c r="G29" s="3" t="s">
        <v>40</v>
      </c>
      <c r="H29" s="3" t="s">
        <v>39</v>
      </c>
      <c r="I29" s="2">
        <v>1</v>
      </c>
      <c r="J29" s="2">
        <v>1</v>
      </c>
      <c r="K29" s="3" t="s">
        <v>37</v>
      </c>
      <c r="M29" t="str">
        <f>IF(ISBLANK(L5),"",CONCATENATE(UPPER(L5),"_TOTAL"))</f>
        <v>_TOTAL</v>
      </c>
    </row>
    <row r="30" spans="1:13">
      <c r="A30" s="4" t="str">
        <f>IF($M30="_AVG","",M30)</f>
        <v/>
      </c>
      <c r="B30" s="4" t="str">
        <f>IF($M30="_AVG","","NUCLEAR")</f>
        <v/>
      </c>
      <c r="C30" s="4" t="str">
        <f>L5</f>
        <v/>
      </c>
      <c r="D30" s="2"/>
      <c r="E30" s="2"/>
      <c r="F30" s="3"/>
      <c r="G30" s="3" t="s">
        <v>40</v>
      </c>
      <c r="H30" s="3" t="s">
        <v>39</v>
      </c>
      <c r="I30" s="2">
        <v>1</v>
      </c>
      <c r="J30" s="2">
        <v>1</v>
      </c>
      <c r="K30" s="2" t="s">
        <v>38</v>
      </c>
      <c r="M30" t="str">
        <f>IF(ISBLANK(L5),"",CONCATENATE(UPPER(L5),"_AVG"))</f>
        <v>_AVG</v>
      </c>
    </row>
    <row r="31" spans="1:13">
      <c r="A31" s="4" t="str">
        <f>IF($M31="_TOTAL","",M31)</f>
        <v/>
      </c>
      <c r="B31" s="4" t="str">
        <f>IF($M31="_TOTAL","","NUCLEAR")</f>
        <v/>
      </c>
      <c r="C31" s="4" t="str">
        <f>L6</f>
        <v/>
      </c>
      <c r="F31" s="3"/>
      <c r="G31" s="3" t="s">
        <v>40</v>
      </c>
      <c r="H31" s="3" t="s">
        <v>39</v>
      </c>
      <c r="I31" s="2">
        <v>1</v>
      </c>
      <c r="J31" s="2">
        <v>1</v>
      </c>
      <c r="K31" s="3" t="s">
        <v>37</v>
      </c>
      <c r="M31" t="str">
        <f>IF(ISBLANK(L6),"",CONCATENATE(UPPER(L6),"_TOTAL"))</f>
        <v>_TOTAL</v>
      </c>
    </row>
    <row r="32" spans="1:13">
      <c r="A32" s="4" t="str">
        <f>IF($M32="_AVG","",M32)</f>
        <v/>
      </c>
      <c r="B32" s="4" t="str">
        <f>IF($M32="_AVG","","NUCLEAR")</f>
        <v/>
      </c>
      <c r="C32" s="4" t="str">
        <f>L6</f>
        <v/>
      </c>
      <c r="F32" s="3"/>
      <c r="G32" s="3" t="s">
        <v>40</v>
      </c>
      <c r="H32" s="3" t="s">
        <v>39</v>
      </c>
      <c r="I32" s="2">
        <v>1</v>
      </c>
      <c r="J32" s="2">
        <v>1</v>
      </c>
      <c r="K32" s="2" t="s">
        <v>38</v>
      </c>
      <c r="M32" t="str">
        <f>IF(ISBLANK(L6),"",CONCATENATE(UPPER(L6),"_AVG"))</f>
        <v>_AVG</v>
      </c>
    </row>
    <row r="33" spans="1:13">
      <c r="A33" s="4" t="str">
        <f>IF($M33="_TOTAL","",M33)</f>
        <v/>
      </c>
      <c r="B33" s="4" t="str">
        <f>IF($M33="_TOTAL","","NUCLEAR")</f>
        <v/>
      </c>
      <c r="C33" s="4" t="str">
        <f>L7</f>
        <v/>
      </c>
      <c r="F33" s="3"/>
      <c r="G33" s="3" t="s">
        <v>40</v>
      </c>
      <c r="H33" s="3" t="s">
        <v>39</v>
      </c>
      <c r="I33" s="2">
        <v>1</v>
      </c>
      <c r="J33" s="2">
        <v>1</v>
      </c>
      <c r="K33" s="3" t="s">
        <v>37</v>
      </c>
      <c r="M33" t="str">
        <f>IF(ISBLANK(L7),"",CONCATENATE(UPPER(L7),"_TOTAL"))</f>
        <v>_TOTAL</v>
      </c>
    </row>
    <row r="34" spans="1:13">
      <c r="A34" s="4" t="str">
        <f>IF($M34="_AVG","",M34)</f>
        <v/>
      </c>
      <c r="B34" s="4" t="str">
        <f>IF($M34="_AVG","","NUCLEAR")</f>
        <v/>
      </c>
      <c r="C34" s="4" t="str">
        <f>L7</f>
        <v/>
      </c>
      <c r="F34" s="3"/>
      <c r="G34" s="3" t="s">
        <v>40</v>
      </c>
      <c r="H34" s="3" t="s">
        <v>39</v>
      </c>
      <c r="I34" s="2">
        <v>1</v>
      </c>
      <c r="J34" s="2">
        <v>1</v>
      </c>
      <c r="K34" s="2" t="s">
        <v>38</v>
      </c>
      <c r="M34" t="str">
        <f>IF(ISBLANK(L7),"",CONCATENATE(UPPER(L7),"_AVG"))</f>
        <v>_AVG</v>
      </c>
    </row>
    <row r="35" spans="1:13">
      <c r="A35" s="4" t="str">
        <f>IF($M35="_TOTAL","",M35)</f>
        <v/>
      </c>
      <c r="B35" s="4" t="str">
        <f>IF($M35="_TOTAL","","NUCLEAR")</f>
        <v/>
      </c>
      <c r="C35" s="4" t="str">
        <f>L8</f>
        <v/>
      </c>
      <c r="F35" s="3"/>
      <c r="G35" s="3" t="s">
        <v>40</v>
      </c>
      <c r="H35" s="3" t="s">
        <v>39</v>
      </c>
      <c r="I35" s="2">
        <v>1</v>
      </c>
      <c r="J35" s="2">
        <v>1</v>
      </c>
      <c r="K35" s="3" t="s">
        <v>37</v>
      </c>
      <c r="M35" t="str">
        <f>IF(ISBLANK(L8),"",CONCATENATE(UPPER(L8),"_TOTAL"))</f>
        <v>_TOTAL</v>
      </c>
    </row>
    <row r="36" spans="1:13">
      <c r="A36" s="4" t="str">
        <f>IF($M36="_AVG","",M36)</f>
        <v/>
      </c>
      <c r="B36" s="4" t="str">
        <f>IF($M36="_AVG","","NUCLEAR")</f>
        <v/>
      </c>
      <c r="C36" s="4" t="str">
        <f>L8</f>
        <v/>
      </c>
      <c r="F36" s="3"/>
      <c r="G36" s="3" t="s">
        <v>40</v>
      </c>
      <c r="H36" s="3" t="s">
        <v>39</v>
      </c>
      <c r="I36" s="2">
        <v>1</v>
      </c>
      <c r="J36" s="2">
        <v>1</v>
      </c>
      <c r="K36" s="2" t="s">
        <v>38</v>
      </c>
      <c r="M36" t="str">
        <f>IF(ISBLANK(L8),"",CONCATENATE(UPPER(L8),"_AVG"))</f>
        <v>_AVG</v>
      </c>
    </row>
    <row r="37" spans="1:13">
      <c r="A37" s="4" t="str">
        <f>IF($M37="_TOTAL","",M37)</f>
        <v/>
      </c>
      <c r="B37" s="4" t="str">
        <f>IF($M37="_TOTAL","","NUCLEAR")</f>
        <v/>
      </c>
      <c r="C37" s="4" t="str">
        <f>L9</f>
        <v/>
      </c>
      <c r="F37" s="3"/>
      <c r="G37" s="3" t="s">
        <v>40</v>
      </c>
      <c r="H37" s="3" t="s">
        <v>39</v>
      </c>
      <c r="I37" s="2">
        <v>1</v>
      </c>
      <c r="J37" s="2">
        <v>1</v>
      </c>
      <c r="K37" s="3" t="s">
        <v>37</v>
      </c>
      <c r="M37" t="str">
        <f>IF(ISBLANK(L9),"",CONCATENATE(UPPER(L9),"_TOTAL"))</f>
        <v>_TOTAL</v>
      </c>
    </row>
    <row r="38" spans="1:13">
      <c r="A38" s="4" t="str">
        <f>IF($M38="_AVG","",M38)</f>
        <v/>
      </c>
      <c r="B38" s="4" t="str">
        <f>IF($M38="_AVG","","NUCLEAR")</f>
        <v/>
      </c>
      <c r="C38" s="4" t="str">
        <f>L9</f>
        <v/>
      </c>
      <c r="F38" s="3"/>
      <c r="G38" s="3" t="s">
        <v>40</v>
      </c>
      <c r="H38" s="3" t="s">
        <v>39</v>
      </c>
      <c r="I38" s="2">
        <v>1</v>
      </c>
      <c r="J38" s="2">
        <v>1</v>
      </c>
      <c r="K38" s="2" t="s">
        <v>38</v>
      </c>
      <c r="M38" t="str">
        <f>IF(ISBLANK(L9),"",CONCATENATE(UPPER(L9),"_AVG"))</f>
        <v>_AVG</v>
      </c>
    </row>
    <row r="39" spans="1:13">
      <c r="A39" s="4" t="str">
        <f>IF($M39="_TOTAL","",M39)</f>
        <v/>
      </c>
      <c r="B39" s="4" t="str">
        <f>IF($M39="_TOTAL","","NUCLEAR")</f>
        <v/>
      </c>
      <c r="C39" s="4" t="str">
        <f>L10</f>
        <v/>
      </c>
      <c r="F39" s="3"/>
      <c r="G39" s="3" t="s">
        <v>40</v>
      </c>
      <c r="H39" s="3" t="s">
        <v>39</v>
      </c>
      <c r="I39" s="2">
        <v>1</v>
      </c>
      <c r="J39" s="2">
        <v>1</v>
      </c>
      <c r="K39" s="3" t="s">
        <v>37</v>
      </c>
      <c r="M39" t="str">
        <f>IF(ISBLANK(L10),"",CONCATENATE(UPPER(L10),"_TOTAL"))</f>
        <v>_TOTAL</v>
      </c>
    </row>
    <row r="40" spans="1:13">
      <c r="A40" s="4" t="str">
        <f>IF($M40="_AVG","",M40)</f>
        <v/>
      </c>
      <c r="B40" s="4" t="str">
        <f>IF($M40="_AVG","","NUCLEAR")</f>
        <v/>
      </c>
      <c r="C40" s="4" t="str">
        <f>L10</f>
        <v/>
      </c>
      <c r="F40" s="3"/>
      <c r="G40" s="3" t="s">
        <v>40</v>
      </c>
      <c r="H40" s="3" t="s">
        <v>39</v>
      </c>
      <c r="I40" s="2">
        <v>1</v>
      </c>
      <c r="J40" s="2">
        <v>1</v>
      </c>
      <c r="K40" s="2" t="s">
        <v>38</v>
      </c>
      <c r="M40" t="str">
        <f>IF(ISBLANK(L10),"",CONCATENATE(UPPER(L10),"_AVG"))</f>
        <v>_AVG</v>
      </c>
    </row>
    <row r="41" spans="1:13">
      <c r="A41" s="4" t="str">
        <f>IF($M41="_TOTAL","",M41)</f>
        <v/>
      </c>
      <c r="B41" s="4" t="str">
        <f>IF($M41="_TOTAL","","NUCLEAR")</f>
        <v/>
      </c>
      <c r="C41" s="4" t="str">
        <f>L11</f>
        <v/>
      </c>
      <c r="F41" s="3"/>
      <c r="G41" s="3" t="s">
        <v>40</v>
      </c>
      <c r="H41" s="3" t="s">
        <v>39</v>
      </c>
      <c r="I41" s="2">
        <v>1</v>
      </c>
      <c r="J41" s="2">
        <v>1</v>
      </c>
      <c r="K41" s="3" t="s">
        <v>37</v>
      </c>
      <c r="M41" t="str">
        <f>IF(ISBLANK(L11),"",CONCATENATE(UPPER(L11),"_TOTAL"))</f>
        <v>_TOTAL</v>
      </c>
    </row>
    <row r="42" spans="1:13">
      <c r="A42" s="4" t="str">
        <f>IF($M42="_AVG","",M42)</f>
        <v/>
      </c>
      <c r="B42" s="4" t="str">
        <f>IF($M42="_AVG","","NUCLEAR")</f>
        <v/>
      </c>
      <c r="C42" s="4" t="str">
        <f>L11</f>
        <v/>
      </c>
      <c r="D42" s="2"/>
      <c r="E42" s="2"/>
      <c r="F42" s="3"/>
      <c r="G42" s="3" t="s">
        <v>40</v>
      </c>
      <c r="H42" s="3" t="s">
        <v>39</v>
      </c>
      <c r="I42" s="2">
        <v>1</v>
      </c>
      <c r="J42" s="2">
        <v>1</v>
      </c>
      <c r="K42" s="2" t="s">
        <v>38</v>
      </c>
      <c r="M42" t="str">
        <f>IF(ISBLANK(L11),"",CONCATENATE(UPPER(L11),"_AVG"))</f>
        <v>_AVG</v>
      </c>
    </row>
    <row r="43" spans="1:13">
      <c r="A43" s="4" t="str">
        <f>IF($M43="_TOTAL","",M43)</f>
        <v/>
      </c>
      <c r="B43" s="4" t="str">
        <f>IF($M43="_TOTAL","","NUCLEAR")</f>
        <v/>
      </c>
      <c r="C43" s="4" t="str">
        <f>L12</f>
        <v/>
      </c>
      <c r="F43" s="3"/>
      <c r="G43" s="3" t="s">
        <v>40</v>
      </c>
      <c r="H43" s="3" t="s">
        <v>39</v>
      </c>
      <c r="I43" s="2">
        <v>1</v>
      </c>
      <c r="J43" s="2">
        <v>1</v>
      </c>
      <c r="K43" s="3" t="s">
        <v>37</v>
      </c>
      <c r="M43" t="str">
        <f>IF(ISBLANK(L12),"",CONCATENATE(UPPER(L12),"_TOTAL"))</f>
        <v>_TOTAL</v>
      </c>
    </row>
    <row r="44" spans="1:13">
      <c r="A44" s="4" t="str">
        <f>IF($M44="_AVG","",M44)</f>
        <v/>
      </c>
      <c r="B44" s="4" t="str">
        <f>IF($M44="_AVG","","NUCLEAR")</f>
        <v/>
      </c>
      <c r="C44" s="4" t="str">
        <f>L12</f>
        <v/>
      </c>
      <c r="F44" s="3"/>
      <c r="G44" s="3" t="s">
        <v>40</v>
      </c>
      <c r="H44" s="3" t="s">
        <v>39</v>
      </c>
      <c r="I44" s="2">
        <v>1</v>
      </c>
      <c r="J44" s="2">
        <v>1</v>
      </c>
      <c r="K44" s="2" t="s">
        <v>38</v>
      </c>
      <c r="M44" t="str">
        <f>IF(ISBLANK(L12),"",CONCATENATE(UPPER(L12),"_AVG"))</f>
        <v>_AVG</v>
      </c>
    </row>
    <row r="45" spans="1:13">
      <c r="A45" s="4" t="str">
        <f>IF($M45="_TOTAL","",M45)</f>
        <v/>
      </c>
      <c r="B45" s="4" t="str">
        <f>IF($M45="_TOTAL","","NUCLEAR")</f>
        <v/>
      </c>
      <c r="C45" s="4" t="str">
        <f>L13</f>
        <v/>
      </c>
      <c r="F45" s="3"/>
      <c r="G45" s="3" t="s">
        <v>40</v>
      </c>
      <c r="H45" s="3" t="s">
        <v>39</v>
      </c>
      <c r="I45" s="2">
        <v>1</v>
      </c>
      <c r="J45" s="2">
        <v>1</v>
      </c>
      <c r="K45" s="3" t="s">
        <v>37</v>
      </c>
      <c r="M45" t="str">
        <f>IF(ISBLANK(L13),"",CONCATENATE(UPPER(L13),"_TOTAL"))</f>
        <v>_TOTAL</v>
      </c>
    </row>
    <row r="46" spans="1:13">
      <c r="A46" s="4" t="str">
        <f>IF($M46="_AVG","",M46)</f>
        <v/>
      </c>
      <c r="B46" s="4" t="str">
        <f>IF($M46="_AVG","","NUCLEAR")</f>
        <v/>
      </c>
      <c r="C46" s="4" t="str">
        <f>L13</f>
        <v/>
      </c>
      <c r="F46" s="3"/>
      <c r="G46" s="3" t="s">
        <v>40</v>
      </c>
      <c r="H46" s="3" t="s">
        <v>39</v>
      </c>
      <c r="I46" s="2">
        <v>1</v>
      </c>
      <c r="J46" s="2">
        <v>1</v>
      </c>
      <c r="K46" s="2" t="s">
        <v>38</v>
      </c>
      <c r="M46" t="str">
        <f>IF(ISBLANK(L13),"",CONCATENATE(UPPER(L13),"_AVG"))</f>
        <v>_AVG</v>
      </c>
    </row>
    <row r="47" spans="1:13">
      <c r="A47" s="4" t="str">
        <f>IF($M47="_TOTAL","",M47)</f>
        <v/>
      </c>
      <c r="B47" s="4" t="str">
        <f>IF($M47="_TOTAL","","NUCLEAR")</f>
        <v/>
      </c>
      <c r="C47" s="4" t="str">
        <f>L14</f>
        <v/>
      </c>
      <c r="F47" s="3"/>
      <c r="G47" s="3" t="s">
        <v>40</v>
      </c>
      <c r="H47" s="3" t="s">
        <v>39</v>
      </c>
      <c r="I47" s="2">
        <v>1</v>
      </c>
      <c r="J47" s="2">
        <v>1</v>
      </c>
      <c r="K47" s="3" t="s">
        <v>37</v>
      </c>
      <c r="M47" t="str">
        <f>IF(ISBLANK(L14),"",CONCATENATE(UPPER(L14),"_TOTAL"))</f>
        <v>_TOTAL</v>
      </c>
    </row>
    <row r="48" spans="1:13">
      <c r="A48" s="4" t="str">
        <f>IF($M48="_AVG","",M48)</f>
        <v/>
      </c>
      <c r="B48" s="4" t="str">
        <f>IF($M48="_AVG","","NUCLEAR")</f>
        <v/>
      </c>
      <c r="C48" s="4" t="str">
        <f>L14</f>
        <v/>
      </c>
      <c r="F48" s="3"/>
      <c r="G48" s="3" t="s">
        <v>40</v>
      </c>
      <c r="H48" s="3" t="s">
        <v>39</v>
      </c>
      <c r="I48" s="2">
        <v>1</v>
      </c>
      <c r="J48" s="2">
        <v>1</v>
      </c>
      <c r="K48" s="2" t="s">
        <v>38</v>
      </c>
      <c r="M48" t="str">
        <f>IF(ISBLANK(L14),"",CONCATENATE(UPPER(L14),"_AVG"))</f>
        <v>_AVG</v>
      </c>
    </row>
    <row r="49" spans="1:13">
      <c r="A49" s="4" t="str">
        <f>IF($M49="_TOTAL","",M49)</f>
        <v/>
      </c>
      <c r="B49" s="4" t="str">
        <f>IF($M49="_TOTAL","","NUCLEAR")</f>
        <v/>
      </c>
      <c r="C49" s="4" t="str">
        <f>L15</f>
        <v/>
      </c>
      <c r="F49" s="3"/>
      <c r="G49" s="3" t="s">
        <v>40</v>
      </c>
      <c r="H49" s="3" t="s">
        <v>39</v>
      </c>
      <c r="I49" s="2">
        <v>1</v>
      </c>
      <c r="J49" s="2">
        <v>1</v>
      </c>
      <c r="K49" s="3" t="s">
        <v>37</v>
      </c>
      <c r="M49" t="str">
        <f>IF(ISBLANK(L15),"",CONCATENATE(UPPER(L15),"_TOTAL"))</f>
        <v>_TOTAL</v>
      </c>
    </row>
    <row r="50" spans="1:13">
      <c r="A50" s="4" t="str">
        <f>IF($M50="_AVG","",M50)</f>
        <v/>
      </c>
      <c r="B50" s="4" t="str">
        <f>IF($M50="_AVG","","NUCLEAR")</f>
        <v/>
      </c>
      <c r="C50" s="4" t="str">
        <f>L15</f>
        <v/>
      </c>
      <c r="F50" s="3"/>
      <c r="G50" s="3" t="s">
        <v>40</v>
      </c>
      <c r="H50" s="3" t="s">
        <v>39</v>
      </c>
      <c r="I50" s="2">
        <v>1</v>
      </c>
      <c r="J50" s="2">
        <v>1</v>
      </c>
      <c r="K50" s="2" t="s">
        <v>38</v>
      </c>
      <c r="M50" t="str">
        <f>IF(ISBLANK(L15),"",CONCATENATE(UPPER(L15),"_AVG"))</f>
        <v>_AVG</v>
      </c>
    </row>
    <row r="51" spans="1:13">
      <c r="A51" s="4" t="str">
        <f>IF($M51="_TOTAL","",M51)</f>
        <v/>
      </c>
      <c r="B51" s="4" t="str">
        <f>IF($M51="_TOTAL","","NUCLEAR")</f>
        <v/>
      </c>
      <c r="C51" s="4" t="str">
        <f>L16</f>
        <v/>
      </c>
      <c r="F51" s="3"/>
      <c r="G51" s="3" t="s">
        <v>40</v>
      </c>
      <c r="H51" s="3" t="s">
        <v>39</v>
      </c>
      <c r="I51" s="2">
        <v>1</v>
      </c>
      <c r="J51" s="2">
        <v>1</v>
      </c>
      <c r="K51" s="3" t="s">
        <v>37</v>
      </c>
      <c r="M51" t="str">
        <f>IF(ISBLANK(L16),"",CONCATENATE(UPPER(L16),"_TOTAL"))</f>
        <v>_TOTAL</v>
      </c>
    </row>
    <row r="52" spans="1:13">
      <c r="A52" s="4" t="str">
        <f>IF($M52="_AVG","",M52)</f>
        <v/>
      </c>
      <c r="B52" s="4" t="str">
        <f>IF($M52="_AVG","","NUCLEAR")</f>
        <v/>
      </c>
      <c r="C52" s="4" t="str">
        <f>L16</f>
        <v/>
      </c>
      <c r="F52" s="3"/>
      <c r="G52" s="3" t="s">
        <v>40</v>
      </c>
      <c r="H52" s="3" t="s">
        <v>39</v>
      </c>
      <c r="I52" s="2">
        <v>1</v>
      </c>
      <c r="J52" s="2">
        <v>1</v>
      </c>
      <c r="K52" s="2" t="s">
        <v>38</v>
      </c>
      <c r="M52" t="str">
        <f>IF(ISBLANK(L16),"",CONCATENATE(UPPER(L16),"_AVG"))</f>
        <v>_AVG</v>
      </c>
    </row>
    <row r="53" spans="1:13">
      <c r="A53" s="4" t="str">
        <f>IF($M53="_TOTAL","",M53)</f>
        <v/>
      </c>
      <c r="B53" s="4" t="str">
        <f>IF($M53="_TOTAL","","NUCLEAR")</f>
        <v/>
      </c>
      <c r="C53" s="4" t="str">
        <f>L17</f>
        <v/>
      </c>
      <c r="F53" s="3"/>
      <c r="G53" s="3" t="s">
        <v>40</v>
      </c>
      <c r="H53" s="3" t="s">
        <v>39</v>
      </c>
      <c r="I53" s="2">
        <v>1</v>
      </c>
      <c r="J53" s="2">
        <v>1</v>
      </c>
      <c r="K53" s="3" t="s">
        <v>37</v>
      </c>
      <c r="M53" t="str">
        <f>IF(ISBLANK(L17),"",CONCATENATE(UPPER(L17),"_TOTAL"))</f>
        <v>_TOTAL</v>
      </c>
    </row>
    <row r="54" spans="1:13">
      <c r="A54" s="4" t="str">
        <f>IF($M54="_AVG","",M54)</f>
        <v/>
      </c>
      <c r="B54" s="4" t="str">
        <f>IF($M54="_AVG","","NUCLEAR")</f>
        <v/>
      </c>
      <c r="C54" s="4" t="str">
        <f>L17</f>
        <v/>
      </c>
      <c r="D54" s="2"/>
      <c r="E54" s="2"/>
      <c r="F54" s="3"/>
      <c r="G54" s="3" t="s">
        <v>40</v>
      </c>
      <c r="H54" s="3" t="s">
        <v>39</v>
      </c>
      <c r="I54" s="2">
        <v>1</v>
      </c>
      <c r="J54" s="2">
        <v>1</v>
      </c>
      <c r="K54" s="2" t="s">
        <v>38</v>
      </c>
      <c r="M54" t="str">
        <f>IF(ISBLANK(L17),"",CONCATENATE(UPPER(L17),"_AVG"))</f>
        <v>_AVG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Megjhani, Murad</dc:creator>
  <cp:lastModifiedBy>Kedar Grama</cp:lastModifiedBy>
  <dcterms:created xsi:type="dcterms:W3CDTF">2013-03-13T17:48:24Z</dcterms:created>
  <dcterms:modified xsi:type="dcterms:W3CDTF">2013-03-13T21:39:44Z</dcterms:modified>
</cp:coreProperties>
</file>