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activeX/activeX20.xml" ContentType="application/vnd.ms-office.activeX+xml"/>
  <Override PartName="/xl/activeX/activeX20.bin" ContentType="application/vnd.ms-office.activeX"/>
  <Override PartName="/xl/activeX/activeX21.xml" ContentType="application/vnd.ms-office.activeX+xml"/>
  <Override PartName="/xl/activeX/activeX21.bin" ContentType="application/vnd.ms-office.activeX"/>
  <Override PartName="/xl/activeX/activeX22.xml" ContentType="application/vnd.ms-office.activeX+xml"/>
  <Override PartName="/xl/activeX/activeX22.bin" ContentType="application/vnd.ms-office.activeX"/>
  <Override PartName="/xl/activeX/activeX23.xml" ContentType="application/vnd.ms-office.activeX+xml"/>
  <Override PartName="/xl/activeX/activeX23.bin" ContentType="application/vnd.ms-office.activeX"/>
  <Override PartName="/xl/activeX/activeX24.xml" ContentType="application/vnd.ms-office.activeX+xml"/>
  <Override PartName="/xl/activeX/activeX24.bin" ContentType="application/vnd.ms-office.activeX"/>
  <Override PartName="/xl/activeX/activeX25.xml" ContentType="application/vnd.ms-office.activeX+xml"/>
  <Override PartName="/xl/activeX/activeX25.bin" ContentType="application/vnd.ms-office.activeX"/>
  <Override PartName="/xl/activeX/activeX26.xml" ContentType="application/vnd.ms-office.activeX+xml"/>
  <Override PartName="/xl/activeX/activeX26.bin" ContentType="application/vnd.ms-office.activeX"/>
  <Override PartName="/xl/activeX/activeX27.xml" ContentType="application/vnd.ms-office.activeX+xml"/>
  <Override PartName="/xl/activeX/activeX27.bin" ContentType="application/vnd.ms-office.activeX"/>
  <Override PartName="/xl/activeX/activeX28.xml" ContentType="application/vnd.ms-office.activeX+xml"/>
  <Override PartName="/xl/activeX/activeX28.bin" ContentType="application/vnd.ms-office.activeX"/>
  <Override PartName="/xl/activeX/activeX29.xml" ContentType="application/vnd.ms-office.activeX+xml"/>
  <Override PartName="/xl/activeX/activeX29.bin" ContentType="application/vnd.ms-office.activeX"/>
  <Override PartName="/xl/activeX/activeX30.xml" ContentType="application/vnd.ms-office.activeX+xml"/>
  <Override PartName="/xl/activeX/activeX30.bin" ContentType="application/vnd.ms-office.activeX"/>
  <Override PartName="/xl/activeX/activeX31.xml" ContentType="application/vnd.ms-office.activeX+xml"/>
  <Override PartName="/xl/activeX/activeX31.bin" ContentType="application/vnd.ms-office.activeX"/>
  <Override PartName="/xl/activeX/activeX32.xml" ContentType="application/vnd.ms-office.activeX+xml"/>
  <Override PartName="/xl/activeX/activeX32.bin" ContentType="application/vnd.ms-office.activeX"/>
  <Override PartName="/xl/activeX/activeX33.xml" ContentType="application/vnd.ms-office.activeX+xml"/>
  <Override PartName="/xl/activeX/activeX33.bin" ContentType="application/vnd.ms-office.activeX"/>
  <Override PartName="/xl/activeX/activeX34.xml" ContentType="application/vnd.ms-office.activeX+xml"/>
  <Override PartName="/xl/activeX/activeX34.bin" ContentType="application/vnd.ms-office.activeX"/>
  <Override PartName="/xl/activeX/activeX35.xml" ContentType="application/vnd.ms-office.activeX+xml"/>
  <Override PartName="/xl/activeX/activeX35.bin" ContentType="application/vnd.ms-office.activeX"/>
  <Override PartName="/xl/activeX/activeX36.xml" ContentType="application/vnd.ms-office.activeX+xml"/>
  <Override PartName="/xl/activeX/activeX36.bin" ContentType="application/vnd.ms-office.activeX"/>
  <Override PartName="/xl/activeX/activeX37.xml" ContentType="application/vnd.ms-office.activeX+xml"/>
  <Override PartName="/xl/activeX/activeX37.bin" ContentType="application/vnd.ms-office.activeX"/>
  <Override PartName="/xl/activeX/activeX38.xml" ContentType="application/vnd.ms-office.activeX+xml"/>
  <Override PartName="/xl/activeX/activeX38.bin" ContentType="application/vnd.ms-office.activeX"/>
  <Override PartName="/xl/activeX/activeX39.xml" ContentType="application/vnd.ms-office.activeX+xml"/>
  <Override PartName="/xl/activeX/activeX39.bin" ContentType="application/vnd.ms-office.activeX"/>
  <Override PartName="/xl/activeX/activeX40.xml" ContentType="application/vnd.ms-office.activeX+xml"/>
  <Override PartName="/xl/activeX/activeX40.bin" ContentType="application/vnd.ms-office.activeX"/>
  <Override PartName="/xl/activeX/activeX41.xml" ContentType="application/vnd.ms-office.activeX+xml"/>
  <Override PartName="/xl/activeX/activeX41.bin" ContentType="application/vnd.ms-office.activeX"/>
  <Override PartName="/xl/activeX/activeX42.xml" ContentType="application/vnd.ms-office.activeX+xml"/>
  <Override PartName="/xl/activeX/activeX42.bin" ContentType="application/vnd.ms-office.activeX"/>
  <Override PartName="/xl/activeX/activeX43.xml" ContentType="application/vnd.ms-office.activeX+xml"/>
  <Override PartName="/xl/activeX/activeX43.bin" ContentType="application/vnd.ms-office.activeX"/>
  <Override PartName="/xl/activeX/activeX44.xml" ContentType="application/vnd.ms-office.activeX+xml"/>
  <Override PartName="/xl/activeX/activeX44.bin" ContentType="application/vnd.ms-office.activeX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9735" yWindow="60" windowWidth="10620" windowHeight="8010" firstSheet="2" activeTab="7"/>
  </bookViews>
  <sheets>
    <sheet name="TS#1B-PfAcpH_Step 2" sheetId="2" r:id="rId1"/>
    <sheet name="TS#1B-ScAcpS_Step 1" sheetId="1" r:id="rId2"/>
    <sheet name="membrane layout" sheetId="3" r:id="rId3"/>
    <sheet name="Delta-PPTase_IntDen_Sfp vs AcpS" sheetId="5" r:id="rId4"/>
    <sheet name="Delta-PPTase_IntDen_Sfp vs  (2" sheetId="6" r:id="rId5"/>
    <sheet name="PPTase Labeling Sfp vs AcpS" sheetId="7" r:id="rId6"/>
    <sheet name="F26 BLAST" sheetId="4" r:id="rId7"/>
    <sheet name="Comparing single mutation" sheetId="8" r:id="rId8"/>
  </sheets>
  <definedNames>
    <definedName name="_xlnm._FilterDatabase" localSheetId="4" hidden="1">'Delta-PPTase_IntDen_Sfp vs  (2'!$A$1:$C$269</definedName>
  </definedNames>
  <calcPr calcId="145621"/>
</workbook>
</file>

<file path=xl/calcChain.xml><?xml version="1.0" encoding="utf-8"?>
<calcChain xmlns="http://schemas.openxmlformats.org/spreadsheetml/2006/main">
  <c r="O6" i="8" l="1"/>
  <c r="O7" i="8"/>
  <c r="O8" i="8"/>
  <c r="O9" i="8"/>
  <c r="O10" i="8"/>
  <c r="O11" i="8"/>
  <c r="O12" i="8"/>
  <c r="O5" i="8"/>
  <c r="N6" i="8"/>
  <c r="N7" i="8"/>
  <c r="N8" i="8"/>
  <c r="N9" i="8"/>
  <c r="N10" i="8"/>
  <c r="N11" i="8"/>
  <c r="N12" i="8"/>
  <c r="N5" i="8"/>
  <c r="L6" i="8"/>
  <c r="M6" i="8"/>
  <c r="L7" i="8"/>
  <c r="M7" i="8"/>
  <c r="L8" i="8"/>
  <c r="M8" i="8"/>
  <c r="L9" i="8"/>
  <c r="M9" i="8"/>
  <c r="L10" i="8"/>
  <c r="M10" i="8"/>
  <c r="L11" i="8"/>
  <c r="M11" i="8"/>
  <c r="L12" i="8"/>
  <c r="M12" i="8"/>
  <c r="M5" i="8"/>
  <c r="L5" i="8"/>
  <c r="O3" i="8"/>
  <c r="O4" i="8"/>
  <c r="N4" i="8"/>
  <c r="M4" i="8"/>
  <c r="L4" i="8"/>
  <c r="I4" i="8"/>
  <c r="N3" i="8"/>
  <c r="L3" i="8"/>
  <c r="M3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28" i="8"/>
  <c r="E5" i="8"/>
  <c r="E6" i="8"/>
  <c r="E21" i="8"/>
  <c r="E22" i="8"/>
  <c r="E37" i="8"/>
  <c r="E38" i="8"/>
  <c r="E3" i="8"/>
  <c r="D4" i="8"/>
  <c r="E4" i="8" s="1"/>
  <c r="D5" i="8"/>
  <c r="D6" i="8"/>
  <c r="D7" i="8"/>
  <c r="E7" i="8" s="1"/>
  <c r="D8" i="8"/>
  <c r="E8" i="8" s="1"/>
  <c r="D9" i="8"/>
  <c r="D10" i="8"/>
  <c r="D11" i="8"/>
  <c r="E11" i="8" s="1"/>
  <c r="D12" i="8"/>
  <c r="E12" i="8" s="1"/>
  <c r="D13" i="8"/>
  <c r="E13" i="8" s="1"/>
  <c r="D14" i="8"/>
  <c r="E14" i="8" s="1"/>
  <c r="D15" i="8"/>
  <c r="E15" i="8" s="1"/>
  <c r="D16" i="8"/>
  <c r="E16" i="8" s="1"/>
  <c r="D17" i="8"/>
  <c r="D18" i="8"/>
  <c r="D19" i="8"/>
  <c r="E19" i="8" s="1"/>
  <c r="D20" i="8"/>
  <c r="E20" i="8" s="1"/>
  <c r="D21" i="8"/>
  <c r="D22" i="8"/>
  <c r="D23" i="8"/>
  <c r="E23" i="8" s="1"/>
  <c r="D24" i="8"/>
  <c r="E24" i="8" s="1"/>
  <c r="D25" i="8"/>
  <c r="D26" i="8"/>
  <c r="D27" i="8"/>
  <c r="E27" i="8" s="1"/>
  <c r="D28" i="8"/>
  <c r="E28" i="8" s="1"/>
  <c r="D29" i="8"/>
  <c r="E29" i="8" s="1"/>
  <c r="D30" i="8"/>
  <c r="E30" i="8" s="1"/>
  <c r="D31" i="8"/>
  <c r="E31" i="8" s="1"/>
  <c r="D32" i="8"/>
  <c r="E32" i="8" s="1"/>
  <c r="D33" i="8"/>
  <c r="D34" i="8"/>
  <c r="D35" i="8"/>
  <c r="E35" i="8" s="1"/>
  <c r="D36" i="8"/>
  <c r="E36" i="8" s="1"/>
  <c r="D37" i="8"/>
  <c r="D38" i="8"/>
  <c r="D39" i="8"/>
  <c r="E39" i="8" s="1"/>
  <c r="D40" i="8"/>
  <c r="E40" i="8" s="1"/>
  <c r="D41" i="8"/>
  <c r="D42" i="8"/>
  <c r="D43" i="8"/>
  <c r="E43" i="8" s="1"/>
  <c r="D44" i="8"/>
  <c r="E44" i="8" s="1"/>
  <c r="D45" i="8"/>
  <c r="E45" i="8" s="1"/>
  <c r="D46" i="8"/>
  <c r="E46" i="8" s="1"/>
  <c r="D47" i="8"/>
  <c r="E47" i="8" s="1"/>
  <c r="D48" i="8"/>
  <c r="E48" i="8" s="1"/>
  <c r="D49" i="8"/>
  <c r="D50" i="8"/>
  <c r="D51" i="8"/>
  <c r="E51" i="8" s="1"/>
  <c r="D52" i="8"/>
  <c r="E52" i="8" s="1"/>
  <c r="D3" i="8"/>
  <c r="I3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28" i="8"/>
  <c r="C48" i="8"/>
  <c r="C49" i="8"/>
  <c r="C50" i="8"/>
  <c r="C51" i="8"/>
  <c r="C52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28" i="8"/>
  <c r="A19" i="8"/>
  <c r="B19" i="8"/>
  <c r="C19" i="8"/>
  <c r="U19" i="8"/>
  <c r="A20" i="8"/>
  <c r="B20" i="8"/>
  <c r="C20" i="8"/>
  <c r="U20" i="8"/>
  <c r="A21" i="8"/>
  <c r="B21" i="8"/>
  <c r="C21" i="8"/>
  <c r="U21" i="8"/>
  <c r="A22" i="8"/>
  <c r="B22" i="8"/>
  <c r="C22" i="8"/>
  <c r="U22" i="8"/>
  <c r="A23" i="8"/>
  <c r="B23" i="8"/>
  <c r="C23" i="8"/>
  <c r="U23" i="8"/>
  <c r="A24" i="8"/>
  <c r="B24" i="8"/>
  <c r="C24" i="8"/>
  <c r="U24" i="8"/>
  <c r="A25" i="8"/>
  <c r="B25" i="8"/>
  <c r="C25" i="8"/>
  <c r="U25" i="8"/>
  <c r="A26" i="8"/>
  <c r="B26" i="8"/>
  <c r="C26" i="8"/>
  <c r="U26" i="8"/>
  <c r="A27" i="8"/>
  <c r="B27" i="8"/>
  <c r="C27" i="8"/>
  <c r="U27" i="8"/>
  <c r="A3" i="8"/>
  <c r="B3" i="8"/>
  <c r="C3" i="8"/>
  <c r="U3" i="8"/>
  <c r="A4" i="8"/>
  <c r="B4" i="8"/>
  <c r="C4" i="8"/>
  <c r="U4" i="8"/>
  <c r="A5" i="8"/>
  <c r="B5" i="8"/>
  <c r="C5" i="8"/>
  <c r="U5" i="8"/>
  <c r="A6" i="8"/>
  <c r="B6" i="8"/>
  <c r="C6" i="8"/>
  <c r="U6" i="8"/>
  <c r="A7" i="8"/>
  <c r="B7" i="8"/>
  <c r="C7" i="8"/>
  <c r="U7" i="8"/>
  <c r="A8" i="8"/>
  <c r="B8" i="8"/>
  <c r="C8" i="8"/>
  <c r="U8" i="8"/>
  <c r="A9" i="8"/>
  <c r="B9" i="8"/>
  <c r="C9" i="8"/>
  <c r="U9" i="8"/>
  <c r="A10" i="8"/>
  <c r="B10" i="8"/>
  <c r="C10" i="8"/>
  <c r="U10" i="8"/>
  <c r="A11" i="8"/>
  <c r="B11" i="8"/>
  <c r="C11" i="8"/>
  <c r="U11" i="8"/>
  <c r="A12" i="8"/>
  <c r="B12" i="8"/>
  <c r="C12" i="8"/>
  <c r="U12" i="8"/>
  <c r="A13" i="8"/>
  <c r="B13" i="8"/>
  <c r="C13" i="8"/>
  <c r="U13" i="8"/>
  <c r="A14" i="8"/>
  <c r="B14" i="8"/>
  <c r="C14" i="8"/>
  <c r="U14" i="8"/>
  <c r="A15" i="8"/>
  <c r="B15" i="8"/>
  <c r="C15" i="8"/>
  <c r="U15" i="8"/>
  <c r="A16" i="8"/>
  <c r="B16" i="8"/>
  <c r="C16" i="8"/>
  <c r="U16" i="8"/>
  <c r="A17" i="8"/>
  <c r="B17" i="8"/>
  <c r="C17" i="8"/>
  <c r="U17" i="8"/>
  <c r="A18" i="8"/>
  <c r="B18" i="8"/>
  <c r="C18" i="8"/>
  <c r="U18" i="8"/>
  <c r="B2" i="8"/>
  <c r="C2" i="8"/>
  <c r="U2" i="8"/>
  <c r="A2" i="8"/>
  <c r="AE10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E49" i="8" l="1"/>
  <c r="E41" i="8"/>
  <c r="E33" i="8"/>
  <c r="E25" i="8"/>
  <c r="E17" i="8"/>
  <c r="E9" i="8"/>
  <c r="E50" i="8"/>
  <c r="E42" i="8"/>
  <c r="E34" i="8"/>
  <c r="E26" i="8"/>
  <c r="E18" i="8"/>
  <c r="E10" i="8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211" i="7"/>
  <c r="D212" i="7"/>
  <c r="D213" i="7"/>
  <c r="D214" i="7"/>
  <c r="D215" i="7"/>
  <c r="D216" i="7"/>
  <c r="D217" i="7"/>
  <c r="D218" i="7"/>
  <c r="D219" i="7"/>
  <c r="D220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233" i="7"/>
  <c r="D234" i="7"/>
  <c r="D235" i="7"/>
  <c r="D236" i="7"/>
  <c r="D237" i="7"/>
  <c r="D238" i="7"/>
  <c r="D239" i="7"/>
  <c r="D240" i="7"/>
  <c r="D241" i="7"/>
  <c r="D242" i="7"/>
  <c r="D243" i="7"/>
  <c r="D244" i="7"/>
  <c r="D245" i="7"/>
  <c r="D246" i="7"/>
  <c r="D247" i="7"/>
  <c r="D248" i="7"/>
  <c r="D249" i="7"/>
  <c r="D250" i="7"/>
  <c r="D251" i="7"/>
  <c r="D252" i="7"/>
  <c r="D253" i="7"/>
  <c r="D254" i="7"/>
  <c r="D255" i="7"/>
  <c r="D256" i="7"/>
  <c r="D257" i="7"/>
  <c r="D258" i="7"/>
  <c r="D259" i="7"/>
  <c r="D260" i="7"/>
  <c r="D261" i="7"/>
  <c r="D262" i="7"/>
  <c r="D263" i="7"/>
  <c r="D264" i="7"/>
  <c r="D265" i="7"/>
  <c r="D266" i="7"/>
  <c r="D267" i="7"/>
  <c r="D268" i="7"/>
  <c r="D269" i="7"/>
  <c r="D3" i="7"/>
  <c r="N26" i="1" l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" i="1"/>
  <c r="L8" i="1"/>
  <c r="H20" i="5"/>
  <c r="H8" i="5"/>
  <c r="H9" i="5"/>
  <c r="H10" i="5"/>
  <c r="H11" i="5"/>
  <c r="H12" i="5"/>
  <c r="H13" i="5"/>
  <c r="H14" i="5"/>
  <c r="H15" i="5"/>
  <c r="H16" i="5"/>
  <c r="H17" i="5"/>
  <c r="H18" i="5"/>
  <c r="H19" i="5"/>
  <c r="H21" i="5"/>
  <c r="H22" i="5"/>
  <c r="H23" i="5"/>
  <c r="H24" i="5"/>
  <c r="H25" i="5"/>
  <c r="H26" i="5"/>
  <c r="H2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H7" i="5"/>
  <c r="G7" i="5"/>
  <c r="F3" i="5"/>
  <c r="E3" i="5"/>
  <c r="E19" i="6" l="1"/>
  <c r="E262" i="6"/>
  <c r="E261" i="6"/>
  <c r="E260" i="6"/>
  <c r="E259" i="6"/>
  <c r="E258" i="6"/>
  <c r="E257" i="6"/>
  <c r="E256" i="6"/>
  <c r="E255" i="6"/>
  <c r="E253" i="6"/>
  <c r="E252" i="6"/>
  <c r="E251" i="6"/>
  <c r="E250" i="6"/>
  <c r="E249" i="6"/>
  <c r="E248" i="6"/>
  <c r="E247" i="6"/>
  <c r="E246" i="6"/>
  <c r="E245" i="6"/>
  <c r="E244" i="6"/>
  <c r="E269" i="6"/>
  <c r="E268" i="6"/>
  <c r="E267" i="6"/>
  <c r="E266" i="6"/>
  <c r="E265" i="6"/>
  <c r="E264" i="6"/>
  <c r="E263" i="6"/>
  <c r="E254" i="6"/>
  <c r="E243" i="6"/>
  <c r="E236" i="6"/>
  <c r="E234" i="6"/>
  <c r="E233" i="6"/>
  <c r="E232" i="6"/>
  <c r="E231" i="6"/>
  <c r="E230" i="6"/>
  <c r="E229" i="6"/>
  <c r="E228" i="6"/>
  <c r="E227" i="6"/>
  <c r="E226" i="6"/>
  <c r="E225" i="6"/>
  <c r="E223" i="6"/>
  <c r="E222" i="6"/>
  <c r="E221" i="6"/>
  <c r="E220" i="6"/>
  <c r="E219" i="6"/>
  <c r="E218" i="6"/>
  <c r="E217" i="6"/>
  <c r="E216" i="6"/>
  <c r="E215" i="6"/>
  <c r="E214" i="6"/>
  <c r="E242" i="6"/>
  <c r="E241" i="6"/>
  <c r="E240" i="6"/>
  <c r="E239" i="6"/>
  <c r="E238" i="6"/>
  <c r="E237" i="6"/>
  <c r="E235" i="6"/>
  <c r="E224" i="6"/>
  <c r="E213" i="6"/>
  <c r="E206" i="6"/>
  <c r="E204" i="6"/>
  <c r="E203" i="6"/>
  <c r="E202" i="6"/>
  <c r="E201" i="6"/>
  <c r="E200" i="6"/>
  <c r="E199" i="6"/>
  <c r="E198" i="6"/>
  <c r="E197" i="6"/>
  <c r="E196" i="6"/>
  <c r="E195" i="6"/>
  <c r="E193" i="6"/>
  <c r="E192" i="6"/>
  <c r="E191" i="6"/>
  <c r="E190" i="6"/>
  <c r="E189" i="6"/>
  <c r="E188" i="6"/>
  <c r="E187" i="6"/>
  <c r="E186" i="6"/>
  <c r="E185" i="6"/>
  <c r="E184" i="6"/>
  <c r="E212" i="6"/>
  <c r="E211" i="6"/>
  <c r="E210" i="6"/>
  <c r="E209" i="6"/>
  <c r="E208" i="6"/>
  <c r="E207" i="6"/>
  <c r="E205" i="6"/>
  <c r="E194" i="6"/>
  <c r="E183" i="6"/>
  <c r="E176" i="6"/>
  <c r="E174" i="6"/>
  <c r="E173" i="6"/>
  <c r="E172" i="6"/>
  <c r="E171" i="6"/>
  <c r="E170" i="6"/>
  <c r="E169" i="6"/>
  <c r="E168" i="6"/>
  <c r="E167" i="6"/>
  <c r="E166" i="6"/>
  <c r="E165" i="6"/>
  <c r="E163" i="6"/>
  <c r="E162" i="6"/>
  <c r="E161" i="6"/>
  <c r="E160" i="6"/>
  <c r="E159" i="6"/>
  <c r="E158" i="6"/>
  <c r="E157" i="6"/>
  <c r="E156" i="6"/>
  <c r="E155" i="6"/>
  <c r="E154" i="6"/>
  <c r="E182" i="6"/>
  <c r="E181" i="6"/>
  <c r="E180" i="6"/>
  <c r="E179" i="6"/>
  <c r="E178" i="6"/>
  <c r="E177" i="6"/>
  <c r="E175" i="6"/>
  <c r="E164" i="6"/>
  <c r="E153" i="6"/>
  <c r="E146" i="6"/>
  <c r="E144" i="6"/>
  <c r="E143" i="6"/>
  <c r="E142" i="6"/>
  <c r="E141" i="6"/>
  <c r="E140" i="6"/>
  <c r="E139" i="6"/>
  <c r="E138" i="6"/>
  <c r="E137" i="6"/>
  <c r="E136" i="6"/>
  <c r="E135" i="6"/>
  <c r="E133" i="6"/>
  <c r="E132" i="6"/>
  <c r="E131" i="6"/>
  <c r="E130" i="6"/>
  <c r="E129" i="6"/>
  <c r="E128" i="6"/>
  <c r="E127" i="6"/>
  <c r="E126" i="6"/>
  <c r="E125" i="6"/>
  <c r="E124" i="6"/>
  <c r="E152" i="6"/>
  <c r="E151" i="6"/>
  <c r="E150" i="6"/>
  <c r="E149" i="6"/>
  <c r="E148" i="6"/>
  <c r="E147" i="6"/>
  <c r="E145" i="6"/>
  <c r="E134" i="6"/>
  <c r="E123" i="6"/>
  <c r="E116" i="6"/>
  <c r="E114" i="6"/>
  <c r="E113" i="6"/>
  <c r="E112" i="6"/>
  <c r="E111" i="6"/>
  <c r="E110" i="6"/>
  <c r="E109" i="6"/>
  <c r="E108" i="6"/>
  <c r="E107" i="6"/>
  <c r="E106" i="6"/>
  <c r="E105" i="6"/>
  <c r="E103" i="6"/>
  <c r="E102" i="6"/>
  <c r="E101" i="6"/>
  <c r="E100" i="6"/>
  <c r="E99" i="6"/>
  <c r="E98" i="6"/>
  <c r="E97" i="6"/>
  <c r="E96" i="6"/>
  <c r="E95" i="6"/>
  <c r="E94" i="6"/>
  <c r="E122" i="6"/>
  <c r="E121" i="6"/>
  <c r="E120" i="6"/>
  <c r="E119" i="6"/>
  <c r="E118" i="6"/>
  <c r="E117" i="6"/>
  <c r="E115" i="6"/>
  <c r="E104" i="6"/>
  <c r="E93" i="6"/>
  <c r="E86" i="6"/>
  <c r="E84" i="6"/>
  <c r="E83" i="6"/>
  <c r="E82" i="6"/>
  <c r="E81" i="6"/>
  <c r="E80" i="6"/>
  <c r="E79" i="6"/>
  <c r="E78" i="6"/>
  <c r="E77" i="6"/>
  <c r="E76" i="6"/>
  <c r="E75" i="6"/>
  <c r="E73" i="6"/>
  <c r="E72" i="6"/>
  <c r="E71" i="6"/>
  <c r="E70" i="6"/>
  <c r="E69" i="6"/>
  <c r="E68" i="6"/>
  <c r="E67" i="6"/>
  <c r="E66" i="6"/>
  <c r="E65" i="6"/>
  <c r="E64" i="6"/>
  <c r="E92" i="6"/>
  <c r="E91" i="6"/>
  <c r="E90" i="6"/>
  <c r="E89" i="6"/>
  <c r="E88" i="6"/>
  <c r="E87" i="6"/>
  <c r="E85" i="6"/>
  <c r="E74" i="6"/>
  <c r="E63" i="6"/>
  <c r="E56" i="6"/>
  <c r="E54" i="6"/>
  <c r="E53" i="6"/>
  <c r="E52" i="6"/>
  <c r="E51" i="6"/>
  <c r="E50" i="6"/>
  <c r="E49" i="6"/>
  <c r="E48" i="6"/>
  <c r="E47" i="6"/>
  <c r="E46" i="6"/>
  <c r="E45" i="6"/>
  <c r="E43" i="6"/>
  <c r="E42" i="6"/>
  <c r="E41" i="6"/>
  <c r="E40" i="6"/>
  <c r="E39" i="6"/>
  <c r="E38" i="6"/>
  <c r="E37" i="6"/>
  <c r="E36" i="6"/>
  <c r="E35" i="6"/>
  <c r="E34" i="6"/>
  <c r="E62" i="6"/>
  <c r="E61" i="6"/>
  <c r="E60" i="6"/>
  <c r="E59" i="6"/>
  <c r="E58" i="6"/>
  <c r="E57" i="6"/>
  <c r="E55" i="6"/>
  <c r="E44" i="6"/>
  <c r="E33" i="6"/>
  <c r="E26" i="6"/>
  <c r="E24" i="6"/>
  <c r="E23" i="6"/>
  <c r="E22" i="6"/>
  <c r="E21" i="6"/>
  <c r="E20" i="6"/>
  <c r="E18" i="6"/>
  <c r="E17" i="6"/>
  <c r="E16" i="6"/>
  <c r="E15" i="6"/>
  <c r="E13" i="6"/>
  <c r="E12" i="6"/>
  <c r="E11" i="6"/>
  <c r="E10" i="6"/>
  <c r="E9" i="6"/>
  <c r="E8" i="6"/>
  <c r="E7" i="6"/>
  <c r="E6" i="6"/>
  <c r="E5" i="6"/>
  <c r="E4" i="6"/>
  <c r="E32" i="6"/>
  <c r="E31" i="6"/>
  <c r="E30" i="6"/>
  <c r="E29" i="6"/>
  <c r="E28" i="6"/>
  <c r="E27" i="6"/>
  <c r="E25" i="6"/>
  <c r="E14" i="6"/>
  <c r="E3" i="6"/>
  <c r="D4" i="5" l="1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3" i="5"/>
  <c r="K9" i="4" l="1"/>
  <c r="K10" i="4"/>
  <c r="K11" i="4"/>
  <c r="K12" i="4"/>
  <c r="K13" i="4"/>
  <c r="K14" i="4"/>
  <c r="K15" i="4"/>
  <c r="K16" i="4"/>
  <c r="K17" i="4"/>
  <c r="K18" i="4"/>
  <c r="K8" i="4"/>
  <c r="L293" i="1" l="1"/>
  <c r="L294" i="1"/>
  <c r="L295" i="1"/>
  <c r="Q295" i="2"/>
  <c r="Q296" i="2"/>
  <c r="Q297" i="2"/>
  <c r="N295" i="2"/>
  <c r="O295" i="2" s="1"/>
  <c r="N296" i="2"/>
  <c r="O296" i="2" s="1"/>
  <c r="N297" i="2"/>
  <c r="O297" i="2" s="1"/>
  <c r="L295" i="2"/>
  <c r="L296" i="2"/>
  <c r="L297" i="2"/>
  <c r="Q28" i="2"/>
  <c r="N28" i="2"/>
  <c r="K4" i="2"/>
  <c r="Q7" i="2"/>
  <c r="Q8" i="2" l="1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Q251" i="2"/>
  <c r="Q252" i="2"/>
  <c r="Q253" i="2"/>
  <c r="Q254" i="2"/>
  <c r="Q255" i="2"/>
  <c r="Q256" i="2"/>
  <c r="Q257" i="2"/>
  <c r="Q258" i="2"/>
  <c r="Q259" i="2"/>
  <c r="Q260" i="2"/>
  <c r="Q261" i="2"/>
  <c r="Q262" i="2"/>
  <c r="Q263" i="2"/>
  <c r="Q264" i="2"/>
  <c r="Q265" i="2"/>
  <c r="Q266" i="2"/>
  <c r="Q267" i="2"/>
  <c r="Q268" i="2"/>
  <c r="Q269" i="2"/>
  <c r="Q270" i="2"/>
  <c r="Q271" i="2"/>
  <c r="Q272" i="2"/>
  <c r="Q273" i="2"/>
  <c r="Q274" i="2"/>
  <c r="Q275" i="2"/>
  <c r="Q276" i="2"/>
  <c r="Q277" i="2"/>
  <c r="Q278" i="2"/>
  <c r="Q279" i="2"/>
  <c r="Q280" i="2"/>
  <c r="Q281" i="2"/>
  <c r="Q282" i="2"/>
  <c r="Q283" i="2"/>
  <c r="Q284" i="2"/>
  <c r="Q285" i="2"/>
  <c r="Q286" i="2"/>
  <c r="Q287" i="2"/>
  <c r="Q288" i="2"/>
  <c r="Q289" i="2"/>
  <c r="Q290" i="2"/>
  <c r="Q291" i="2"/>
  <c r="Q292" i="2"/>
  <c r="Q293" i="2"/>
  <c r="Q294" i="2"/>
  <c r="N4" i="2"/>
  <c r="K2" i="1"/>
  <c r="L6" i="1" s="1"/>
  <c r="L66" i="2" l="1"/>
  <c r="L7" i="2"/>
  <c r="L286" i="2"/>
  <c r="L178" i="2"/>
  <c r="L270" i="2"/>
  <c r="L114" i="2"/>
  <c r="L234" i="2"/>
  <c r="L254" i="2"/>
  <c r="L44" i="2"/>
  <c r="L285" i="1"/>
  <c r="L261" i="1"/>
  <c r="L245" i="1"/>
  <c r="L213" i="1"/>
  <c r="L197" i="1"/>
  <c r="L173" i="1"/>
  <c r="L149" i="1"/>
  <c r="L125" i="1"/>
  <c r="L93" i="1"/>
  <c r="L69" i="1"/>
  <c r="L42" i="1"/>
  <c r="L274" i="1"/>
  <c r="L258" i="1"/>
  <c r="L234" i="1"/>
  <c r="L226" i="1"/>
  <c r="L202" i="1"/>
  <c r="L186" i="1"/>
  <c r="L154" i="1"/>
  <c r="L286" i="1"/>
  <c r="L278" i="1"/>
  <c r="L270" i="1"/>
  <c r="L262" i="1"/>
  <c r="L254" i="1"/>
  <c r="L246" i="1"/>
  <c r="L238" i="1"/>
  <c r="L230" i="1"/>
  <c r="L222" i="1"/>
  <c r="L214" i="1"/>
  <c r="L206" i="1"/>
  <c r="L198" i="1"/>
  <c r="L190" i="1"/>
  <c r="L182" i="1"/>
  <c r="L174" i="1"/>
  <c r="L166" i="1"/>
  <c r="L158" i="1"/>
  <c r="L150" i="1"/>
  <c r="L142" i="1"/>
  <c r="L134" i="1"/>
  <c r="L126" i="1"/>
  <c r="L118" i="1"/>
  <c r="L110" i="1"/>
  <c r="L102" i="1"/>
  <c r="L94" i="1"/>
  <c r="L86" i="1"/>
  <c r="L78" i="1"/>
  <c r="L70" i="1"/>
  <c r="L62" i="1"/>
  <c r="L46" i="1"/>
  <c r="L30" i="1"/>
  <c r="L14" i="1"/>
  <c r="L269" i="1"/>
  <c r="L229" i="1"/>
  <c r="L205" i="1"/>
  <c r="L181" i="1"/>
  <c r="L157" i="1"/>
  <c r="L133" i="1"/>
  <c r="L109" i="1"/>
  <c r="L85" i="1"/>
  <c r="L58" i="1"/>
  <c r="L10" i="1"/>
  <c r="L290" i="1"/>
  <c r="L250" i="1"/>
  <c r="L210" i="1"/>
  <c r="L170" i="1"/>
  <c r="L146" i="1"/>
  <c r="L138" i="1"/>
  <c r="L130" i="1"/>
  <c r="L122" i="1"/>
  <c r="L114" i="1"/>
  <c r="L106" i="1"/>
  <c r="L98" i="1"/>
  <c r="L90" i="1"/>
  <c r="L82" i="1"/>
  <c r="L74" i="1"/>
  <c r="L66" i="1"/>
  <c r="L54" i="1"/>
  <c r="L38" i="1"/>
  <c r="L22" i="1"/>
  <c r="L5" i="1"/>
  <c r="L21" i="1"/>
  <c r="L33" i="1"/>
  <c r="L45" i="1"/>
  <c r="L57" i="1"/>
  <c r="L7" i="1"/>
  <c r="L11" i="1"/>
  <c r="L15" i="1"/>
  <c r="L19" i="1"/>
  <c r="L23" i="1"/>
  <c r="L27" i="1"/>
  <c r="L31" i="1"/>
  <c r="L35" i="1"/>
  <c r="L39" i="1"/>
  <c r="L43" i="1"/>
  <c r="L47" i="1"/>
  <c r="L51" i="1"/>
  <c r="L55" i="1"/>
  <c r="L59" i="1"/>
  <c r="L63" i="1"/>
  <c r="L67" i="1"/>
  <c r="L71" i="1"/>
  <c r="L75" i="1"/>
  <c r="L79" i="1"/>
  <c r="L83" i="1"/>
  <c r="L87" i="1"/>
  <c r="L91" i="1"/>
  <c r="L95" i="1"/>
  <c r="L99" i="1"/>
  <c r="L103" i="1"/>
  <c r="L107" i="1"/>
  <c r="L111" i="1"/>
  <c r="L115" i="1"/>
  <c r="L119" i="1"/>
  <c r="L123" i="1"/>
  <c r="L127" i="1"/>
  <c r="L131" i="1"/>
  <c r="L135" i="1"/>
  <c r="L139" i="1"/>
  <c r="L143" i="1"/>
  <c r="L147" i="1"/>
  <c r="L151" i="1"/>
  <c r="L155" i="1"/>
  <c r="L159" i="1"/>
  <c r="L163" i="1"/>
  <c r="L167" i="1"/>
  <c r="L171" i="1"/>
  <c r="L175" i="1"/>
  <c r="L179" i="1"/>
  <c r="L183" i="1"/>
  <c r="L187" i="1"/>
  <c r="L191" i="1"/>
  <c r="L195" i="1"/>
  <c r="L199" i="1"/>
  <c r="L203" i="1"/>
  <c r="L207" i="1"/>
  <c r="L211" i="1"/>
  <c r="L215" i="1"/>
  <c r="L219" i="1"/>
  <c r="L223" i="1"/>
  <c r="L227" i="1"/>
  <c r="L231" i="1"/>
  <c r="L235" i="1"/>
  <c r="L239" i="1"/>
  <c r="L243" i="1"/>
  <c r="L247" i="1"/>
  <c r="L251" i="1"/>
  <c r="L255" i="1"/>
  <c r="L259" i="1"/>
  <c r="L263" i="1"/>
  <c r="L267" i="1"/>
  <c r="L271" i="1"/>
  <c r="L275" i="1"/>
  <c r="L279" i="1"/>
  <c r="L283" i="1"/>
  <c r="L287" i="1"/>
  <c r="L291" i="1"/>
  <c r="L13" i="1"/>
  <c r="L37" i="1"/>
  <c r="L49" i="1"/>
  <c r="L61" i="1"/>
  <c r="L12" i="1"/>
  <c r="L16" i="1"/>
  <c r="L20" i="1"/>
  <c r="L24" i="1"/>
  <c r="L28" i="1"/>
  <c r="L32" i="1"/>
  <c r="L36" i="1"/>
  <c r="L40" i="1"/>
  <c r="L44" i="1"/>
  <c r="L48" i="1"/>
  <c r="L52" i="1"/>
  <c r="L56" i="1"/>
  <c r="L60" i="1"/>
  <c r="L64" i="1"/>
  <c r="L68" i="1"/>
  <c r="L72" i="1"/>
  <c r="L76" i="1"/>
  <c r="L80" i="1"/>
  <c r="L84" i="1"/>
  <c r="L88" i="1"/>
  <c r="L92" i="1"/>
  <c r="L96" i="1"/>
  <c r="L100" i="1"/>
  <c r="L104" i="1"/>
  <c r="L108" i="1"/>
  <c r="L112" i="1"/>
  <c r="L116" i="1"/>
  <c r="L120" i="1"/>
  <c r="L124" i="1"/>
  <c r="L128" i="1"/>
  <c r="L132" i="1"/>
  <c r="L136" i="1"/>
  <c r="L140" i="1"/>
  <c r="L144" i="1"/>
  <c r="L148" i="1"/>
  <c r="L152" i="1"/>
  <c r="L156" i="1"/>
  <c r="L160" i="1"/>
  <c r="L164" i="1"/>
  <c r="L168" i="1"/>
  <c r="L172" i="1"/>
  <c r="L176" i="1"/>
  <c r="L180" i="1"/>
  <c r="L184" i="1"/>
  <c r="L188" i="1"/>
  <c r="L192" i="1"/>
  <c r="L196" i="1"/>
  <c r="L200" i="1"/>
  <c r="L204" i="1"/>
  <c r="L208" i="1"/>
  <c r="L212" i="1"/>
  <c r="L216" i="1"/>
  <c r="L220" i="1"/>
  <c r="L224" i="1"/>
  <c r="L228" i="1"/>
  <c r="L232" i="1"/>
  <c r="L236" i="1"/>
  <c r="L240" i="1"/>
  <c r="L244" i="1"/>
  <c r="L248" i="1"/>
  <c r="L252" i="1"/>
  <c r="L256" i="1"/>
  <c r="L260" i="1"/>
  <c r="L264" i="1"/>
  <c r="L268" i="1"/>
  <c r="L272" i="1"/>
  <c r="L276" i="1"/>
  <c r="L280" i="1"/>
  <c r="L284" i="1"/>
  <c r="L288" i="1"/>
  <c r="L292" i="1"/>
  <c r="L9" i="1"/>
  <c r="L17" i="1"/>
  <c r="L25" i="1"/>
  <c r="L29" i="1"/>
  <c r="L41" i="1"/>
  <c r="L53" i="1"/>
  <c r="L277" i="1"/>
  <c r="L253" i="1"/>
  <c r="L237" i="1"/>
  <c r="L221" i="1"/>
  <c r="L189" i="1"/>
  <c r="L165" i="1"/>
  <c r="L141" i="1"/>
  <c r="L117" i="1"/>
  <c r="L101" i="1"/>
  <c r="L77" i="1"/>
  <c r="L26" i="1"/>
  <c r="L282" i="1"/>
  <c r="L266" i="1"/>
  <c r="L242" i="1"/>
  <c r="L218" i="1"/>
  <c r="L194" i="1"/>
  <c r="L178" i="1"/>
  <c r="L162" i="1"/>
  <c r="L289" i="1"/>
  <c r="L281" i="1"/>
  <c r="L273" i="1"/>
  <c r="L265" i="1"/>
  <c r="L257" i="1"/>
  <c r="L249" i="1"/>
  <c r="L241" i="1"/>
  <c r="L233" i="1"/>
  <c r="L225" i="1"/>
  <c r="L217" i="1"/>
  <c r="L209" i="1"/>
  <c r="L201" i="1"/>
  <c r="L193" i="1"/>
  <c r="L185" i="1"/>
  <c r="L177" i="1"/>
  <c r="L169" i="1"/>
  <c r="L161" i="1"/>
  <c r="L153" i="1"/>
  <c r="L145" i="1"/>
  <c r="L137" i="1"/>
  <c r="L129" i="1"/>
  <c r="L121" i="1"/>
  <c r="L113" i="1"/>
  <c r="L105" i="1"/>
  <c r="L97" i="1"/>
  <c r="L89" i="1"/>
  <c r="L81" i="1"/>
  <c r="L73" i="1"/>
  <c r="L65" i="1"/>
  <c r="L50" i="1"/>
  <c r="L34" i="1"/>
  <c r="L18" i="1"/>
  <c r="N234" i="2"/>
  <c r="O234" i="2" s="1"/>
  <c r="L294" i="2"/>
  <c r="L278" i="2"/>
  <c r="L262" i="2"/>
  <c r="L246" i="2"/>
  <c r="L210" i="2"/>
  <c r="L146" i="2"/>
  <c r="L82" i="2"/>
  <c r="L290" i="2"/>
  <c r="L274" i="2"/>
  <c r="L258" i="2"/>
  <c r="L242" i="2"/>
  <c r="L194" i="2"/>
  <c r="L130" i="2"/>
  <c r="L8" i="2"/>
  <c r="N8" i="2" s="1"/>
  <c r="O8" i="2" s="1"/>
  <c r="L52" i="2"/>
  <c r="L70" i="2"/>
  <c r="L86" i="2"/>
  <c r="L102" i="2"/>
  <c r="L118" i="2"/>
  <c r="L134" i="2"/>
  <c r="L150" i="2"/>
  <c r="L166" i="2"/>
  <c r="L182" i="2"/>
  <c r="L198" i="2"/>
  <c r="L214" i="2"/>
  <c r="L230" i="2"/>
  <c r="L12" i="2"/>
  <c r="N12" i="2" s="1"/>
  <c r="O12" i="2" s="1"/>
  <c r="L58" i="2"/>
  <c r="N58" i="2" s="1"/>
  <c r="O58" i="2" s="1"/>
  <c r="L74" i="2"/>
  <c r="N74" i="2" s="1"/>
  <c r="O74" i="2" s="1"/>
  <c r="L90" i="2"/>
  <c r="N90" i="2" s="1"/>
  <c r="O90" i="2" s="1"/>
  <c r="L106" i="2"/>
  <c r="N106" i="2" s="1"/>
  <c r="O106" i="2" s="1"/>
  <c r="L122" i="2"/>
  <c r="N122" i="2" s="1"/>
  <c r="O122" i="2" s="1"/>
  <c r="L138" i="2"/>
  <c r="N138" i="2" s="1"/>
  <c r="O138" i="2" s="1"/>
  <c r="L154" i="2"/>
  <c r="L170" i="2"/>
  <c r="N170" i="2" s="1"/>
  <c r="O170" i="2" s="1"/>
  <c r="L186" i="2"/>
  <c r="N186" i="2" s="1"/>
  <c r="O186" i="2" s="1"/>
  <c r="L202" i="2"/>
  <c r="N202" i="2" s="1"/>
  <c r="O202" i="2" s="1"/>
  <c r="L218" i="2"/>
  <c r="N218" i="2" s="1"/>
  <c r="O218" i="2" s="1"/>
  <c r="L28" i="2"/>
  <c r="O28" i="2" s="1"/>
  <c r="L62" i="2"/>
  <c r="L78" i="2"/>
  <c r="N78" i="2" s="1"/>
  <c r="O78" i="2" s="1"/>
  <c r="L94" i="2"/>
  <c r="L110" i="2"/>
  <c r="L126" i="2"/>
  <c r="L142" i="2"/>
  <c r="N142" i="2" s="1"/>
  <c r="O142" i="2" s="1"/>
  <c r="L158" i="2"/>
  <c r="L174" i="2"/>
  <c r="L190" i="2"/>
  <c r="L206" i="2"/>
  <c r="N206" i="2" s="1"/>
  <c r="O206" i="2" s="1"/>
  <c r="L222" i="2"/>
  <c r="L238" i="2"/>
  <c r="L282" i="2"/>
  <c r="N282" i="2" s="1"/>
  <c r="O282" i="2" s="1"/>
  <c r="L266" i="2"/>
  <c r="N266" i="2" s="1"/>
  <c r="O266" i="2" s="1"/>
  <c r="L250" i="2"/>
  <c r="N250" i="2" s="1"/>
  <c r="O250" i="2" s="1"/>
  <c r="L226" i="2"/>
  <c r="L162" i="2"/>
  <c r="L98" i="2"/>
  <c r="L293" i="2"/>
  <c r="L289" i="2"/>
  <c r="L285" i="2"/>
  <c r="L281" i="2"/>
  <c r="N281" i="2" s="1"/>
  <c r="O281" i="2" s="1"/>
  <c r="L277" i="2"/>
  <c r="L273" i="2"/>
  <c r="L269" i="2"/>
  <c r="L265" i="2"/>
  <c r="N265" i="2" s="1"/>
  <c r="O265" i="2" s="1"/>
  <c r="L261" i="2"/>
  <c r="L257" i="2"/>
  <c r="L253" i="2"/>
  <c r="L249" i="2"/>
  <c r="N249" i="2" s="1"/>
  <c r="O249" i="2" s="1"/>
  <c r="L245" i="2"/>
  <c r="L241" i="2"/>
  <c r="L237" i="2"/>
  <c r="L233" i="2"/>
  <c r="N233" i="2" s="1"/>
  <c r="O233" i="2" s="1"/>
  <c r="L229" i="2"/>
  <c r="L225" i="2"/>
  <c r="L221" i="2"/>
  <c r="L217" i="2"/>
  <c r="N217" i="2" s="1"/>
  <c r="O217" i="2" s="1"/>
  <c r="L213" i="2"/>
  <c r="L209" i="2"/>
  <c r="L205" i="2"/>
  <c r="L201" i="2"/>
  <c r="N201" i="2" s="1"/>
  <c r="O201" i="2" s="1"/>
  <c r="L197" i="2"/>
  <c r="L193" i="2"/>
  <c r="L189" i="2"/>
  <c r="L185" i="2"/>
  <c r="N185" i="2" s="1"/>
  <c r="O185" i="2" s="1"/>
  <c r="L181" i="2"/>
  <c r="L177" i="2"/>
  <c r="L173" i="2"/>
  <c r="L169" i="2"/>
  <c r="N169" i="2" s="1"/>
  <c r="O169" i="2" s="1"/>
  <c r="L165" i="2"/>
  <c r="L161" i="2"/>
  <c r="L157" i="2"/>
  <c r="L153" i="2"/>
  <c r="N153" i="2" s="1"/>
  <c r="O153" i="2" s="1"/>
  <c r="L149" i="2"/>
  <c r="L145" i="2"/>
  <c r="L141" i="2"/>
  <c r="L137" i="2"/>
  <c r="N137" i="2" s="1"/>
  <c r="O137" i="2" s="1"/>
  <c r="L133" i="2"/>
  <c r="L129" i="2"/>
  <c r="L125" i="2"/>
  <c r="L121" i="2"/>
  <c r="N121" i="2" s="1"/>
  <c r="O121" i="2" s="1"/>
  <c r="L117" i="2"/>
  <c r="L113" i="2"/>
  <c r="L109" i="2"/>
  <c r="L105" i="2"/>
  <c r="N105" i="2" s="1"/>
  <c r="O105" i="2" s="1"/>
  <c r="L101" i="2"/>
  <c r="L97" i="2"/>
  <c r="L93" i="2"/>
  <c r="L89" i="2"/>
  <c r="N89" i="2" s="1"/>
  <c r="O89" i="2" s="1"/>
  <c r="L85" i="2"/>
  <c r="L81" i="2"/>
  <c r="L77" i="2"/>
  <c r="L73" i="2"/>
  <c r="N73" i="2" s="1"/>
  <c r="O73" i="2" s="1"/>
  <c r="L69" i="2"/>
  <c r="L65" i="2"/>
  <c r="L61" i="2"/>
  <c r="L57" i="2"/>
  <c r="N57" i="2" s="1"/>
  <c r="O57" i="2" s="1"/>
  <c r="L50" i="2"/>
  <c r="L40" i="2"/>
  <c r="L24" i="2"/>
  <c r="Q4" i="2"/>
  <c r="L9" i="2"/>
  <c r="N9" i="2" s="1"/>
  <c r="O9" i="2" s="1"/>
  <c r="L13" i="2"/>
  <c r="L17" i="2"/>
  <c r="L21" i="2"/>
  <c r="N21" i="2" s="1"/>
  <c r="O21" i="2" s="1"/>
  <c r="L25" i="2"/>
  <c r="N25" i="2" s="1"/>
  <c r="O25" i="2" s="1"/>
  <c r="L29" i="2"/>
  <c r="L33" i="2"/>
  <c r="L37" i="2"/>
  <c r="N37" i="2" s="1"/>
  <c r="O37" i="2" s="1"/>
  <c r="L41" i="2"/>
  <c r="N41" i="2" s="1"/>
  <c r="O41" i="2" s="1"/>
  <c r="L45" i="2"/>
  <c r="L49" i="2"/>
  <c r="L53" i="2"/>
  <c r="N53" i="2" s="1"/>
  <c r="O53" i="2" s="1"/>
  <c r="L10" i="2"/>
  <c r="N10" i="2" s="1"/>
  <c r="O10" i="2" s="1"/>
  <c r="L14" i="2"/>
  <c r="L18" i="2"/>
  <c r="L22" i="2"/>
  <c r="L26" i="2"/>
  <c r="N26" i="2" s="1"/>
  <c r="O26" i="2" s="1"/>
  <c r="L30" i="2"/>
  <c r="L34" i="2"/>
  <c r="L38" i="2"/>
  <c r="L42" i="2"/>
  <c r="N42" i="2" s="1"/>
  <c r="O42" i="2" s="1"/>
  <c r="L11" i="2"/>
  <c r="N11" i="2" s="1"/>
  <c r="O11" i="2" s="1"/>
  <c r="L15" i="2"/>
  <c r="N15" i="2" s="1"/>
  <c r="O15" i="2" s="1"/>
  <c r="L19" i="2"/>
  <c r="N19" i="2" s="1"/>
  <c r="O19" i="2" s="1"/>
  <c r="L23" i="2"/>
  <c r="N23" i="2" s="1"/>
  <c r="O23" i="2" s="1"/>
  <c r="L27" i="2"/>
  <c r="L31" i="2"/>
  <c r="L35" i="2"/>
  <c r="N35" i="2" s="1"/>
  <c r="O35" i="2" s="1"/>
  <c r="L39" i="2"/>
  <c r="L43" i="2"/>
  <c r="N43" i="2" s="1"/>
  <c r="O43" i="2" s="1"/>
  <c r="L47" i="2"/>
  <c r="L51" i="2"/>
  <c r="L55" i="2"/>
  <c r="L292" i="2"/>
  <c r="L288" i="2"/>
  <c r="L284" i="2"/>
  <c r="N284" i="2" s="1"/>
  <c r="O284" i="2" s="1"/>
  <c r="L280" i="2"/>
  <c r="N280" i="2" s="1"/>
  <c r="O280" i="2" s="1"/>
  <c r="L276" i="2"/>
  <c r="N276" i="2" s="1"/>
  <c r="O276" i="2" s="1"/>
  <c r="L272" i="2"/>
  <c r="L268" i="2"/>
  <c r="L264" i="2"/>
  <c r="N264" i="2" s="1"/>
  <c r="O264" i="2" s="1"/>
  <c r="L260" i="2"/>
  <c r="L256" i="2"/>
  <c r="L252" i="2"/>
  <c r="L248" i="2"/>
  <c r="N248" i="2" s="1"/>
  <c r="O248" i="2" s="1"/>
  <c r="L244" i="2"/>
  <c r="N244" i="2" s="1"/>
  <c r="O244" i="2" s="1"/>
  <c r="L240" i="2"/>
  <c r="L236" i="2"/>
  <c r="L232" i="2"/>
  <c r="N232" i="2" s="1"/>
  <c r="O232" i="2" s="1"/>
  <c r="L228" i="2"/>
  <c r="N228" i="2" s="1"/>
  <c r="O228" i="2" s="1"/>
  <c r="L224" i="2"/>
  <c r="L220" i="2"/>
  <c r="N220" i="2" s="1"/>
  <c r="O220" i="2" s="1"/>
  <c r="L216" i="2"/>
  <c r="N216" i="2" s="1"/>
  <c r="O216" i="2" s="1"/>
  <c r="L212" i="2"/>
  <c r="N212" i="2" s="1"/>
  <c r="O212" i="2" s="1"/>
  <c r="L208" i="2"/>
  <c r="L204" i="2"/>
  <c r="N204" i="2" s="1"/>
  <c r="O204" i="2" s="1"/>
  <c r="L200" i="2"/>
  <c r="N200" i="2" s="1"/>
  <c r="O200" i="2" s="1"/>
  <c r="L196" i="2"/>
  <c r="L192" i="2"/>
  <c r="L188" i="2"/>
  <c r="N188" i="2" s="1"/>
  <c r="O188" i="2" s="1"/>
  <c r="L184" i="2"/>
  <c r="N184" i="2" s="1"/>
  <c r="O184" i="2" s="1"/>
  <c r="L180" i="2"/>
  <c r="L176" i="2"/>
  <c r="L172" i="2"/>
  <c r="N172" i="2" s="1"/>
  <c r="O172" i="2" s="1"/>
  <c r="L168" i="2"/>
  <c r="N168" i="2" s="1"/>
  <c r="O168" i="2" s="1"/>
  <c r="L164" i="2"/>
  <c r="N164" i="2" s="1"/>
  <c r="O164" i="2" s="1"/>
  <c r="L160" i="2"/>
  <c r="L156" i="2"/>
  <c r="L152" i="2"/>
  <c r="N152" i="2" s="1"/>
  <c r="O152" i="2" s="1"/>
  <c r="L148" i="2"/>
  <c r="L144" i="2"/>
  <c r="L140" i="2"/>
  <c r="L136" i="2"/>
  <c r="N136" i="2" s="1"/>
  <c r="O136" i="2" s="1"/>
  <c r="L132" i="2"/>
  <c r="N132" i="2" s="1"/>
  <c r="O132" i="2" s="1"/>
  <c r="L128" i="2"/>
  <c r="L124" i="2"/>
  <c r="N124" i="2" s="1"/>
  <c r="O124" i="2" s="1"/>
  <c r="L120" i="2"/>
  <c r="N120" i="2" s="1"/>
  <c r="O120" i="2" s="1"/>
  <c r="L116" i="2"/>
  <c r="L112" i="2"/>
  <c r="L108" i="2"/>
  <c r="L104" i="2"/>
  <c r="N104" i="2" s="1"/>
  <c r="O104" i="2" s="1"/>
  <c r="L100" i="2"/>
  <c r="N100" i="2" s="1"/>
  <c r="O100" i="2" s="1"/>
  <c r="L96" i="2"/>
  <c r="L92" i="2"/>
  <c r="N92" i="2" s="1"/>
  <c r="O92" i="2" s="1"/>
  <c r="L88" i="2"/>
  <c r="N88" i="2" s="1"/>
  <c r="O88" i="2" s="1"/>
  <c r="L84" i="2"/>
  <c r="L80" i="2"/>
  <c r="L76" i="2"/>
  <c r="L72" i="2"/>
  <c r="N72" i="2" s="1"/>
  <c r="O72" i="2" s="1"/>
  <c r="L68" i="2"/>
  <c r="N68" i="2" s="1"/>
  <c r="O68" i="2" s="1"/>
  <c r="L64" i="2"/>
  <c r="L60" i="2"/>
  <c r="N60" i="2" s="1"/>
  <c r="O60" i="2" s="1"/>
  <c r="L56" i="2"/>
  <c r="N56" i="2" s="1"/>
  <c r="O56" i="2" s="1"/>
  <c r="L48" i="2"/>
  <c r="N48" i="2" s="1"/>
  <c r="O48" i="2" s="1"/>
  <c r="L36" i="2"/>
  <c r="L20" i="2"/>
  <c r="L291" i="2"/>
  <c r="N291" i="2" s="1"/>
  <c r="O291" i="2" s="1"/>
  <c r="L287" i="2"/>
  <c r="L283" i="2"/>
  <c r="L279" i="2"/>
  <c r="L275" i="2"/>
  <c r="N275" i="2" s="1"/>
  <c r="O275" i="2" s="1"/>
  <c r="L271" i="2"/>
  <c r="N271" i="2" s="1"/>
  <c r="O271" i="2" s="1"/>
  <c r="L267" i="2"/>
  <c r="L263" i="2"/>
  <c r="L259" i="2"/>
  <c r="N259" i="2" s="1"/>
  <c r="O259" i="2" s="1"/>
  <c r="L255" i="2"/>
  <c r="L251" i="2"/>
  <c r="L247" i="2"/>
  <c r="N247" i="2" s="1"/>
  <c r="O247" i="2" s="1"/>
  <c r="L243" i="2"/>
  <c r="N243" i="2" s="1"/>
  <c r="O243" i="2" s="1"/>
  <c r="L239" i="2"/>
  <c r="N239" i="2" s="1"/>
  <c r="O239" i="2" s="1"/>
  <c r="L235" i="2"/>
  <c r="L231" i="2"/>
  <c r="N231" i="2" s="1"/>
  <c r="O231" i="2" s="1"/>
  <c r="L227" i="2"/>
  <c r="N227" i="2" s="1"/>
  <c r="O227" i="2" s="1"/>
  <c r="L223" i="2"/>
  <c r="L219" i="2"/>
  <c r="L215" i="2"/>
  <c r="L211" i="2"/>
  <c r="N211" i="2" s="1"/>
  <c r="O211" i="2" s="1"/>
  <c r="L207" i="2"/>
  <c r="L203" i="2"/>
  <c r="L199" i="2"/>
  <c r="N199" i="2" s="1"/>
  <c r="O199" i="2" s="1"/>
  <c r="L195" i="2"/>
  <c r="N195" i="2" s="1"/>
  <c r="O195" i="2" s="1"/>
  <c r="L191" i="2"/>
  <c r="L187" i="2"/>
  <c r="L183" i="2"/>
  <c r="L179" i="2"/>
  <c r="N179" i="2" s="1"/>
  <c r="O179" i="2" s="1"/>
  <c r="L175" i="2"/>
  <c r="L171" i="2"/>
  <c r="L167" i="2"/>
  <c r="L163" i="2"/>
  <c r="N163" i="2" s="1"/>
  <c r="O163" i="2" s="1"/>
  <c r="L159" i="2"/>
  <c r="N159" i="2" s="1"/>
  <c r="O159" i="2" s="1"/>
  <c r="L155" i="2"/>
  <c r="L151" i="2"/>
  <c r="N151" i="2" s="1"/>
  <c r="O151" i="2" s="1"/>
  <c r="L147" i="2"/>
  <c r="N147" i="2" s="1"/>
  <c r="O147" i="2" s="1"/>
  <c r="L143" i="2"/>
  <c r="N143" i="2" s="1"/>
  <c r="O143" i="2" s="1"/>
  <c r="L139" i="2"/>
  <c r="L135" i="2"/>
  <c r="N135" i="2" s="1"/>
  <c r="O135" i="2" s="1"/>
  <c r="L131" i="2"/>
  <c r="N131" i="2" s="1"/>
  <c r="O131" i="2" s="1"/>
  <c r="L127" i="2"/>
  <c r="L123" i="2"/>
  <c r="L119" i="2"/>
  <c r="L115" i="2"/>
  <c r="N115" i="2" s="1"/>
  <c r="O115" i="2" s="1"/>
  <c r="L111" i="2"/>
  <c r="L107" i="2"/>
  <c r="L103" i="2"/>
  <c r="L99" i="2"/>
  <c r="N99" i="2" s="1"/>
  <c r="O99" i="2" s="1"/>
  <c r="L95" i="2"/>
  <c r="N95" i="2" s="1"/>
  <c r="O95" i="2" s="1"/>
  <c r="L91" i="2"/>
  <c r="L87" i="2"/>
  <c r="L83" i="2"/>
  <c r="N83" i="2" s="1"/>
  <c r="O83" i="2" s="1"/>
  <c r="L79" i="2"/>
  <c r="L75" i="2"/>
  <c r="L71" i="2"/>
  <c r="L67" i="2"/>
  <c r="N67" i="2" s="1"/>
  <c r="O67" i="2" s="1"/>
  <c r="L63" i="2"/>
  <c r="L59" i="2"/>
  <c r="L54" i="2"/>
  <c r="L46" i="2"/>
  <c r="L32" i="2"/>
  <c r="L16" i="2"/>
  <c r="N46" i="2" l="1"/>
  <c r="O46" i="2" s="1"/>
  <c r="N154" i="2"/>
  <c r="O154" i="2" s="1"/>
  <c r="N286" i="2"/>
  <c r="O286" i="2" s="1"/>
  <c r="N20" i="2"/>
  <c r="O20" i="2" s="1"/>
  <c r="N38" i="2"/>
  <c r="O38" i="2" s="1"/>
  <c r="N22" i="2"/>
  <c r="O22" i="2" s="1"/>
  <c r="N214" i="2"/>
  <c r="O214" i="2" s="1"/>
  <c r="N150" i="2"/>
  <c r="O150" i="2" s="1"/>
  <c r="N86" i="2"/>
  <c r="O86" i="2" s="1"/>
  <c r="N294" i="2"/>
  <c r="O294" i="2" s="1"/>
  <c r="N59" i="2"/>
  <c r="O59" i="2" s="1"/>
  <c r="N75" i="2"/>
  <c r="O75" i="2" s="1"/>
  <c r="N107" i="2"/>
  <c r="O107" i="2" s="1"/>
  <c r="N139" i="2"/>
  <c r="O139" i="2" s="1"/>
  <c r="N171" i="2"/>
  <c r="O171" i="2" s="1"/>
  <c r="N203" i="2"/>
  <c r="O203" i="2" s="1"/>
  <c r="N235" i="2"/>
  <c r="O235" i="2" s="1"/>
  <c r="N267" i="2"/>
  <c r="O267" i="2" s="1"/>
  <c r="N279" i="2"/>
  <c r="O279" i="2" s="1"/>
  <c r="N108" i="2"/>
  <c r="O108" i="2" s="1"/>
  <c r="N140" i="2"/>
  <c r="O140" i="2" s="1"/>
  <c r="N156" i="2"/>
  <c r="O156" i="2" s="1"/>
  <c r="N98" i="2"/>
  <c r="O98" i="2" s="1"/>
  <c r="N32" i="2"/>
  <c r="O32" i="2" s="1"/>
  <c r="N175" i="2"/>
  <c r="O175" i="2" s="1"/>
  <c r="N191" i="2"/>
  <c r="O191" i="2" s="1"/>
  <c r="N223" i="2"/>
  <c r="O223" i="2" s="1"/>
  <c r="N287" i="2"/>
  <c r="O287" i="2" s="1"/>
  <c r="N84" i="2"/>
  <c r="O84" i="2" s="1"/>
  <c r="N116" i="2"/>
  <c r="O116" i="2" s="1"/>
  <c r="N148" i="2"/>
  <c r="O148" i="2" s="1"/>
  <c r="N180" i="2"/>
  <c r="O180" i="2" s="1"/>
  <c r="N196" i="2"/>
  <c r="O196" i="2" s="1"/>
  <c r="N260" i="2"/>
  <c r="O260" i="2" s="1"/>
  <c r="N292" i="2"/>
  <c r="O292" i="2" s="1"/>
  <c r="N27" i="2"/>
  <c r="O27" i="2" s="1"/>
  <c r="N30" i="2"/>
  <c r="O30" i="2" s="1"/>
  <c r="N14" i="2"/>
  <c r="O14" i="2" s="1"/>
  <c r="N45" i="2"/>
  <c r="O45" i="2" s="1"/>
  <c r="N29" i="2"/>
  <c r="O29" i="2" s="1"/>
  <c r="N13" i="2"/>
  <c r="O13" i="2" s="1"/>
  <c r="N65" i="2"/>
  <c r="O65" i="2" s="1"/>
  <c r="N81" i="2"/>
  <c r="O81" i="2" s="1"/>
  <c r="N97" i="2"/>
  <c r="O97" i="2" s="1"/>
  <c r="N113" i="2"/>
  <c r="O113" i="2" s="1"/>
  <c r="N129" i="2"/>
  <c r="O129" i="2" s="1"/>
  <c r="N145" i="2"/>
  <c r="O145" i="2" s="1"/>
  <c r="N161" i="2"/>
  <c r="O161" i="2" s="1"/>
  <c r="N177" i="2"/>
  <c r="O177" i="2" s="1"/>
  <c r="N193" i="2"/>
  <c r="O193" i="2" s="1"/>
  <c r="N209" i="2"/>
  <c r="O209" i="2" s="1"/>
  <c r="N225" i="2"/>
  <c r="O225" i="2" s="1"/>
  <c r="N241" i="2"/>
  <c r="O241" i="2" s="1"/>
  <c r="N257" i="2"/>
  <c r="O257" i="2" s="1"/>
  <c r="N273" i="2"/>
  <c r="O273" i="2" s="1"/>
  <c r="N289" i="2"/>
  <c r="O289" i="2" s="1"/>
  <c r="N226" i="2"/>
  <c r="O226" i="2" s="1"/>
  <c r="N238" i="2"/>
  <c r="O238" i="2" s="1"/>
  <c r="N174" i="2"/>
  <c r="O174" i="2" s="1"/>
  <c r="N110" i="2"/>
  <c r="O110" i="2" s="1"/>
  <c r="N52" i="2"/>
  <c r="O52" i="2" s="1"/>
  <c r="N242" i="2"/>
  <c r="O242" i="2" s="1"/>
  <c r="N82" i="2"/>
  <c r="O82" i="2" s="1"/>
  <c r="N87" i="2"/>
  <c r="O87" i="2" s="1"/>
  <c r="N103" i="2"/>
  <c r="O103" i="2" s="1"/>
  <c r="N183" i="2"/>
  <c r="O183" i="2" s="1"/>
  <c r="N76" i="2"/>
  <c r="O76" i="2" s="1"/>
  <c r="N236" i="2"/>
  <c r="O236" i="2" s="1"/>
  <c r="N252" i="2"/>
  <c r="O252" i="2" s="1"/>
  <c r="N268" i="2"/>
  <c r="O268" i="2" s="1"/>
  <c r="N51" i="2"/>
  <c r="O51" i="2" s="1"/>
  <c r="N130" i="2"/>
  <c r="O130" i="2" s="1"/>
  <c r="N274" i="2"/>
  <c r="O274" i="2" s="1"/>
  <c r="N210" i="2"/>
  <c r="O210" i="2" s="1"/>
  <c r="N114" i="2"/>
  <c r="O114" i="2" s="1"/>
  <c r="N16" i="2"/>
  <c r="O16" i="2" s="1"/>
  <c r="N91" i="2"/>
  <c r="O91" i="2" s="1"/>
  <c r="N123" i="2"/>
  <c r="O123" i="2" s="1"/>
  <c r="N155" i="2"/>
  <c r="O155" i="2" s="1"/>
  <c r="N187" i="2"/>
  <c r="O187" i="2" s="1"/>
  <c r="N219" i="2"/>
  <c r="O219" i="2" s="1"/>
  <c r="N251" i="2"/>
  <c r="O251" i="2" s="1"/>
  <c r="N283" i="2"/>
  <c r="O283" i="2" s="1"/>
  <c r="N80" i="2"/>
  <c r="O80" i="2" s="1"/>
  <c r="N112" i="2"/>
  <c r="O112" i="2" s="1"/>
  <c r="N144" i="2"/>
  <c r="O144" i="2" s="1"/>
  <c r="N176" i="2"/>
  <c r="O176" i="2" s="1"/>
  <c r="N208" i="2"/>
  <c r="O208" i="2" s="1"/>
  <c r="N240" i="2"/>
  <c r="O240" i="2" s="1"/>
  <c r="N272" i="2"/>
  <c r="O272" i="2" s="1"/>
  <c r="N47" i="2"/>
  <c r="O47" i="2" s="1"/>
  <c r="N34" i="2"/>
  <c r="O34" i="2" s="1"/>
  <c r="N18" i="2"/>
  <c r="O18" i="2" s="1"/>
  <c r="N49" i="2"/>
  <c r="O49" i="2" s="1"/>
  <c r="N33" i="2"/>
  <c r="O33" i="2" s="1"/>
  <c r="N17" i="2"/>
  <c r="O17" i="2" s="1"/>
  <c r="N24" i="2"/>
  <c r="O24" i="2" s="1"/>
  <c r="N162" i="2"/>
  <c r="O162" i="2" s="1"/>
  <c r="N194" i="2"/>
  <c r="O194" i="2" s="1"/>
  <c r="N290" i="2"/>
  <c r="O290" i="2" s="1"/>
  <c r="N44" i="2"/>
  <c r="O44" i="2" s="1"/>
  <c r="N270" i="2"/>
  <c r="O270" i="2" s="1"/>
  <c r="N66" i="2"/>
  <c r="O66" i="2" s="1"/>
  <c r="N178" i="2"/>
  <c r="O178" i="2" s="1"/>
  <c r="N254" i="2"/>
  <c r="O254" i="2" s="1"/>
  <c r="N63" i="2"/>
  <c r="O63" i="2" s="1"/>
  <c r="N79" i="2"/>
  <c r="O79" i="2" s="1"/>
  <c r="N111" i="2"/>
  <c r="O111" i="2" s="1"/>
  <c r="N127" i="2"/>
  <c r="O127" i="2" s="1"/>
  <c r="N207" i="2"/>
  <c r="O207" i="2" s="1"/>
  <c r="N255" i="2"/>
  <c r="O255" i="2" s="1"/>
  <c r="N36" i="2"/>
  <c r="O36" i="2" s="1"/>
  <c r="N64" i="2"/>
  <c r="O64" i="2" s="1"/>
  <c r="N96" i="2"/>
  <c r="O96" i="2" s="1"/>
  <c r="N128" i="2"/>
  <c r="O128" i="2" s="1"/>
  <c r="N160" i="2"/>
  <c r="O160" i="2" s="1"/>
  <c r="N192" i="2"/>
  <c r="O192" i="2" s="1"/>
  <c r="N224" i="2"/>
  <c r="O224" i="2" s="1"/>
  <c r="N256" i="2"/>
  <c r="O256" i="2" s="1"/>
  <c r="N288" i="2"/>
  <c r="O288" i="2" s="1"/>
  <c r="N31" i="2"/>
  <c r="O31" i="2" s="1"/>
  <c r="N61" i="2"/>
  <c r="O61" i="2" s="1"/>
  <c r="N77" i="2"/>
  <c r="O77" i="2" s="1"/>
  <c r="N93" i="2"/>
  <c r="O93" i="2" s="1"/>
  <c r="N109" i="2"/>
  <c r="O109" i="2" s="1"/>
  <c r="N125" i="2"/>
  <c r="O125" i="2" s="1"/>
  <c r="N141" i="2"/>
  <c r="O141" i="2" s="1"/>
  <c r="N157" i="2"/>
  <c r="O157" i="2" s="1"/>
  <c r="N173" i="2"/>
  <c r="O173" i="2" s="1"/>
  <c r="N189" i="2"/>
  <c r="O189" i="2" s="1"/>
  <c r="N205" i="2"/>
  <c r="O205" i="2" s="1"/>
  <c r="N221" i="2"/>
  <c r="O221" i="2" s="1"/>
  <c r="N237" i="2"/>
  <c r="O237" i="2" s="1"/>
  <c r="N253" i="2"/>
  <c r="O253" i="2" s="1"/>
  <c r="N269" i="2"/>
  <c r="O269" i="2" s="1"/>
  <c r="N285" i="2"/>
  <c r="O285" i="2" s="1"/>
  <c r="N190" i="2"/>
  <c r="O190" i="2" s="1"/>
  <c r="N126" i="2"/>
  <c r="O126" i="2" s="1"/>
  <c r="N62" i="2"/>
  <c r="O62" i="2" s="1"/>
  <c r="N198" i="2"/>
  <c r="O198" i="2" s="1"/>
  <c r="N134" i="2"/>
  <c r="O134" i="2" s="1"/>
  <c r="N70" i="2"/>
  <c r="O70" i="2" s="1"/>
  <c r="N246" i="2"/>
  <c r="O246" i="2" s="1"/>
  <c r="N40" i="2"/>
  <c r="O40" i="2" s="1"/>
  <c r="N182" i="2"/>
  <c r="O182" i="2" s="1"/>
  <c r="N118" i="2"/>
  <c r="O118" i="2" s="1"/>
  <c r="N262" i="2"/>
  <c r="O262" i="2" s="1"/>
  <c r="N54" i="2"/>
  <c r="O54" i="2" s="1"/>
  <c r="N71" i="2"/>
  <c r="O71" i="2" s="1"/>
  <c r="N119" i="2"/>
  <c r="O119" i="2" s="1"/>
  <c r="N167" i="2"/>
  <c r="O167" i="2" s="1"/>
  <c r="N215" i="2"/>
  <c r="O215" i="2" s="1"/>
  <c r="N263" i="2"/>
  <c r="O263" i="2" s="1"/>
  <c r="N7" i="2"/>
  <c r="O7" i="2" s="1"/>
  <c r="N55" i="2"/>
  <c r="O55" i="2" s="1"/>
  <c r="N39" i="2"/>
  <c r="O39" i="2" s="1"/>
  <c r="N50" i="2"/>
  <c r="O50" i="2" s="1"/>
  <c r="N69" i="2"/>
  <c r="O69" i="2" s="1"/>
  <c r="N85" i="2"/>
  <c r="O85" i="2" s="1"/>
  <c r="N101" i="2"/>
  <c r="O101" i="2" s="1"/>
  <c r="N117" i="2"/>
  <c r="O117" i="2" s="1"/>
  <c r="N133" i="2"/>
  <c r="O133" i="2" s="1"/>
  <c r="N149" i="2"/>
  <c r="O149" i="2" s="1"/>
  <c r="N165" i="2"/>
  <c r="O165" i="2" s="1"/>
  <c r="N181" i="2"/>
  <c r="O181" i="2" s="1"/>
  <c r="N197" i="2"/>
  <c r="O197" i="2" s="1"/>
  <c r="N213" i="2"/>
  <c r="O213" i="2" s="1"/>
  <c r="N229" i="2"/>
  <c r="O229" i="2" s="1"/>
  <c r="N245" i="2"/>
  <c r="O245" i="2" s="1"/>
  <c r="N261" i="2"/>
  <c r="O261" i="2" s="1"/>
  <c r="N277" i="2"/>
  <c r="O277" i="2" s="1"/>
  <c r="N293" i="2"/>
  <c r="O293" i="2" s="1"/>
  <c r="N222" i="2"/>
  <c r="O222" i="2" s="1"/>
  <c r="N158" i="2"/>
  <c r="O158" i="2" s="1"/>
  <c r="N94" i="2"/>
  <c r="O94" i="2" s="1"/>
  <c r="N230" i="2"/>
  <c r="O230" i="2" s="1"/>
  <c r="N166" i="2"/>
  <c r="O166" i="2" s="1"/>
  <c r="N102" i="2"/>
  <c r="O102" i="2" s="1"/>
  <c r="N258" i="2"/>
  <c r="O258" i="2" s="1"/>
  <c r="N146" i="2"/>
  <c r="O146" i="2" s="1"/>
  <c r="N278" i="2"/>
  <c r="O278" i="2" s="1"/>
</calcChain>
</file>

<file path=xl/sharedStrings.xml><?xml version="1.0" encoding="utf-8"?>
<sst xmlns="http://schemas.openxmlformats.org/spreadsheetml/2006/main" count="3512" uniqueCount="671">
  <si>
    <t xml:space="preserve"> </t>
  </si>
  <si>
    <t>Area</t>
  </si>
  <si>
    <t>Mean</t>
  </si>
  <si>
    <t>Min</t>
  </si>
  <si>
    <t>Max</t>
  </si>
  <si>
    <t>IntDen</t>
  </si>
  <si>
    <t>RawIntDen</t>
  </si>
  <si>
    <t>bkgnd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</si>
  <si>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</si>
  <si>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</si>
  <si>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</si>
  <si>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</si>
  <si>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</si>
  <si>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</si>
  <si>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</si>
  <si>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</si>
  <si>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</si>
  <si>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</si>
  <si>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</si>
  <si>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</si>
  <si>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</si>
  <si>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</si>
  <si>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</si>
  <si>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</si>
  <si>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</si>
  <si>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</si>
  <si>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</si>
  <si>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</si>
  <si>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</si>
  <si>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AA Seq</t>
  </si>
  <si>
    <t>(A)20</t>
  </si>
  <si>
    <t>(R)20</t>
  </si>
  <si>
    <t>(N)20</t>
  </si>
  <si>
    <t>(D)20</t>
  </si>
  <si>
    <t>(C)20</t>
  </si>
  <si>
    <t>(Q)20</t>
  </si>
  <si>
    <t>(E)20</t>
  </si>
  <si>
    <t>(G)20</t>
  </si>
  <si>
    <t>(H)20</t>
  </si>
  <si>
    <t>(I)20</t>
  </si>
  <si>
    <t>(L)20</t>
  </si>
  <si>
    <t>(K)20</t>
  </si>
  <si>
    <t>(M)20</t>
  </si>
  <si>
    <t>(F)20</t>
  </si>
  <si>
    <t>(P)20</t>
  </si>
  <si>
    <t>(S)20</t>
  </si>
  <si>
    <t>(T)20</t>
  </si>
  <si>
    <t>(W)20</t>
  </si>
  <si>
    <t>(Y)20</t>
  </si>
  <si>
    <t>(V)20</t>
  </si>
  <si>
    <t>(X,PEG)20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</si>
  <si>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</si>
  <si>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</si>
  <si>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</si>
  <si>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</si>
  <si>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</si>
  <si>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</si>
  <si>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</si>
  <si>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</si>
  <si>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</si>
  <si>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</si>
  <si>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</si>
  <si>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</si>
  <si>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</si>
  <si>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</si>
  <si>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</si>
  <si>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</si>
  <si>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</si>
  <si>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</si>
  <si>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</si>
  <si>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</si>
  <si>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</si>
  <si>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</si>
  <si>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</si>
  <si>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</si>
  <si>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B25</t>
  </si>
  <si>
    <t>B26</t>
  </si>
  <si>
    <t>B27</t>
  </si>
  <si>
    <t>B28</t>
  </si>
  <si>
    <t>B29</t>
  </si>
  <si>
    <t>B30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</si>
  <si>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</si>
  <si>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</si>
  <si>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</si>
  <si>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</si>
  <si>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</si>
  <si>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</si>
  <si>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</si>
  <si>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</si>
  <si>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</si>
  <si>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</si>
  <si>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</si>
  <si>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</si>
  <si>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</si>
  <si>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</si>
  <si>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</si>
  <si>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</si>
  <si>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</si>
  <si>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</si>
  <si>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</si>
  <si>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</si>
  <si>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</si>
  <si>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</si>
  <si>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</si>
  <si>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</si>
  <si>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</si>
  <si>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</si>
  <si>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</si>
  <si>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</si>
  <si>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</si>
  <si>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</si>
  <si>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</si>
  <si>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</si>
  <si>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</si>
  <si>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</si>
  <si>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</si>
  <si>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</si>
  <si>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</si>
  <si>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</si>
  <si>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</si>
  <si>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</si>
  <si>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</si>
  <si>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</si>
  <si>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</si>
  <si>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</si>
  <si>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</si>
  <si>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</si>
  <si>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</si>
  <si>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</si>
  <si>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</si>
  <si>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</si>
  <si>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</si>
  <si>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</si>
  <si>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</si>
  <si>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</si>
  <si>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</si>
  <si>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</si>
  <si>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</si>
  <si>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</si>
  <si>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D29</t>
  </si>
  <si>
    <t>D30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</si>
  <si>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</si>
  <si>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</si>
  <si>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</si>
  <si>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</si>
  <si>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</si>
  <si>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</si>
  <si>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</si>
  <si>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</si>
  <si>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</si>
  <si>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</si>
  <si>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</si>
  <si>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</si>
  <si>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E13</t>
  </si>
  <si>
    <t>E14</t>
  </si>
  <si>
    <t>E15</t>
  </si>
  <si>
    <t>E16</t>
  </si>
  <si>
    <t>E17</t>
  </si>
  <si>
    <t>E18</t>
  </si>
  <si>
    <t>E19</t>
  </si>
  <si>
    <t>E20</t>
  </si>
  <si>
    <t>E21</t>
  </si>
  <si>
    <t>E22</t>
  </si>
  <si>
    <t>E23</t>
  </si>
  <si>
    <t>E24</t>
  </si>
  <si>
    <t>E25</t>
  </si>
  <si>
    <t>E26</t>
  </si>
  <si>
    <t>E27</t>
  </si>
  <si>
    <t>E28</t>
  </si>
  <si>
    <t>E29</t>
  </si>
  <si>
    <t>E30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</si>
  <si>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</si>
  <si>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</si>
  <si>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</si>
  <si>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</si>
  <si>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</si>
  <si>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</si>
  <si>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</si>
  <si>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</si>
  <si>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</si>
  <si>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</si>
  <si>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</si>
  <si>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</si>
  <si>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</si>
  <si>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</si>
  <si>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</si>
  <si>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</si>
  <si>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</si>
  <si>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</si>
  <si>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</si>
  <si>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</si>
  <si>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</si>
  <si>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</si>
  <si>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</si>
  <si>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</si>
  <si>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F25</t>
  </si>
  <si>
    <t>F26</t>
  </si>
  <si>
    <t>F27</t>
  </si>
  <si>
    <t>F28</t>
  </si>
  <si>
    <t>F29</t>
  </si>
  <si>
    <t>F30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</si>
  <si>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</si>
  <si>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</si>
  <si>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</si>
  <si>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</si>
  <si>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</si>
  <si>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</si>
  <si>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</si>
  <si>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</si>
  <si>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</si>
  <si>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</si>
  <si>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</si>
  <si>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</si>
  <si>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G13</t>
  </si>
  <si>
    <t>G14</t>
  </si>
  <si>
    <t>G15</t>
  </si>
  <si>
    <t>G16</t>
  </si>
  <si>
    <t>G17</t>
  </si>
  <si>
    <t>G18</t>
  </si>
  <si>
    <t>G19</t>
  </si>
  <si>
    <t>G20</t>
  </si>
  <si>
    <t>G21</t>
  </si>
  <si>
    <t>G22</t>
  </si>
  <si>
    <t>G23</t>
  </si>
  <si>
    <t>G24</t>
  </si>
  <si>
    <t>G25</t>
  </si>
  <si>
    <t>G26</t>
  </si>
  <si>
    <t>G27</t>
  </si>
  <si>
    <t>G28</t>
  </si>
  <si>
    <t>G29</t>
  </si>
  <si>
    <t>G30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</si>
  <si>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</si>
  <si>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</si>
  <si>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</si>
  <si>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</si>
  <si>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</si>
  <si>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</si>
  <si>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</si>
  <si>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</si>
  <si>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</si>
  <si>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</si>
  <si>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</si>
  <si>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</si>
  <si>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</si>
  <si>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</si>
  <si>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</si>
  <si>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</si>
  <si>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</si>
  <si>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</si>
  <si>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</si>
  <si>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</si>
  <si>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</si>
  <si>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</si>
  <si>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</si>
  <si>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</si>
  <si>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H25</t>
  </si>
  <si>
    <t>H26</t>
  </si>
  <si>
    <t>H27</t>
  </si>
  <si>
    <t>H28</t>
  </si>
  <si>
    <t>H29</t>
  </si>
  <si>
    <t>H30</t>
  </si>
  <si>
    <t>I1</t>
  </si>
  <si>
    <t>I2</t>
  </si>
  <si>
    <t>I3</t>
  </si>
  <si>
    <t>I4</t>
  </si>
  <si>
    <t>I5</t>
  </si>
  <si>
    <t>I6</t>
  </si>
  <si>
    <t>I7</t>
  </si>
  <si>
    <t>I8</t>
  </si>
  <si>
    <t>I9</t>
  </si>
  <si>
    <t>I10</t>
  </si>
  <si>
    <t>I11</t>
  </si>
  <si>
    <t>I12</t>
  </si>
  <si>
    <t>I13</t>
  </si>
  <si>
    <t>I14</t>
  </si>
  <si>
    <t>I15</t>
  </si>
  <si>
    <t>I16</t>
  </si>
  <si>
    <t>I17</t>
  </si>
  <si>
    <t>I18</t>
  </si>
  <si>
    <t>I19</t>
  </si>
  <si>
    <t>I20</t>
  </si>
  <si>
    <t>I21</t>
  </si>
  <si>
    <t>I22</t>
  </si>
  <si>
    <t>I23</t>
  </si>
  <si>
    <t>I24</t>
  </si>
  <si>
    <t>I25</t>
  </si>
  <si>
    <t>I26</t>
  </si>
  <si>
    <t>I27</t>
  </si>
  <si>
    <t>I28</t>
  </si>
  <si>
    <t>I29</t>
  </si>
  <si>
    <t>I30</t>
  </si>
  <si>
    <t>J1</t>
  </si>
  <si>
    <t>J2</t>
  </si>
  <si>
    <t>J3</t>
  </si>
  <si>
    <t>J4</t>
  </si>
  <si>
    <t>J5</t>
  </si>
  <si>
    <t>J6</t>
  </si>
  <si>
    <t>J7</t>
  </si>
  <si>
    <t>J8</t>
  </si>
  <si>
    <t>J9</t>
  </si>
  <si>
    <t>J10</t>
  </si>
  <si>
    <t>J11</t>
  </si>
  <si>
    <t>J12</t>
  </si>
  <si>
    <t>J13</t>
  </si>
  <si>
    <t>J14</t>
  </si>
  <si>
    <t>J15</t>
  </si>
  <si>
    <t>J16</t>
  </si>
  <si>
    <t>J17</t>
  </si>
  <si>
    <t>J18</t>
  </si>
  <si>
    <t>J19</t>
  </si>
  <si>
    <t>J20</t>
  </si>
  <si>
    <t>J21</t>
  </si>
  <si>
    <t>J22</t>
  </si>
  <si>
    <t>J23</t>
  </si>
  <si>
    <t>J24</t>
  </si>
  <si>
    <t>J25</t>
  </si>
  <si>
    <t>J26</t>
  </si>
  <si>
    <t>J27</t>
  </si>
  <si>
    <t>DSLEFIASKAA</t>
  </si>
  <si>
    <t>DSLEFIASALA</t>
  </si>
  <si>
    <t>DSLEFIAAKLA</t>
  </si>
  <si>
    <t>DSLEFAASKLA</t>
  </si>
  <si>
    <t>DSLEAIASKLA</t>
  </si>
  <si>
    <t>DSLAFIASKLA</t>
  </si>
  <si>
    <t>DSAEFIASKLA</t>
  </si>
  <si>
    <t>ASLEFIASKLA</t>
  </si>
  <si>
    <t>VDMESTTTITIPCD</t>
  </si>
  <si>
    <t>NEASFVDDLGADSTDTQELT</t>
  </si>
  <si>
    <t>LDMESSSTMVVTWV</t>
  </si>
  <si>
    <t>STSTYFNRYGLDSSESISLT</t>
  </si>
  <si>
    <t>AGADSTSTALLSSE</t>
  </si>
  <si>
    <t>NSASFVEDLGADSTDTVELV</t>
  </si>
  <si>
    <t>FGLDSTSSIVVSAE</t>
  </si>
  <si>
    <t>NSASFVEDDGIDSSDTVELV</t>
  </si>
  <si>
    <t>MDSSTSYLMGSE</t>
  </si>
  <si>
    <t>NNASFVNDLGADSTDTVEAV</t>
  </si>
  <si>
    <t>QEMDSSESLEVPSD</t>
  </si>
  <si>
    <t>EASFHDDLGADSSDTNELTM</t>
  </si>
  <si>
    <t>APAESTSTAAVPTV</t>
  </si>
  <si>
    <t>NNASFDEDLGADSSDTVELV</t>
  </si>
  <si>
    <t>VSMESSETLMLPIE</t>
  </si>
  <si>
    <t>NEASFVDDLGADSSDTVELV</t>
  </si>
  <si>
    <t>FEVESSDSAEVTND</t>
  </si>
  <si>
    <t>NRYGLDSSSSISLTSDFPDW</t>
  </si>
  <si>
    <t>YPIDSTDTGVMSVD</t>
  </si>
  <si>
    <t>NKYGLDSSSSISLTSDSGDW</t>
  </si>
  <si>
    <t>GADSSSTALMGWE</t>
  </si>
  <si>
    <t>NSASFVEDLCADSLDTVELP</t>
  </si>
  <si>
    <t>LPLESSTSFAATSL</t>
  </si>
  <si>
    <t>NSASFVEHLGADSLDTVSLV</t>
  </si>
  <si>
    <t>DGIDSTSTIACPLE</t>
  </si>
  <si>
    <t>NRYGTDSSSSISLTSDFGDW</t>
  </si>
  <si>
    <t>VPADSTDTISLSSE</t>
  </si>
  <si>
    <t>SASFVEDLGADSSDTVELVM</t>
  </si>
  <si>
    <t>ADSTETMMMTSE</t>
  </si>
  <si>
    <t>SASWVEDLSADSTDTVELVA</t>
  </si>
  <si>
    <t>GIDSTDSALVPAE</t>
  </si>
  <si>
    <t>NNASFTEDLGNDSLDTVELG</t>
  </si>
  <si>
    <t>PIESTSSMIQTSD</t>
  </si>
  <si>
    <t>NSASFVEKLGADSLDTVELV</t>
  </si>
  <si>
    <t>PVDSSTTMLQPAE</t>
  </si>
  <si>
    <t>NEASFSDRLGADSLDTVELV</t>
  </si>
  <si>
    <t>INMESTSSVSISHD</t>
  </si>
  <si>
    <t>NSASFREDLDADSLDTVELV</t>
  </si>
  <si>
    <t>FPAESTSTPTMPSV</t>
  </si>
  <si>
    <t>FNRYGLDSSSSISLTSDFGD</t>
  </si>
  <si>
    <t>PADSSSTLILPAL</t>
  </si>
  <si>
    <t>NEASFVDHLGADSQDTVELV</t>
  </si>
  <si>
    <t>DIESTSTLALCSE</t>
  </si>
  <si>
    <t>NRYGLDSSTSISLFSDFGDW</t>
  </si>
  <si>
    <t>IGLESTDTISAGWE</t>
  </si>
  <si>
    <t>ASFVDHLGADSSDTVELVMT</t>
  </si>
  <si>
    <t>MDSSTTMDMTTE</t>
  </si>
  <si>
    <t>NRASFVEDLGADSLDTVALT</t>
  </si>
  <si>
    <t>VDSTTSMEMPIE</t>
  </si>
  <si>
    <t>NECSFVQDLGIDSSDTVELV</t>
  </si>
  <si>
    <t>MDSTDTRVITLD</t>
  </si>
  <si>
    <t>EASFVDDLGADSSDTVELVM</t>
  </si>
  <si>
    <t>LESTDTDTMPSD</t>
  </si>
  <si>
    <t>STSTWFNRYGLESSASISLT</t>
  </si>
  <si>
    <t>EMDSTDSNMITCA</t>
  </si>
  <si>
    <t>SASFTEKLGADSLDTVELWM</t>
  </si>
  <si>
    <t>IDSTETDILPFE</t>
  </si>
  <si>
    <t>SASFVFDLGADSSDTVELPM</t>
  </si>
  <si>
    <t>AEMESSESNTCTLA</t>
  </si>
  <si>
    <t>NSASFVEDLGADSLDTVELD</t>
  </si>
  <si>
    <t>AESSSSGVITIV</t>
  </si>
  <si>
    <t>NSASFVEDLGADSLDTVELN</t>
  </si>
  <si>
    <t>VGEDSTETMIVPSE</t>
  </si>
  <si>
    <t>NSASFVEDLGADSLDTVSLV</t>
  </si>
  <si>
    <t>EVESSDSCMHSSI</t>
  </si>
  <si>
    <t>ASFREDLGADSSDTVELVYA</t>
  </si>
  <si>
    <t>EVESTSSNMAPAQ</t>
  </si>
  <si>
    <t>EASFVEDHGADSTDTVELVM</t>
  </si>
  <si>
    <t>MESTDTVAGPIE</t>
  </si>
  <si>
    <t>SASFVEDVAADSLDTVELGM</t>
  </si>
  <si>
    <t>GADSSTTIEMTMD</t>
  </si>
  <si>
    <t>STITCFNRYVLDSSASISLT</t>
  </si>
  <si>
    <t>LDSSTTLAIGFM</t>
  </si>
  <si>
    <t>TYFNRFGLDSSASNSLTSDF</t>
  </si>
  <si>
    <t>DADSTDTVEMTIM</t>
  </si>
  <si>
    <t>NSASFCEDLGADSLDTVELV</t>
  </si>
  <si>
    <t>LESTTSLSDPVD</t>
  </si>
  <si>
    <t>NSASFVEDLGADSTDWVELV</t>
  </si>
  <si>
    <t>VDADSTETQMISI</t>
  </si>
  <si>
    <t>NSASFVEDLGADSLDTVEGD</t>
  </si>
  <si>
    <t>KPLESSTSLIYPSV</t>
  </si>
  <si>
    <t>NEASFVDDWDADSLDTVELV</t>
  </si>
  <si>
    <t>ELDSTDSCTKGRE</t>
  </si>
  <si>
    <t>NSASFVEDLGADSLDTAELV</t>
  </si>
  <si>
    <t>MDSSTSAMIGGD</t>
  </si>
  <si>
    <t>MSASFCEDLGADSLDTVMLW</t>
  </si>
  <si>
    <t>LAESTTTATGTSD</t>
  </si>
  <si>
    <t>NEASFSDDLGADSLDTVELV</t>
  </si>
  <si>
    <t>MGICSSSSWIYGME</t>
  </si>
  <si>
    <t>NNASFSEDLGADSLDTVELV</t>
  </si>
  <si>
    <t>FVDSSSTLSIGTM</t>
  </si>
  <si>
    <t>NSASFVEDLGADSLDTWELV</t>
  </si>
  <si>
    <t>VDLESTSTYTLP</t>
  </si>
  <si>
    <t>NSASFVEDYHADSLDTVELV</t>
  </si>
  <si>
    <t>IDSSDSLSISIE</t>
  </si>
  <si>
    <t>NSASFVEDLGADSLDTQELV</t>
  </si>
  <si>
    <t>VGMDSSDSLIAPQA</t>
  </si>
  <si>
    <t>NNASFVEDLGADSLDTGVLV</t>
  </si>
  <si>
    <t>VPCDSSETAMAGVD</t>
  </si>
  <si>
    <t>NSASFVEDLVADSLDTNELV</t>
  </si>
  <si>
    <t>ALIDSSETMTRSSD</t>
  </si>
  <si>
    <t>NSASFVEDRGADSLDTVELV</t>
  </si>
  <si>
    <t>GLDSTDTMLMTSI</t>
  </si>
  <si>
    <t>NEASFVDDLGADSLDTVELC</t>
  </si>
  <si>
    <t>PIESSETMVLGMI</t>
  </si>
  <si>
    <t>NSASFVEDQGADSLDTVELV</t>
  </si>
  <si>
    <t>TESTTSAMVSME</t>
  </si>
  <si>
    <t>NEASFVDDLGADSRDTVELV</t>
  </si>
  <si>
    <t>PAESSTSMMCGVI</t>
  </si>
  <si>
    <t>FFNRYGLDSSESISLTSDFI</t>
  </si>
  <si>
    <t>GIDSTSSMLITQL</t>
  </si>
  <si>
    <t>NSASFVEDLGADSLDTVCLV</t>
  </si>
  <si>
    <t>ADVESSETNMAGR</t>
  </si>
  <si>
    <t>NSASFVEDLGADSLDTVEFV</t>
  </si>
  <si>
    <t>LESSDSGLCTID</t>
  </si>
  <si>
    <t>NNASFVEDLGADSLDTVELW</t>
  </si>
  <si>
    <t>IDSSSTVSMSMV</t>
  </si>
  <si>
    <t>NSASFVEDLGADSLDTVEEV</t>
  </si>
  <si>
    <t>DLPSSESAEATFE</t>
  </si>
  <si>
    <t>NNASFVEDLGADSRDTVELV</t>
  </si>
  <si>
    <t>NGAESSSSKVVGCM</t>
  </si>
  <si>
    <t>NEASFVDDLGADSLDTVTLV</t>
  </si>
  <si>
    <t>RAESSETIVAPMV</t>
  </si>
  <si>
    <t>NEASFEDDLGADSCDTVELV</t>
  </si>
  <si>
    <t>PLDSTDSVDMGVE</t>
  </si>
  <si>
    <t>NNASFVQDLGADSLDTVELV</t>
  </si>
  <si>
    <t>VGLESTSSEIMGTN</t>
  </si>
  <si>
    <t>NEASFVDDLFAESDDTVELV</t>
  </si>
  <si>
    <t>DSDSTSTISCTFE</t>
  </si>
  <si>
    <t>NSASFVEILGADSLDTVELV</t>
  </si>
  <si>
    <t>YPIDSTTSVMAPL</t>
  </si>
  <si>
    <t>EATFVDDIGADSLDTVELSM</t>
  </si>
  <si>
    <t>KDLPSTETQMMSNI</t>
  </si>
  <si>
    <t>NNASFVEDLGADSLDTVTLV</t>
  </si>
  <si>
    <t>MESTETPSIGQD</t>
  </si>
  <si>
    <t>NEASFVDDLGADSYDTVELV</t>
  </si>
  <si>
    <t>CPVDSSETQLAPVA</t>
  </si>
  <si>
    <t>NSASFVEDLGMYSLDTVELV</t>
  </si>
  <si>
    <t>YWAESTSTDEPGHE</t>
  </si>
  <si>
    <t>ASFVEDAGADSSDTVELEDA</t>
  </si>
  <si>
    <t>DMESTTSIDDGCL</t>
  </si>
  <si>
    <t>NEASFVDDLGADSLDTFTLV</t>
  </si>
  <si>
    <t>WELFSSTTVAGGM</t>
  </si>
  <si>
    <t>NEASFVDDLGADSPDTVELV</t>
  </si>
  <si>
    <t>EVDSSSTITLGH</t>
  </si>
  <si>
    <t>NEASFDDDLGADSLDTVELV</t>
  </si>
  <si>
    <t>IESTDSVTLSRD</t>
  </si>
  <si>
    <t>NSASFVEDLGADSRITVELP</t>
  </si>
  <si>
    <t>MSLDSSETNMYPTI</t>
  </si>
  <si>
    <t>NHSFVEDLGADSSDTVELFM</t>
  </si>
  <si>
    <t>NIESTSSMDMPSL</t>
  </si>
  <si>
    <t>NSASFYEDIGDDSLDTVELV</t>
  </si>
  <si>
    <t>VDSTSSECAGVE</t>
  </si>
  <si>
    <t>NNASFEEDLGADSLDTVELV</t>
  </si>
  <si>
    <t>QGMDSTESNMLGLV</t>
  </si>
  <si>
    <t>NNASFCEDLPADSLDTVELV</t>
  </si>
  <si>
    <t>TVESSDSLVNPRE</t>
  </si>
  <si>
    <t>NEASFGDDLGADSLDTVELV</t>
  </si>
  <si>
    <t>ADSSSSADMGLL</t>
  </si>
  <si>
    <t>NSASFSEDLGADSLDTLETV</t>
  </si>
  <si>
    <t>ADLESSETLECSCL</t>
  </si>
  <si>
    <t>NNASFVEDLGADSGDTVEQY</t>
  </si>
  <si>
    <t>GMESTSTADQSIE</t>
  </si>
  <si>
    <t>STITSFNRYGLDSSASISLT</t>
  </si>
  <si>
    <t>IESSSTLPISVE</t>
  </si>
  <si>
    <t>ASFVDDLGADSLDTVELSMA</t>
  </si>
  <si>
    <t>CIDSSDTAILSTL</t>
  </si>
  <si>
    <t>SEKSFVDDLDIRSSSTVEIA</t>
  </si>
  <si>
    <t>ADLDSTESVTIPC</t>
  </si>
  <si>
    <t>NEASFVDDLGADSIDTVELV</t>
  </si>
  <si>
    <t>RACSSSTLLITCE</t>
  </si>
  <si>
    <t>NASFVEDKGADSLDTVELGM</t>
  </si>
  <si>
    <t>VPADSSDTMSGTCE</t>
  </si>
  <si>
    <t>ASFVEDLRADSLDTVELTMA</t>
  </si>
  <si>
    <t>NLESTDTNMASTI</t>
  </si>
  <si>
    <t>NSASFVFDLGADSLDTVELP</t>
  </si>
  <si>
    <t>VWMDSTDSILHSIA</t>
  </si>
  <si>
    <t>TYFNRYGNDSSASISCTSDF</t>
  </si>
  <si>
    <t>NFAESSDSITVSRE</t>
  </si>
  <si>
    <t>NNASFVEDLGADSLDTAELV</t>
  </si>
  <si>
    <t>IADSTTTHDEGTD</t>
  </si>
  <si>
    <t>NNASFREDLSADSLDTWELV</t>
  </si>
  <si>
    <t>YELDSTDSGTVGR</t>
  </si>
  <si>
    <t>STSTSFNRYGLDSSDSICLT</t>
  </si>
  <si>
    <t>YAESSSTDERGLE</t>
  </si>
  <si>
    <t>NEISFVDDLGADSLDTWELV</t>
  </si>
  <si>
    <t>LGNDSTDSLTISVD</t>
  </si>
  <si>
    <t>NNASFVEDLGADSLDTVEQF</t>
  </si>
  <si>
    <t>APLDSTSSDTCPYI</t>
  </si>
  <si>
    <t>TPFNRYGLDSSSSITLASDF</t>
  </si>
  <si>
    <t>WPMDSSTSVEVSQL</t>
  </si>
  <si>
    <t>NNASFVEDLTADSLDTVELV</t>
  </si>
  <si>
    <t>LDSTETITATSA</t>
  </si>
  <si>
    <t>RFNRYTLDSSSSISLTSDGG</t>
  </si>
  <si>
    <t>LESSTTYEMPAI</t>
  </si>
  <si>
    <t>NNASFVEDLGADSLDTEELV</t>
  </si>
  <si>
    <t>IESSETVSMPAL</t>
  </si>
  <si>
    <t>STSTSFNRYGEDSSDSISLT</t>
  </si>
  <si>
    <t>GVESTSTYEMGMV</t>
  </si>
  <si>
    <t>NNASFVEDLGADSLDTFELV</t>
  </si>
  <si>
    <t>GHESTSSALISCD</t>
  </si>
  <si>
    <t>TSTSFNRYGLDSSDSISLTS</t>
  </si>
  <si>
    <t>GADSTTSRDMTSV</t>
  </si>
  <si>
    <t>NEASFVDILGADSMDTVTLV</t>
  </si>
  <si>
    <t>FVDSSETMMVGRM</t>
  </si>
  <si>
    <t>NNASFVNDLGAGSLDTVEVV</t>
  </si>
  <si>
    <t>EMDSTDSVAIS</t>
  </si>
  <si>
    <t>SASFSEDLNADSLDTVELVM</t>
  </si>
  <si>
    <t>AGLESSESMALPS</t>
  </si>
  <si>
    <t>ASFVEGLGADSLSTVELSMA</t>
  </si>
  <si>
    <t>MEIDSSDTPSCGPI</t>
  </si>
  <si>
    <t>FSRYGLDSSESISLTSDFGD</t>
  </si>
  <si>
    <t>EDSSETKLAGAD</t>
  </si>
  <si>
    <t>NNASWVEDNGADSLDTQELW</t>
  </si>
  <si>
    <t>VESTDSLLMSRV</t>
  </si>
  <si>
    <t>NRYGLDSSDSIKLTSDFGDY</t>
  </si>
  <si>
    <t>GGVESTDTIVISSD</t>
  </si>
  <si>
    <t>SASFVEDLGADSLDTVMLVM</t>
  </si>
  <si>
    <t>LTVESSSTLMGGSP</t>
  </si>
  <si>
    <t>NSMSFVEDLGACSLDTVENV</t>
  </si>
  <si>
    <t>EIESSDTVTITL</t>
  </si>
  <si>
    <t>NEASFVDDDGADSLDTVELV</t>
  </si>
  <si>
    <t>EMESTDSLCGGTA</t>
  </si>
  <si>
    <t>NASFVEDLGADSLDTVYLTM</t>
  </si>
  <si>
    <t>MESSETMIKGML</t>
  </si>
  <si>
    <t>STSTYFSRYGLDSSASISLT</t>
  </si>
  <si>
    <t>PAESTSSMSDGVM</t>
  </si>
  <si>
    <t>NNASFVEDLMADSLDTFELV</t>
  </si>
  <si>
    <t>ADSTSTRVIGT</t>
  </si>
  <si>
    <t>NNASFVNDLGHDSFDTVELV</t>
  </si>
  <si>
    <t>ADSTETIDGPAD</t>
  </si>
  <si>
    <t>NSASFVECLGADSLDTVCLV</t>
  </si>
  <si>
    <t>WLESSESIAPPMM</t>
  </si>
  <si>
    <t>SSASFVEDLGADSLDTVENV</t>
  </si>
  <si>
    <t>VVESSTTCDGTTE</t>
  </si>
  <si>
    <t>NRASFSDDLGADSLDTVELV</t>
  </si>
  <si>
    <t>INDDSSTTADLGYD</t>
  </si>
  <si>
    <t>SFNRYGLDSSSSISLTSDFG</t>
  </si>
  <si>
    <t>WPLDSSTTVWLTVM</t>
  </si>
  <si>
    <t>NEASFHDDLHADSLETVEEV</t>
  </si>
  <si>
    <t>DIGSSSSPCMTLL</t>
  </si>
  <si>
    <t>NEASFVDDLGADSLDTVWLV</t>
  </si>
  <si>
    <t>DSLEFIASKLA</t>
  </si>
  <si>
    <t>DALEFIASKLA</t>
  </si>
  <si>
    <t>DSLEFIASKLAGSGSGSGSG</t>
  </si>
  <si>
    <t>DALEFIASKLAGSGSGSGSG</t>
  </si>
  <si>
    <t>GDSLSWLLRLLN</t>
  </si>
  <si>
    <t>GDALSWLLRLLN</t>
  </si>
  <si>
    <t>GDSLSWLLRLLNGSGSGSGS</t>
  </si>
  <si>
    <t>GDALSWLLRLLNGSGSGSGS</t>
  </si>
  <si>
    <t>DALEFIASKLAX</t>
  </si>
  <si>
    <t>DALEFIASKLAXX</t>
  </si>
  <si>
    <t>DALEFIASKLAXXX</t>
  </si>
  <si>
    <t>DALEFIASKLAXXXX</t>
  </si>
  <si>
    <t>DALEFIASKLAXXXXX</t>
  </si>
  <si>
    <t>DALEFIASKLAXXXXXX</t>
  </si>
  <si>
    <t>DALEFIASKLAXXXXXXX</t>
  </si>
  <si>
    <t>DALEFIASKLAXXXXXXXX</t>
  </si>
  <si>
    <t>DALEFIASKLAXXXXXXXXX</t>
  </si>
  <si>
    <t>bkgnd sub</t>
  </si>
  <si>
    <t>%change</t>
  </si>
  <si>
    <t>positive high numbers are desirable here</t>
  </si>
  <si>
    <t>32x32 mm area of membrane</t>
  </si>
  <si>
    <t>A</t>
  </si>
  <si>
    <t>B</t>
  </si>
  <si>
    <t>C</t>
  </si>
  <si>
    <t>D</t>
  </si>
  <si>
    <t>E</t>
  </si>
  <si>
    <t>F</t>
  </si>
  <si>
    <t>H</t>
  </si>
  <si>
    <t>I</t>
  </si>
  <si>
    <t>J</t>
  </si>
  <si>
    <t>G</t>
  </si>
  <si>
    <t>NEW CELL ASSIGNMENT</t>
  </si>
  <si>
    <t>A22</t>
  </si>
  <si>
    <t>A23</t>
  </si>
  <si>
    <t>A24</t>
  </si>
  <si>
    <t>A25</t>
  </si>
  <si>
    <t>A26</t>
  </si>
  <si>
    <t>A27</t>
  </si>
  <si>
    <t>A28</t>
  </si>
  <si>
    <t>A29</t>
  </si>
  <si>
    <t>A30</t>
  </si>
  <si>
    <t>delta-AcpS (raw)</t>
  </si>
  <si>
    <t>delta-AcpS (bkgnd sub)</t>
  </si>
  <si>
    <t>Sequences producing significant alignments:</t>
  </si>
  <si>
    <t xml:space="preserve">Select:AllNone Selected:0 </t>
  </si>
  <si>
    <t xml:space="preserve">Alignments Download Graphics Distance tree of results Multiple alignment Show/hide columns of the table presenting sequences producing significant alignments </t>
  </si>
  <si>
    <t>Select for downloading or viewing reports</t>
  </si>
  <si>
    <t>Description</t>
  </si>
  <si>
    <t>Max score</t>
  </si>
  <si>
    <t>Total score</t>
  </si>
  <si>
    <t>Query cover</t>
  </si>
  <si>
    <t>E value</t>
  </si>
  <si>
    <t>Ident</t>
  </si>
  <si>
    <t>Accession</t>
  </si>
  <si>
    <t>Sequence</t>
  </si>
  <si>
    <t>ID</t>
  </si>
  <si>
    <t xml:space="preserve">   PAESTSSMSDGVM</t>
  </si>
  <si>
    <t xml:space="preserve">   YAESSSTDERGLE</t>
  </si>
  <si>
    <t xml:space="preserve">    ADSSSSADMGLL</t>
  </si>
  <si>
    <t xml:space="preserve">   PAESSTSMMCGVI</t>
  </si>
  <si>
    <t xml:space="preserve">   GADSSSTALMGWE</t>
  </si>
  <si>
    <t xml:space="preserve">  LDMESSSTMVVTWV</t>
  </si>
  <si>
    <t xml:space="preserve">    AESSSSGVITIV</t>
  </si>
  <si>
    <t xml:space="preserve">  NGAESSSSKVVGCM</t>
  </si>
  <si>
    <t xml:space="preserve">  VGLESTSSEIMGTN</t>
  </si>
  <si>
    <t xml:space="preserve">  FGLDSTSSIVVSAE</t>
  </si>
  <si>
    <t>net charge</t>
  </si>
  <si>
    <t>NMK Cell Assignment</t>
  </si>
  <si>
    <t>LCT CELL ASSIGNMENT</t>
  </si>
  <si>
    <t>NMK CELL ASSIGNMENT</t>
  </si>
  <si>
    <t>delta-Sfp (bkgnd sub)</t>
  </si>
  <si>
    <r>
      <rPr>
        <b/>
        <sz val="11"/>
        <color theme="1"/>
        <rFont val="Symbol"/>
        <family val="1"/>
        <charset val="2"/>
      </rPr>
      <t>D</t>
    </r>
    <r>
      <rPr>
        <b/>
        <sz val="11"/>
        <color theme="1"/>
        <rFont val="Calibri"/>
        <family val="2"/>
      </rPr>
      <t>PPTase  (PPTase-ACPH treatment)</t>
    </r>
  </si>
  <si>
    <t>AA Sequence</t>
  </si>
  <si>
    <t>Average delta Sfp YbbR control</t>
  </si>
  <si>
    <t>Average delta AcpS YbbR control</t>
  </si>
  <si>
    <t xml:space="preserve">% Activity Sfp </t>
  </si>
  <si>
    <t xml:space="preserve">% Activity AcpS </t>
  </si>
  <si>
    <t>Average YbbR (background)</t>
  </si>
  <si>
    <t>IntDen(bkgnd) Sfp</t>
  </si>
  <si>
    <t>IntDen(bkgnd) AcpS</t>
  </si>
  <si>
    <t>PPTase LABELING ONLY</t>
  </si>
  <si>
    <t>ScAcpS Labeling</t>
  </si>
  <si>
    <t>ScAcpS Labeling - PaACPH Unlabeling</t>
  </si>
  <si>
    <t>Comparing Single Mutation Labeling for Sfp and AcpS</t>
  </si>
  <si>
    <t>Normalized</t>
  </si>
  <si>
    <t>Raw</t>
  </si>
  <si>
    <t>Minimum</t>
  </si>
  <si>
    <t>Maximum</t>
  </si>
  <si>
    <t xml:space="preserve">Max </t>
  </si>
  <si>
    <t>eqn</t>
  </si>
  <si>
    <t>a + (x-A)(b-a)/(B-A)</t>
  </si>
  <si>
    <t>YbbR</t>
  </si>
  <si>
    <t xml:space="preserve">RAW </t>
  </si>
  <si>
    <t>MIN</t>
  </si>
  <si>
    <t>a</t>
  </si>
  <si>
    <t>MAX</t>
  </si>
  <si>
    <t>b</t>
  </si>
  <si>
    <t>% Activity</t>
  </si>
  <si>
    <t>PPTase</t>
  </si>
  <si>
    <t>Sfp</t>
  </si>
  <si>
    <t>AcpS</t>
  </si>
  <si>
    <t>%Activity</t>
  </si>
  <si>
    <t>Cell Assignment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</si>
</sst>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.5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ourier"/>
      <family val="3"/>
    </font>
    <font>
      <b/>
      <sz val="11"/>
      <color theme="1"/>
      <name val="Symbol"/>
      <family val="1"/>
      <charset val="2"/>
    </font>
    <font>
      <b/>
      <sz val="11"/>
      <color theme="1"/>
      <name val="Calibri"/>
      <family val="2"/>
    </font>
    <font>
      <b/>
      <u/>
      <sz val="11"/>
      <color theme="1"/>
      <name val="Calibri"/>
      <family val="2"/>
    </font>
    <font>
      <sz val="11"/>
      <color theme="1"/>
      <name val="Symbol"/>
      <family val="1"/>
      <charset val="2"/>
    </font>
    <font>
      <sz val="10"/>
      <name val="Arial"/>
      <family val="2"/>
    </font>
    <font>
      <b/>
      <sz val="10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B05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17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 applyNumberFormat="0" applyFill="0" applyBorder="0" applyAlignment="0" applyProtection="0"/>
    <xf numFmtId="0" fontId="25" fillId="0" borderId="0"/>
    <xf numFmtId="0" fontId="25" fillId="0" borderId="0"/>
    <xf numFmtId="0" fontId="1" fillId="0" borderId="0"/>
    <xf numFmtId="0" fontId="25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</cellStyleXfs>
  <cellXfs count="85">
    <xf numFmtId="0" fontId="0" fillId="0" borderId="0" xfId="0"/>
    <xf numFmtId="0" fontId="0" fillId="0" borderId="0" xfId="0" applyAlignment="1">
      <alignment horizontal="center"/>
    </xf>
    <xf numFmtId="0" fontId="0" fillId="33" borderId="0" xfId="0" applyFill="1"/>
    <xf numFmtId="0" fontId="0" fillId="0" borderId="10" xfId="0" applyBorder="1" applyAlignment="1">
      <alignment horizontal="center"/>
    </xf>
    <xf numFmtId="49" fontId="0" fillId="0" borderId="0" xfId="0" applyNumberFormat="1"/>
    <xf numFmtId="10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34" borderId="0" xfId="0" applyFill="1"/>
    <xf numFmtId="0" fontId="16" fillId="0" borderId="10" xfId="0" applyFont="1" applyBorder="1"/>
    <xf numFmtId="0" fontId="16" fillId="34" borderId="10" xfId="0" applyFont="1" applyFill="1" applyBorder="1"/>
    <xf numFmtId="0" fontId="0" fillId="0" borderId="0" xfId="0"/>
    <xf numFmtId="0" fontId="0" fillId="34" borderId="0" xfId="0" applyFill="1"/>
    <xf numFmtId="0" fontId="0" fillId="0" borderId="0" xfId="0"/>
    <xf numFmtId="0" fontId="0" fillId="34" borderId="0" xfId="0" applyFill="1"/>
    <xf numFmtId="0" fontId="0" fillId="0" borderId="0" xfId="0"/>
    <xf numFmtId="0" fontId="0" fillId="0" borderId="0" xfId="0"/>
    <xf numFmtId="0" fontId="0" fillId="33" borderId="0" xfId="0" applyFill="1"/>
    <xf numFmtId="0" fontId="0" fillId="0" borderId="10" xfId="0" applyBorder="1" applyAlignment="1">
      <alignment horizontal="center"/>
    </xf>
    <xf numFmtId="10" fontId="0" fillId="0" borderId="0" xfId="0" applyNumberFormat="1"/>
    <xf numFmtId="0" fontId="0" fillId="35" borderId="10" xfId="0" applyFill="1" applyBorder="1" applyAlignment="1">
      <alignment horizontal="center"/>
    </xf>
    <xf numFmtId="0" fontId="0" fillId="0" borderId="0" xfId="0" applyFill="1"/>
    <xf numFmtId="0" fontId="0" fillId="35" borderId="0" xfId="0" applyFill="1"/>
    <xf numFmtId="49" fontId="0" fillId="0" borderId="0" xfId="0" applyNumberFormat="1" applyFill="1"/>
    <xf numFmtId="10" fontId="0" fillId="35" borderId="0" xfId="0" applyNumberFormat="1" applyFill="1"/>
    <xf numFmtId="0" fontId="18" fillId="0" borderId="0" xfId="0" applyFont="1" applyAlignment="1">
      <alignment vertical="center"/>
    </xf>
    <xf numFmtId="0" fontId="16" fillId="0" borderId="0" xfId="0" applyFont="1" applyAlignment="1">
      <alignment horizontal="center" vertical="center" wrapText="1"/>
    </xf>
    <xf numFmtId="0" fontId="19" fillId="0" borderId="0" xfId="42" applyAlignment="1">
      <alignment horizontal="center" vertical="center" wrapText="1"/>
    </xf>
    <xf numFmtId="0" fontId="0" fillId="0" borderId="0" xfId="0" applyAlignment="1">
      <alignment vertical="center" wrapText="1"/>
    </xf>
    <xf numFmtId="0" fontId="19" fillId="0" borderId="0" xfId="42" applyAlignment="1">
      <alignment vertical="center" wrapText="1"/>
    </xf>
    <xf numFmtId="9" fontId="0" fillId="0" borderId="0" xfId="0" applyNumberFormat="1" applyAlignment="1">
      <alignment vertical="center" wrapText="1"/>
    </xf>
    <xf numFmtId="11" fontId="0" fillId="0" borderId="0" xfId="0" applyNumberFormat="1" applyAlignment="1">
      <alignment vertical="center" wrapText="1"/>
    </xf>
    <xf numFmtId="0" fontId="20" fillId="0" borderId="0" xfId="0" applyFont="1"/>
    <xf numFmtId="0" fontId="0" fillId="0" borderId="0" xfId="0"/>
    <xf numFmtId="0" fontId="0" fillId="36" borderId="0" xfId="0" applyFill="1"/>
    <xf numFmtId="0" fontId="16" fillId="0" borderId="10" xfId="0" applyFont="1" applyBorder="1" applyAlignment="1">
      <alignment horizontal="center"/>
    </xf>
    <xf numFmtId="0" fontId="16" fillId="0" borderId="10" xfId="0" applyFont="1" applyFill="1" applyBorder="1"/>
    <xf numFmtId="0" fontId="0" fillId="0" borderId="10" xfId="0" applyFill="1" applyBorder="1"/>
    <xf numFmtId="0" fontId="0" fillId="33" borderId="10" xfId="0" applyFill="1" applyBorder="1"/>
    <xf numFmtId="0" fontId="22" fillId="0" borderId="0" xfId="0" applyFont="1"/>
    <xf numFmtId="0" fontId="0" fillId="0" borderId="10" xfId="0" applyBorder="1" applyAlignment="1">
      <alignment horizontal="center"/>
    </xf>
    <xf numFmtId="0" fontId="0" fillId="0" borderId="10" xfId="0" applyBorder="1"/>
    <xf numFmtId="0" fontId="16" fillId="0" borderId="10" xfId="0" applyFont="1" applyBorder="1" applyAlignment="1">
      <alignment horizontal="center"/>
    </xf>
    <xf numFmtId="0" fontId="16" fillId="0" borderId="10" xfId="0" applyFont="1" applyBorder="1"/>
    <xf numFmtId="0" fontId="0" fillId="0" borderId="0" xfId="0"/>
    <xf numFmtId="0" fontId="0" fillId="36" borderId="10" xfId="0" applyFill="1" applyBorder="1"/>
    <xf numFmtId="0" fontId="0" fillId="0" borderId="0" xfId="0"/>
    <xf numFmtId="0" fontId="16" fillId="0" borderId="0" xfId="0" applyFont="1"/>
    <xf numFmtId="0" fontId="16" fillId="0" borderId="0" xfId="0" applyFont="1" applyFill="1" applyBorder="1"/>
    <xf numFmtId="0" fontId="16" fillId="0" borderId="13" xfId="0" applyFont="1" applyBorder="1"/>
    <xf numFmtId="0" fontId="16" fillId="0" borderId="14" xfId="0" applyFont="1" applyBorder="1"/>
    <xf numFmtId="2" fontId="0" fillId="0" borderId="0" xfId="0" applyNumberFormat="1"/>
    <xf numFmtId="0" fontId="0" fillId="0" borderId="0" xfId="0"/>
    <xf numFmtId="0" fontId="23" fillId="0" borderId="0" xfId="0" applyFont="1"/>
    <xf numFmtId="0" fontId="0" fillId="0" borderId="10" xfId="0" applyBorder="1"/>
    <xf numFmtId="1" fontId="0" fillId="0" borderId="0" xfId="0" applyNumberFormat="1"/>
    <xf numFmtId="1" fontId="0" fillId="0" borderId="10" xfId="0" applyNumberFormat="1" applyBorder="1"/>
    <xf numFmtId="2" fontId="0" fillId="0" borderId="10" xfId="0" applyNumberFormat="1" applyBorder="1"/>
    <xf numFmtId="0" fontId="24" fillId="0" borderId="0" xfId="0" applyFont="1"/>
    <xf numFmtId="0" fontId="0" fillId="0" borderId="0" xfId="0" applyBorder="1"/>
    <xf numFmtId="0" fontId="26" fillId="0" borderId="10" xfId="43" applyFont="1" applyBorder="1"/>
    <xf numFmtId="0" fontId="26" fillId="0" borderId="10" xfId="43" applyFont="1" applyFill="1" applyBorder="1" applyAlignment="1">
      <alignment horizontal="center" vertical="center"/>
    </xf>
    <xf numFmtId="0" fontId="25" fillId="0" borderId="10" xfId="43" applyBorder="1"/>
    <xf numFmtId="0" fontId="25" fillId="0" borderId="10" xfId="43" applyFont="1" applyFill="1" applyBorder="1" applyAlignment="1">
      <alignment horizontal="center" vertical="center"/>
    </xf>
    <xf numFmtId="0" fontId="25" fillId="0" borderId="10" xfId="43" applyFill="1" applyBorder="1" applyAlignment="1">
      <alignment horizontal="center" vertical="center"/>
    </xf>
    <xf numFmtId="0" fontId="25" fillId="0" borderId="0" xfId="43"/>
    <xf numFmtId="0" fontId="25" fillId="0" borderId="14" xfId="43" applyBorder="1"/>
    <xf numFmtId="0" fontId="16" fillId="0" borderId="13" xfId="149" applyFont="1" applyBorder="1"/>
    <xf numFmtId="0" fontId="16" fillId="0" borderId="14" xfId="149" applyFont="1" applyBorder="1"/>
    <xf numFmtId="0" fontId="26" fillId="0" borderId="0" xfId="43" applyFont="1"/>
    <xf numFmtId="0" fontId="25" fillId="0" borderId="10" xfId="43" applyFont="1" applyBorder="1"/>
    <xf numFmtId="0" fontId="16" fillId="0" borderId="10" xfId="149" applyFont="1" applyBorder="1"/>
    <xf numFmtId="0" fontId="25" fillId="0" borderId="10" xfId="43" applyFont="1" applyFill="1" applyBorder="1"/>
    <xf numFmtId="0" fontId="0" fillId="0" borderId="0" xfId="0" applyAlignment="1">
      <alignment horizontal="center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/>
    <xf numFmtId="0" fontId="16" fillId="0" borderId="10" xfId="0" applyFont="1" applyBorder="1" applyAlignment="1">
      <alignment horizontal="center"/>
    </xf>
  </cellXfs>
  <cellStyles count="517">
    <cellStyle name="20% - Accent1" xfId="19" builtinId="30" customBuiltin="1"/>
    <cellStyle name="20% - Accent1 2" xfId="51"/>
    <cellStyle name="20% - Accent1 2 2" xfId="79"/>
    <cellStyle name="20% - Accent1 2 2 2" xfId="135"/>
    <cellStyle name="20% - Accent1 2 2 2 2" xfId="248"/>
    <cellStyle name="20% - Accent1 2 2 2 2 2" xfId="488"/>
    <cellStyle name="20% - Accent1 2 2 2 3" xfId="375"/>
    <cellStyle name="20% - Accent1 2 2 3" xfId="192"/>
    <cellStyle name="20% - Accent1 2 2 3 2" xfId="432"/>
    <cellStyle name="20% - Accent1 2 2 4" xfId="319"/>
    <cellStyle name="20% - Accent1 2 3" xfId="107"/>
    <cellStyle name="20% - Accent1 2 3 2" xfId="220"/>
    <cellStyle name="20% - Accent1 2 3 2 2" xfId="460"/>
    <cellStyle name="20% - Accent1 2 3 3" xfId="347"/>
    <cellStyle name="20% - Accent1 2 4" xfId="164"/>
    <cellStyle name="20% - Accent1 2 4 2" xfId="404"/>
    <cellStyle name="20% - Accent1 2 5" xfId="291"/>
    <cellStyle name="20% - Accent1 3" xfId="65"/>
    <cellStyle name="20% - Accent1 3 2" xfId="121"/>
    <cellStyle name="20% - Accent1 3 2 2" xfId="234"/>
    <cellStyle name="20% - Accent1 3 2 2 2" xfId="474"/>
    <cellStyle name="20% - Accent1 3 2 3" xfId="361"/>
    <cellStyle name="20% - Accent1 3 3" xfId="178"/>
    <cellStyle name="20% - Accent1 3 3 2" xfId="418"/>
    <cellStyle name="20% - Accent1 3 4" xfId="305"/>
    <cellStyle name="20% - Accent1 4" xfId="93"/>
    <cellStyle name="20% - Accent1 4 2" xfId="206"/>
    <cellStyle name="20% - Accent1 4 2 2" xfId="446"/>
    <cellStyle name="20% - Accent1 4 3" xfId="333"/>
    <cellStyle name="20% - Accent1 5" xfId="150"/>
    <cellStyle name="20% - Accent1 5 2" xfId="390"/>
    <cellStyle name="20% - Accent1 6" xfId="265"/>
    <cellStyle name="20% - Accent1 6 2" xfId="505"/>
    <cellStyle name="20% - Accent1 7" xfId="277"/>
    <cellStyle name="20% - Accent2" xfId="23" builtinId="34" customBuiltin="1"/>
    <cellStyle name="20% - Accent2 2" xfId="53"/>
    <cellStyle name="20% - Accent2 2 2" xfId="81"/>
    <cellStyle name="20% - Accent2 2 2 2" xfId="137"/>
    <cellStyle name="20% - Accent2 2 2 2 2" xfId="250"/>
    <cellStyle name="20% - Accent2 2 2 2 2 2" xfId="490"/>
    <cellStyle name="20% - Accent2 2 2 2 3" xfId="377"/>
    <cellStyle name="20% - Accent2 2 2 3" xfId="194"/>
    <cellStyle name="20% - Accent2 2 2 3 2" xfId="434"/>
    <cellStyle name="20% - Accent2 2 2 4" xfId="321"/>
    <cellStyle name="20% - Accent2 2 3" xfId="109"/>
    <cellStyle name="20% - Accent2 2 3 2" xfId="222"/>
    <cellStyle name="20% - Accent2 2 3 2 2" xfId="462"/>
    <cellStyle name="20% - Accent2 2 3 3" xfId="349"/>
    <cellStyle name="20% - Accent2 2 4" xfId="166"/>
    <cellStyle name="20% - Accent2 2 4 2" xfId="406"/>
    <cellStyle name="20% - Accent2 2 5" xfId="293"/>
    <cellStyle name="20% - Accent2 3" xfId="67"/>
    <cellStyle name="20% - Accent2 3 2" xfId="123"/>
    <cellStyle name="20% - Accent2 3 2 2" xfId="236"/>
    <cellStyle name="20% - Accent2 3 2 2 2" xfId="476"/>
    <cellStyle name="20% - Accent2 3 2 3" xfId="363"/>
    <cellStyle name="20% - Accent2 3 3" xfId="180"/>
    <cellStyle name="20% - Accent2 3 3 2" xfId="420"/>
    <cellStyle name="20% - Accent2 3 4" xfId="307"/>
    <cellStyle name="20% - Accent2 4" xfId="95"/>
    <cellStyle name="20% - Accent2 4 2" xfId="208"/>
    <cellStyle name="20% - Accent2 4 2 2" xfId="448"/>
    <cellStyle name="20% - Accent2 4 3" xfId="335"/>
    <cellStyle name="20% - Accent2 5" xfId="152"/>
    <cellStyle name="20% - Accent2 5 2" xfId="392"/>
    <cellStyle name="20% - Accent2 6" xfId="267"/>
    <cellStyle name="20% - Accent2 6 2" xfId="507"/>
    <cellStyle name="20% - Accent2 7" xfId="279"/>
    <cellStyle name="20% - Accent3" xfId="27" builtinId="38" customBuiltin="1"/>
    <cellStyle name="20% - Accent3 2" xfId="55"/>
    <cellStyle name="20% - Accent3 2 2" xfId="83"/>
    <cellStyle name="20% - Accent3 2 2 2" xfId="139"/>
    <cellStyle name="20% - Accent3 2 2 2 2" xfId="252"/>
    <cellStyle name="20% - Accent3 2 2 2 2 2" xfId="492"/>
    <cellStyle name="20% - Accent3 2 2 2 3" xfId="379"/>
    <cellStyle name="20% - Accent3 2 2 3" xfId="196"/>
    <cellStyle name="20% - Accent3 2 2 3 2" xfId="436"/>
    <cellStyle name="20% - Accent3 2 2 4" xfId="323"/>
    <cellStyle name="20% - Accent3 2 3" xfId="111"/>
    <cellStyle name="20% - Accent3 2 3 2" xfId="224"/>
    <cellStyle name="20% - Accent3 2 3 2 2" xfId="464"/>
    <cellStyle name="20% - Accent3 2 3 3" xfId="351"/>
    <cellStyle name="20% - Accent3 2 4" xfId="168"/>
    <cellStyle name="20% - Accent3 2 4 2" xfId="408"/>
    <cellStyle name="20% - Accent3 2 5" xfId="295"/>
    <cellStyle name="20% - Accent3 3" xfId="69"/>
    <cellStyle name="20% - Accent3 3 2" xfId="125"/>
    <cellStyle name="20% - Accent3 3 2 2" xfId="238"/>
    <cellStyle name="20% - Accent3 3 2 2 2" xfId="478"/>
    <cellStyle name="20% - Accent3 3 2 3" xfId="365"/>
    <cellStyle name="20% - Accent3 3 3" xfId="182"/>
    <cellStyle name="20% - Accent3 3 3 2" xfId="422"/>
    <cellStyle name="20% - Accent3 3 4" xfId="309"/>
    <cellStyle name="20% - Accent3 4" xfId="97"/>
    <cellStyle name="20% - Accent3 4 2" xfId="210"/>
    <cellStyle name="20% - Accent3 4 2 2" xfId="450"/>
    <cellStyle name="20% - Accent3 4 3" xfId="337"/>
    <cellStyle name="20% - Accent3 5" xfId="154"/>
    <cellStyle name="20% - Accent3 5 2" xfId="394"/>
    <cellStyle name="20% - Accent3 6" xfId="269"/>
    <cellStyle name="20% - Accent3 6 2" xfId="509"/>
    <cellStyle name="20% - Accent3 7" xfId="281"/>
    <cellStyle name="20% - Accent4" xfId="31" builtinId="42" customBuiltin="1"/>
    <cellStyle name="20% - Accent4 2" xfId="57"/>
    <cellStyle name="20% - Accent4 2 2" xfId="85"/>
    <cellStyle name="20% - Accent4 2 2 2" xfId="141"/>
    <cellStyle name="20% - Accent4 2 2 2 2" xfId="254"/>
    <cellStyle name="20% - Accent4 2 2 2 2 2" xfId="494"/>
    <cellStyle name="20% - Accent4 2 2 2 3" xfId="381"/>
    <cellStyle name="20% - Accent4 2 2 3" xfId="198"/>
    <cellStyle name="20% - Accent4 2 2 3 2" xfId="438"/>
    <cellStyle name="20% - Accent4 2 2 4" xfId="325"/>
    <cellStyle name="20% - Accent4 2 3" xfId="113"/>
    <cellStyle name="20% - Accent4 2 3 2" xfId="226"/>
    <cellStyle name="20% - Accent4 2 3 2 2" xfId="466"/>
    <cellStyle name="20% - Accent4 2 3 3" xfId="353"/>
    <cellStyle name="20% - Accent4 2 4" xfId="170"/>
    <cellStyle name="20% - Accent4 2 4 2" xfId="410"/>
    <cellStyle name="20% - Accent4 2 5" xfId="297"/>
    <cellStyle name="20% - Accent4 3" xfId="71"/>
    <cellStyle name="20% - Accent4 3 2" xfId="127"/>
    <cellStyle name="20% - Accent4 3 2 2" xfId="240"/>
    <cellStyle name="20% - Accent4 3 2 2 2" xfId="480"/>
    <cellStyle name="20% - Accent4 3 2 3" xfId="367"/>
    <cellStyle name="20% - Accent4 3 3" xfId="184"/>
    <cellStyle name="20% - Accent4 3 3 2" xfId="424"/>
    <cellStyle name="20% - Accent4 3 4" xfId="311"/>
    <cellStyle name="20% - Accent4 4" xfId="99"/>
    <cellStyle name="20% - Accent4 4 2" xfId="212"/>
    <cellStyle name="20% - Accent4 4 2 2" xfId="452"/>
    <cellStyle name="20% - Accent4 4 3" xfId="339"/>
    <cellStyle name="20% - Accent4 5" xfId="156"/>
    <cellStyle name="20% - Accent4 5 2" xfId="396"/>
    <cellStyle name="20% - Accent4 6" xfId="271"/>
    <cellStyle name="20% - Accent4 6 2" xfId="511"/>
    <cellStyle name="20% - Accent4 7" xfId="283"/>
    <cellStyle name="20% - Accent5" xfId="35" builtinId="46" customBuiltin="1"/>
    <cellStyle name="20% - Accent5 2" xfId="59"/>
    <cellStyle name="20% - Accent5 2 2" xfId="87"/>
    <cellStyle name="20% - Accent5 2 2 2" xfId="143"/>
    <cellStyle name="20% - Accent5 2 2 2 2" xfId="256"/>
    <cellStyle name="20% - Accent5 2 2 2 2 2" xfId="496"/>
    <cellStyle name="20% - Accent5 2 2 2 3" xfId="383"/>
    <cellStyle name="20% - Accent5 2 2 3" xfId="200"/>
    <cellStyle name="20% - Accent5 2 2 3 2" xfId="440"/>
    <cellStyle name="20% - Accent5 2 2 4" xfId="327"/>
    <cellStyle name="20% - Accent5 2 3" xfId="115"/>
    <cellStyle name="20% - Accent5 2 3 2" xfId="228"/>
    <cellStyle name="20% - Accent5 2 3 2 2" xfId="468"/>
    <cellStyle name="20% - Accent5 2 3 3" xfId="355"/>
    <cellStyle name="20% - Accent5 2 4" xfId="172"/>
    <cellStyle name="20% - Accent5 2 4 2" xfId="412"/>
    <cellStyle name="20% - Accent5 2 5" xfId="299"/>
    <cellStyle name="20% - Accent5 3" xfId="73"/>
    <cellStyle name="20% - Accent5 3 2" xfId="129"/>
    <cellStyle name="20% - Accent5 3 2 2" xfId="242"/>
    <cellStyle name="20% - Accent5 3 2 2 2" xfId="482"/>
    <cellStyle name="20% - Accent5 3 2 3" xfId="369"/>
    <cellStyle name="20% - Accent5 3 3" xfId="186"/>
    <cellStyle name="20% - Accent5 3 3 2" xfId="426"/>
    <cellStyle name="20% - Accent5 3 4" xfId="313"/>
    <cellStyle name="20% - Accent5 4" xfId="101"/>
    <cellStyle name="20% - Accent5 4 2" xfId="214"/>
    <cellStyle name="20% - Accent5 4 2 2" xfId="454"/>
    <cellStyle name="20% - Accent5 4 3" xfId="341"/>
    <cellStyle name="20% - Accent5 5" xfId="158"/>
    <cellStyle name="20% - Accent5 5 2" xfId="398"/>
    <cellStyle name="20% - Accent5 6" xfId="273"/>
    <cellStyle name="20% - Accent5 6 2" xfId="513"/>
    <cellStyle name="20% - Accent5 7" xfId="285"/>
    <cellStyle name="20% - Accent6" xfId="39" builtinId="50" customBuiltin="1"/>
    <cellStyle name="20% - Accent6 2" xfId="61"/>
    <cellStyle name="20% - Accent6 2 2" xfId="89"/>
    <cellStyle name="20% - Accent6 2 2 2" xfId="145"/>
    <cellStyle name="20% - Accent6 2 2 2 2" xfId="258"/>
    <cellStyle name="20% - Accent6 2 2 2 2 2" xfId="498"/>
    <cellStyle name="20% - Accent6 2 2 2 3" xfId="385"/>
    <cellStyle name="20% - Accent6 2 2 3" xfId="202"/>
    <cellStyle name="20% - Accent6 2 2 3 2" xfId="442"/>
    <cellStyle name="20% - Accent6 2 2 4" xfId="329"/>
    <cellStyle name="20% - Accent6 2 3" xfId="117"/>
    <cellStyle name="20% - Accent6 2 3 2" xfId="230"/>
    <cellStyle name="20% - Accent6 2 3 2 2" xfId="470"/>
    <cellStyle name="20% - Accent6 2 3 3" xfId="357"/>
    <cellStyle name="20% - Accent6 2 4" xfId="174"/>
    <cellStyle name="20% - Accent6 2 4 2" xfId="414"/>
    <cellStyle name="20% - Accent6 2 5" xfId="301"/>
    <cellStyle name="20% - Accent6 3" xfId="75"/>
    <cellStyle name="20% - Accent6 3 2" xfId="131"/>
    <cellStyle name="20% - Accent6 3 2 2" xfId="244"/>
    <cellStyle name="20% - Accent6 3 2 2 2" xfId="484"/>
    <cellStyle name="20% - Accent6 3 2 3" xfId="371"/>
    <cellStyle name="20% - Accent6 3 3" xfId="188"/>
    <cellStyle name="20% - Accent6 3 3 2" xfId="428"/>
    <cellStyle name="20% - Accent6 3 4" xfId="315"/>
    <cellStyle name="20% - Accent6 4" xfId="103"/>
    <cellStyle name="20% - Accent6 4 2" xfId="216"/>
    <cellStyle name="20% - Accent6 4 2 2" xfId="456"/>
    <cellStyle name="20% - Accent6 4 3" xfId="343"/>
    <cellStyle name="20% - Accent6 5" xfId="160"/>
    <cellStyle name="20% - Accent6 5 2" xfId="400"/>
    <cellStyle name="20% - Accent6 6" xfId="275"/>
    <cellStyle name="20% - Accent6 6 2" xfId="515"/>
    <cellStyle name="20% - Accent6 7" xfId="287"/>
    <cellStyle name="40% - Accent1" xfId="20" builtinId="31" customBuiltin="1"/>
    <cellStyle name="40% - Accent1 2" xfId="52"/>
    <cellStyle name="40% - Accent1 2 2" xfId="80"/>
    <cellStyle name="40% - Accent1 2 2 2" xfId="136"/>
    <cellStyle name="40% - Accent1 2 2 2 2" xfId="249"/>
    <cellStyle name="40% - Accent1 2 2 2 2 2" xfId="489"/>
    <cellStyle name="40% - Accent1 2 2 2 3" xfId="376"/>
    <cellStyle name="40% - Accent1 2 2 3" xfId="193"/>
    <cellStyle name="40% - Accent1 2 2 3 2" xfId="433"/>
    <cellStyle name="40% - Accent1 2 2 4" xfId="320"/>
    <cellStyle name="40% - Accent1 2 3" xfId="108"/>
    <cellStyle name="40% - Accent1 2 3 2" xfId="221"/>
    <cellStyle name="40% - Accent1 2 3 2 2" xfId="461"/>
    <cellStyle name="40% - Accent1 2 3 3" xfId="348"/>
    <cellStyle name="40% - Accent1 2 4" xfId="165"/>
    <cellStyle name="40% - Accent1 2 4 2" xfId="405"/>
    <cellStyle name="40% - Accent1 2 5" xfId="292"/>
    <cellStyle name="40% - Accent1 3" xfId="66"/>
    <cellStyle name="40% - Accent1 3 2" xfId="122"/>
    <cellStyle name="40% - Accent1 3 2 2" xfId="235"/>
    <cellStyle name="40% - Accent1 3 2 2 2" xfId="475"/>
    <cellStyle name="40% - Accent1 3 2 3" xfId="362"/>
    <cellStyle name="40% - Accent1 3 3" xfId="179"/>
    <cellStyle name="40% - Accent1 3 3 2" xfId="419"/>
    <cellStyle name="40% - Accent1 3 4" xfId="306"/>
    <cellStyle name="40% - Accent1 4" xfId="94"/>
    <cellStyle name="40% - Accent1 4 2" xfId="207"/>
    <cellStyle name="40% - Accent1 4 2 2" xfId="447"/>
    <cellStyle name="40% - Accent1 4 3" xfId="334"/>
    <cellStyle name="40% - Accent1 5" xfId="151"/>
    <cellStyle name="40% - Accent1 5 2" xfId="391"/>
    <cellStyle name="40% - Accent1 6" xfId="266"/>
    <cellStyle name="40% - Accent1 6 2" xfId="506"/>
    <cellStyle name="40% - Accent1 7" xfId="278"/>
    <cellStyle name="40% - Accent2" xfId="24" builtinId="35" customBuiltin="1"/>
    <cellStyle name="40% - Accent2 2" xfId="54"/>
    <cellStyle name="40% - Accent2 2 2" xfId="82"/>
    <cellStyle name="40% - Accent2 2 2 2" xfId="138"/>
    <cellStyle name="40% - Accent2 2 2 2 2" xfId="251"/>
    <cellStyle name="40% - Accent2 2 2 2 2 2" xfId="491"/>
    <cellStyle name="40% - Accent2 2 2 2 3" xfId="378"/>
    <cellStyle name="40% - Accent2 2 2 3" xfId="195"/>
    <cellStyle name="40% - Accent2 2 2 3 2" xfId="435"/>
    <cellStyle name="40% - Accent2 2 2 4" xfId="322"/>
    <cellStyle name="40% - Accent2 2 3" xfId="110"/>
    <cellStyle name="40% - Accent2 2 3 2" xfId="223"/>
    <cellStyle name="40% - Accent2 2 3 2 2" xfId="463"/>
    <cellStyle name="40% - Accent2 2 3 3" xfId="350"/>
    <cellStyle name="40% - Accent2 2 4" xfId="167"/>
    <cellStyle name="40% - Accent2 2 4 2" xfId="407"/>
    <cellStyle name="40% - Accent2 2 5" xfId="294"/>
    <cellStyle name="40% - Accent2 3" xfId="68"/>
    <cellStyle name="40% - Accent2 3 2" xfId="124"/>
    <cellStyle name="40% - Accent2 3 2 2" xfId="237"/>
    <cellStyle name="40% - Accent2 3 2 2 2" xfId="477"/>
    <cellStyle name="40% - Accent2 3 2 3" xfId="364"/>
    <cellStyle name="40% - Accent2 3 3" xfId="181"/>
    <cellStyle name="40% - Accent2 3 3 2" xfId="421"/>
    <cellStyle name="40% - Accent2 3 4" xfId="308"/>
    <cellStyle name="40% - Accent2 4" xfId="96"/>
    <cellStyle name="40% - Accent2 4 2" xfId="209"/>
    <cellStyle name="40% - Accent2 4 2 2" xfId="449"/>
    <cellStyle name="40% - Accent2 4 3" xfId="336"/>
    <cellStyle name="40% - Accent2 5" xfId="153"/>
    <cellStyle name="40% - Accent2 5 2" xfId="393"/>
    <cellStyle name="40% - Accent2 6" xfId="268"/>
    <cellStyle name="40% - Accent2 6 2" xfId="508"/>
    <cellStyle name="40% - Accent2 7" xfId="280"/>
    <cellStyle name="40% - Accent3" xfId="28" builtinId="39" customBuiltin="1"/>
    <cellStyle name="40% - Accent3 2" xfId="56"/>
    <cellStyle name="40% - Accent3 2 2" xfId="84"/>
    <cellStyle name="40% - Accent3 2 2 2" xfId="140"/>
    <cellStyle name="40% - Accent3 2 2 2 2" xfId="253"/>
    <cellStyle name="40% - Accent3 2 2 2 2 2" xfId="493"/>
    <cellStyle name="40% - Accent3 2 2 2 3" xfId="380"/>
    <cellStyle name="40% - Accent3 2 2 3" xfId="197"/>
    <cellStyle name="40% - Accent3 2 2 3 2" xfId="437"/>
    <cellStyle name="40% - Accent3 2 2 4" xfId="324"/>
    <cellStyle name="40% - Accent3 2 3" xfId="112"/>
    <cellStyle name="40% - Accent3 2 3 2" xfId="225"/>
    <cellStyle name="40% - Accent3 2 3 2 2" xfId="465"/>
    <cellStyle name="40% - Accent3 2 3 3" xfId="352"/>
    <cellStyle name="40% - Accent3 2 4" xfId="169"/>
    <cellStyle name="40% - Accent3 2 4 2" xfId="409"/>
    <cellStyle name="40% - Accent3 2 5" xfId="296"/>
    <cellStyle name="40% - Accent3 3" xfId="70"/>
    <cellStyle name="40% - Accent3 3 2" xfId="126"/>
    <cellStyle name="40% - Accent3 3 2 2" xfId="239"/>
    <cellStyle name="40% - Accent3 3 2 2 2" xfId="479"/>
    <cellStyle name="40% - Accent3 3 2 3" xfId="366"/>
    <cellStyle name="40% - Accent3 3 3" xfId="183"/>
    <cellStyle name="40% - Accent3 3 3 2" xfId="423"/>
    <cellStyle name="40% - Accent3 3 4" xfId="310"/>
    <cellStyle name="40% - Accent3 4" xfId="98"/>
    <cellStyle name="40% - Accent3 4 2" xfId="211"/>
    <cellStyle name="40% - Accent3 4 2 2" xfId="451"/>
    <cellStyle name="40% - Accent3 4 3" xfId="338"/>
    <cellStyle name="40% - Accent3 5" xfId="155"/>
    <cellStyle name="40% - Accent3 5 2" xfId="395"/>
    <cellStyle name="40% - Accent3 6" xfId="270"/>
    <cellStyle name="40% - Accent3 6 2" xfId="510"/>
    <cellStyle name="40% - Accent3 7" xfId="282"/>
    <cellStyle name="40% - Accent4" xfId="32" builtinId="43" customBuiltin="1"/>
    <cellStyle name="40% - Accent4 2" xfId="58"/>
    <cellStyle name="40% - Accent4 2 2" xfId="86"/>
    <cellStyle name="40% - Accent4 2 2 2" xfId="142"/>
    <cellStyle name="40% - Accent4 2 2 2 2" xfId="255"/>
    <cellStyle name="40% - Accent4 2 2 2 2 2" xfId="495"/>
    <cellStyle name="40% - Accent4 2 2 2 3" xfId="382"/>
    <cellStyle name="40% - Accent4 2 2 3" xfId="199"/>
    <cellStyle name="40% - Accent4 2 2 3 2" xfId="439"/>
    <cellStyle name="40% - Accent4 2 2 4" xfId="326"/>
    <cellStyle name="40% - Accent4 2 3" xfId="114"/>
    <cellStyle name="40% - Accent4 2 3 2" xfId="227"/>
    <cellStyle name="40% - Accent4 2 3 2 2" xfId="467"/>
    <cellStyle name="40% - Accent4 2 3 3" xfId="354"/>
    <cellStyle name="40% - Accent4 2 4" xfId="171"/>
    <cellStyle name="40% - Accent4 2 4 2" xfId="411"/>
    <cellStyle name="40% - Accent4 2 5" xfId="298"/>
    <cellStyle name="40% - Accent4 3" xfId="72"/>
    <cellStyle name="40% - Accent4 3 2" xfId="128"/>
    <cellStyle name="40% - Accent4 3 2 2" xfId="241"/>
    <cellStyle name="40% - Accent4 3 2 2 2" xfId="481"/>
    <cellStyle name="40% - Accent4 3 2 3" xfId="368"/>
    <cellStyle name="40% - Accent4 3 3" xfId="185"/>
    <cellStyle name="40% - Accent4 3 3 2" xfId="425"/>
    <cellStyle name="40% - Accent4 3 4" xfId="312"/>
    <cellStyle name="40% - Accent4 4" xfId="100"/>
    <cellStyle name="40% - Accent4 4 2" xfId="213"/>
    <cellStyle name="40% - Accent4 4 2 2" xfId="453"/>
    <cellStyle name="40% - Accent4 4 3" xfId="340"/>
    <cellStyle name="40% - Accent4 5" xfId="157"/>
    <cellStyle name="40% - Accent4 5 2" xfId="397"/>
    <cellStyle name="40% - Accent4 6" xfId="272"/>
    <cellStyle name="40% - Accent4 6 2" xfId="512"/>
    <cellStyle name="40% - Accent4 7" xfId="284"/>
    <cellStyle name="40% - Accent5" xfId="36" builtinId="47" customBuiltin="1"/>
    <cellStyle name="40% - Accent5 2" xfId="60"/>
    <cellStyle name="40% - Accent5 2 2" xfId="88"/>
    <cellStyle name="40% - Accent5 2 2 2" xfId="144"/>
    <cellStyle name="40% - Accent5 2 2 2 2" xfId="257"/>
    <cellStyle name="40% - Accent5 2 2 2 2 2" xfId="497"/>
    <cellStyle name="40% - Accent5 2 2 2 3" xfId="384"/>
    <cellStyle name="40% - Accent5 2 2 3" xfId="201"/>
    <cellStyle name="40% - Accent5 2 2 3 2" xfId="441"/>
    <cellStyle name="40% - Accent5 2 2 4" xfId="328"/>
    <cellStyle name="40% - Accent5 2 3" xfId="116"/>
    <cellStyle name="40% - Accent5 2 3 2" xfId="229"/>
    <cellStyle name="40% - Accent5 2 3 2 2" xfId="469"/>
    <cellStyle name="40% - Accent5 2 3 3" xfId="356"/>
    <cellStyle name="40% - Accent5 2 4" xfId="173"/>
    <cellStyle name="40% - Accent5 2 4 2" xfId="413"/>
    <cellStyle name="40% - Accent5 2 5" xfId="300"/>
    <cellStyle name="40% - Accent5 3" xfId="74"/>
    <cellStyle name="40% - Accent5 3 2" xfId="130"/>
    <cellStyle name="40% - Accent5 3 2 2" xfId="243"/>
    <cellStyle name="40% - Accent5 3 2 2 2" xfId="483"/>
    <cellStyle name="40% - Accent5 3 2 3" xfId="370"/>
    <cellStyle name="40% - Accent5 3 3" xfId="187"/>
    <cellStyle name="40% - Accent5 3 3 2" xfId="427"/>
    <cellStyle name="40% - Accent5 3 4" xfId="314"/>
    <cellStyle name="40% - Accent5 4" xfId="102"/>
    <cellStyle name="40% - Accent5 4 2" xfId="215"/>
    <cellStyle name="40% - Accent5 4 2 2" xfId="455"/>
    <cellStyle name="40% - Accent5 4 3" xfId="342"/>
    <cellStyle name="40% - Accent5 5" xfId="159"/>
    <cellStyle name="40% - Accent5 5 2" xfId="399"/>
    <cellStyle name="40% - Accent5 6" xfId="274"/>
    <cellStyle name="40% - Accent5 6 2" xfId="514"/>
    <cellStyle name="40% - Accent5 7" xfId="286"/>
    <cellStyle name="40% - Accent6" xfId="40" builtinId="51" customBuiltin="1"/>
    <cellStyle name="40% - Accent6 2" xfId="62"/>
    <cellStyle name="40% - Accent6 2 2" xfId="90"/>
    <cellStyle name="40% - Accent6 2 2 2" xfId="146"/>
    <cellStyle name="40% - Accent6 2 2 2 2" xfId="259"/>
    <cellStyle name="40% - Accent6 2 2 2 2 2" xfId="499"/>
    <cellStyle name="40% - Accent6 2 2 2 3" xfId="386"/>
    <cellStyle name="40% - Accent6 2 2 3" xfId="203"/>
    <cellStyle name="40% - Accent6 2 2 3 2" xfId="443"/>
    <cellStyle name="40% - Accent6 2 2 4" xfId="330"/>
    <cellStyle name="40% - Accent6 2 3" xfId="118"/>
    <cellStyle name="40% - Accent6 2 3 2" xfId="231"/>
    <cellStyle name="40% - Accent6 2 3 2 2" xfId="471"/>
    <cellStyle name="40% - Accent6 2 3 3" xfId="358"/>
    <cellStyle name="40% - Accent6 2 4" xfId="175"/>
    <cellStyle name="40% - Accent6 2 4 2" xfId="415"/>
    <cellStyle name="40% - Accent6 2 5" xfId="302"/>
    <cellStyle name="40% - Accent6 3" xfId="76"/>
    <cellStyle name="40% - Accent6 3 2" xfId="132"/>
    <cellStyle name="40% - Accent6 3 2 2" xfId="245"/>
    <cellStyle name="40% - Accent6 3 2 2 2" xfId="485"/>
    <cellStyle name="40% - Accent6 3 2 3" xfId="372"/>
    <cellStyle name="40% - Accent6 3 3" xfId="189"/>
    <cellStyle name="40% - Accent6 3 3 2" xfId="429"/>
    <cellStyle name="40% - Accent6 3 4" xfId="316"/>
    <cellStyle name="40% - Accent6 4" xfId="104"/>
    <cellStyle name="40% - Accent6 4 2" xfId="217"/>
    <cellStyle name="40% - Accent6 4 2 2" xfId="457"/>
    <cellStyle name="40% - Accent6 4 3" xfId="344"/>
    <cellStyle name="40% - Accent6 5" xfId="161"/>
    <cellStyle name="40% - Accent6 5 2" xfId="401"/>
    <cellStyle name="40% - Accent6 6" xfId="276"/>
    <cellStyle name="40% - Accent6 6 2" xfId="516"/>
    <cellStyle name="40% - Accent6 7" xfId="288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10" xfId="43"/>
    <cellStyle name="Normal 2" xfId="45"/>
    <cellStyle name="Normal 2 2" xfId="63"/>
    <cellStyle name="Normal 2 2 2" xfId="91"/>
    <cellStyle name="Normal 2 2 2 2" xfId="147"/>
    <cellStyle name="Normal 2 2 2 2 2" xfId="260"/>
    <cellStyle name="Normal 2 2 2 2 2 2" xfId="500"/>
    <cellStyle name="Normal 2 2 2 2 3" xfId="387"/>
    <cellStyle name="Normal 2 2 2 3" xfId="204"/>
    <cellStyle name="Normal 2 2 2 3 2" xfId="444"/>
    <cellStyle name="Normal 2 2 2 4" xfId="331"/>
    <cellStyle name="Normal 2 2 3" xfId="119"/>
    <cellStyle name="Normal 2 2 3 2" xfId="232"/>
    <cellStyle name="Normal 2 2 3 2 2" xfId="472"/>
    <cellStyle name="Normal 2 2 3 3" xfId="359"/>
    <cellStyle name="Normal 2 2 4" xfId="176"/>
    <cellStyle name="Normal 2 2 4 2" xfId="416"/>
    <cellStyle name="Normal 2 2 5" xfId="303"/>
    <cellStyle name="Normal 2 3" xfId="77"/>
    <cellStyle name="Normal 2 3 2" xfId="133"/>
    <cellStyle name="Normal 2 3 2 2" xfId="246"/>
    <cellStyle name="Normal 2 3 2 2 2" xfId="486"/>
    <cellStyle name="Normal 2 3 2 3" xfId="373"/>
    <cellStyle name="Normal 2 3 3" xfId="190"/>
    <cellStyle name="Normal 2 3 3 2" xfId="430"/>
    <cellStyle name="Normal 2 3 4" xfId="317"/>
    <cellStyle name="Normal 2 4" xfId="105"/>
    <cellStyle name="Normal 2 4 2" xfId="218"/>
    <cellStyle name="Normal 2 4 2 2" xfId="458"/>
    <cellStyle name="Normal 2 4 3" xfId="345"/>
    <cellStyle name="Normal 2 5" xfId="162"/>
    <cellStyle name="Normal 2 5 2" xfId="402"/>
    <cellStyle name="Normal 2 6" xfId="289"/>
    <cellStyle name="Normal 3" xfId="46"/>
    <cellStyle name="Normal 4" xfId="47"/>
    <cellStyle name="Normal 5" xfId="48"/>
    <cellStyle name="Normal 6" xfId="49"/>
    <cellStyle name="Normal 7" xfId="44"/>
    <cellStyle name="Normal 8" xfId="149"/>
    <cellStyle name="Normal 8 2" xfId="262"/>
    <cellStyle name="Normal 8 2 2" xfId="502"/>
    <cellStyle name="Normal 8 3" xfId="389"/>
    <cellStyle name="Normal 9" xfId="263"/>
    <cellStyle name="Normal 9 2" xfId="503"/>
    <cellStyle name="Note" xfId="15" builtinId="10" customBuiltin="1"/>
    <cellStyle name="Note 2" xfId="50"/>
    <cellStyle name="Note 2 2" xfId="64"/>
    <cellStyle name="Note 2 2 2" xfId="92"/>
    <cellStyle name="Note 2 2 2 2" xfId="148"/>
    <cellStyle name="Note 2 2 2 2 2" xfId="261"/>
    <cellStyle name="Note 2 2 2 2 2 2" xfId="501"/>
    <cellStyle name="Note 2 2 2 2 3" xfId="388"/>
    <cellStyle name="Note 2 2 2 3" xfId="205"/>
    <cellStyle name="Note 2 2 2 3 2" xfId="445"/>
    <cellStyle name="Note 2 2 2 4" xfId="332"/>
    <cellStyle name="Note 2 2 3" xfId="120"/>
    <cellStyle name="Note 2 2 3 2" xfId="233"/>
    <cellStyle name="Note 2 2 3 2 2" xfId="473"/>
    <cellStyle name="Note 2 2 3 3" xfId="360"/>
    <cellStyle name="Note 2 2 4" xfId="177"/>
    <cellStyle name="Note 2 2 4 2" xfId="417"/>
    <cellStyle name="Note 2 2 5" xfId="304"/>
    <cellStyle name="Note 2 3" xfId="78"/>
    <cellStyle name="Note 2 3 2" xfId="134"/>
    <cellStyle name="Note 2 3 2 2" xfId="247"/>
    <cellStyle name="Note 2 3 2 2 2" xfId="487"/>
    <cellStyle name="Note 2 3 2 3" xfId="374"/>
    <cellStyle name="Note 2 3 3" xfId="191"/>
    <cellStyle name="Note 2 3 3 2" xfId="431"/>
    <cellStyle name="Note 2 3 4" xfId="318"/>
    <cellStyle name="Note 2 4" xfId="106"/>
    <cellStyle name="Note 2 4 2" xfId="219"/>
    <cellStyle name="Note 2 4 2 2" xfId="459"/>
    <cellStyle name="Note 2 4 3" xfId="346"/>
    <cellStyle name="Note 2 5" xfId="163"/>
    <cellStyle name="Note 2 5 2" xfId="403"/>
    <cellStyle name="Note 2 6" xfId="290"/>
    <cellStyle name="Note 3" xfId="264"/>
    <cellStyle name="Note 3 2" xfId="504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24.xml.rels><?xml version="1.0" encoding="UTF-8" standalone="yes"?>
<Relationships xmlns="http://schemas.openxmlformats.org/package/2006/relationships"><Relationship Id="rId1" Type="http://schemas.microsoft.com/office/2006/relationships/activeXControlBinary" Target="activeX24.bin"/></Relationships>
</file>

<file path=xl/activeX/_rels/activeX25.xml.rels><?xml version="1.0" encoding="UTF-8" standalone="yes"?>
<Relationships xmlns="http://schemas.openxmlformats.org/package/2006/relationships"><Relationship Id="rId1" Type="http://schemas.microsoft.com/office/2006/relationships/activeXControlBinary" Target="activeX25.bin"/></Relationships>
</file>

<file path=xl/activeX/_rels/activeX26.xml.rels><?xml version="1.0" encoding="UTF-8" standalone="yes"?>
<Relationships xmlns="http://schemas.openxmlformats.org/package/2006/relationships"><Relationship Id="rId1" Type="http://schemas.microsoft.com/office/2006/relationships/activeXControlBinary" Target="activeX26.bin"/></Relationships>
</file>

<file path=xl/activeX/_rels/activeX27.xml.rels><?xml version="1.0" encoding="UTF-8" standalone="yes"?>
<Relationships xmlns="http://schemas.openxmlformats.org/package/2006/relationships"><Relationship Id="rId1" Type="http://schemas.microsoft.com/office/2006/relationships/activeXControlBinary" Target="activeX27.bin"/></Relationships>
</file>

<file path=xl/activeX/_rels/activeX28.xml.rels><?xml version="1.0" encoding="UTF-8" standalone="yes"?>
<Relationships xmlns="http://schemas.openxmlformats.org/package/2006/relationships"><Relationship Id="rId1" Type="http://schemas.microsoft.com/office/2006/relationships/activeXControlBinary" Target="activeX28.bin"/></Relationships>
</file>

<file path=xl/activeX/_rels/activeX29.xml.rels><?xml version="1.0" encoding="UTF-8" standalone="yes"?>
<Relationships xmlns="http://schemas.openxmlformats.org/package/2006/relationships"><Relationship Id="rId1" Type="http://schemas.microsoft.com/office/2006/relationships/activeXControlBinary" Target="activeX29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30.xml.rels><?xml version="1.0" encoding="UTF-8" standalone="yes"?>
<Relationships xmlns="http://schemas.openxmlformats.org/package/2006/relationships"><Relationship Id="rId1" Type="http://schemas.microsoft.com/office/2006/relationships/activeXControlBinary" Target="activeX30.bin"/></Relationships>
</file>

<file path=xl/activeX/_rels/activeX31.xml.rels><?xml version="1.0" encoding="UTF-8" standalone="yes"?>
<Relationships xmlns="http://schemas.openxmlformats.org/package/2006/relationships"><Relationship Id="rId1" Type="http://schemas.microsoft.com/office/2006/relationships/activeXControlBinary" Target="activeX31.bin"/></Relationships>
</file>

<file path=xl/activeX/_rels/activeX32.xml.rels><?xml version="1.0" encoding="UTF-8" standalone="yes"?>
<Relationships xmlns="http://schemas.openxmlformats.org/package/2006/relationships"><Relationship Id="rId1" Type="http://schemas.microsoft.com/office/2006/relationships/activeXControlBinary" Target="activeX32.bin"/></Relationships>
</file>

<file path=xl/activeX/_rels/activeX33.xml.rels><?xml version="1.0" encoding="UTF-8" standalone="yes"?>
<Relationships xmlns="http://schemas.openxmlformats.org/package/2006/relationships"><Relationship Id="rId1" Type="http://schemas.microsoft.com/office/2006/relationships/activeXControlBinary" Target="activeX33.bin"/></Relationships>
</file>

<file path=xl/activeX/_rels/activeX34.xml.rels><?xml version="1.0" encoding="UTF-8" standalone="yes"?>
<Relationships xmlns="http://schemas.openxmlformats.org/package/2006/relationships"><Relationship Id="rId1" Type="http://schemas.microsoft.com/office/2006/relationships/activeXControlBinary" Target="activeX34.bin"/></Relationships>
</file>

<file path=xl/activeX/_rels/activeX35.xml.rels><?xml version="1.0" encoding="UTF-8" standalone="yes"?>
<Relationships xmlns="http://schemas.openxmlformats.org/package/2006/relationships"><Relationship Id="rId1" Type="http://schemas.microsoft.com/office/2006/relationships/activeXControlBinary" Target="activeX35.bin"/></Relationships>
</file>

<file path=xl/activeX/_rels/activeX36.xml.rels><?xml version="1.0" encoding="UTF-8" standalone="yes"?>
<Relationships xmlns="http://schemas.openxmlformats.org/package/2006/relationships"><Relationship Id="rId1" Type="http://schemas.microsoft.com/office/2006/relationships/activeXControlBinary" Target="activeX36.bin"/></Relationships>
</file>

<file path=xl/activeX/_rels/activeX37.xml.rels><?xml version="1.0" encoding="UTF-8" standalone="yes"?>
<Relationships xmlns="http://schemas.openxmlformats.org/package/2006/relationships"><Relationship Id="rId1" Type="http://schemas.microsoft.com/office/2006/relationships/activeXControlBinary" Target="activeX37.bin"/></Relationships>
</file>

<file path=xl/activeX/_rels/activeX38.xml.rels><?xml version="1.0" encoding="UTF-8" standalone="yes"?>
<Relationships xmlns="http://schemas.openxmlformats.org/package/2006/relationships"><Relationship Id="rId1" Type="http://schemas.microsoft.com/office/2006/relationships/activeXControlBinary" Target="activeX38.bin"/></Relationships>
</file>

<file path=xl/activeX/_rels/activeX39.xml.rels><?xml version="1.0" encoding="UTF-8" standalone="yes"?>
<Relationships xmlns="http://schemas.openxmlformats.org/package/2006/relationships"><Relationship Id="rId1" Type="http://schemas.microsoft.com/office/2006/relationships/activeXControlBinary" Target="activeX39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40.xml.rels><?xml version="1.0" encoding="UTF-8" standalone="yes"?>
<Relationships xmlns="http://schemas.openxmlformats.org/package/2006/relationships"><Relationship Id="rId1" Type="http://schemas.microsoft.com/office/2006/relationships/activeXControlBinary" Target="activeX40.bin"/></Relationships>
</file>

<file path=xl/activeX/_rels/activeX41.xml.rels><?xml version="1.0" encoding="UTF-8" standalone="yes"?>
<Relationships xmlns="http://schemas.openxmlformats.org/package/2006/relationships"><Relationship Id="rId1" Type="http://schemas.microsoft.com/office/2006/relationships/activeXControlBinary" Target="activeX41.bin"/></Relationships>
</file>

<file path=xl/activeX/_rels/activeX42.xml.rels><?xml version="1.0" encoding="UTF-8" standalone="yes"?>
<Relationships xmlns="http://schemas.openxmlformats.org/package/2006/relationships"><Relationship Id="rId1" Type="http://schemas.microsoft.com/office/2006/relationships/activeXControlBinary" Target="activeX42.bin"/></Relationships>
</file>

<file path=xl/activeX/_rels/activeX43.xml.rels><?xml version="1.0" encoding="UTF-8" standalone="yes"?>
<Relationships xmlns="http://schemas.openxmlformats.org/package/2006/relationships"><Relationship Id="rId1" Type="http://schemas.microsoft.com/office/2006/relationships/activeXControlBinary" Target="activeX43.bin"/></Relationships>
</file>

<file path=xl/activeX/_rels/activeX44.xml.rels><?xml version="1.0" encoding="UTF-8" standalone="yes"?>
<Relationships xmlns="http://schemas.openxmlformats.org/package/2006/relationships"><Relationship Id="rId1" Type="http://schemas.microsoft.com/office/2006/relationships/activeXControlBinary" Target="activeX4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313671775123537"/>
          <c:y val="5.2713983668708081E-2"/>
          <c:w val="0.84367704533951149"/>
          <c:h val="0.7111317544344957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'Comparing single mutation'!$N$2</c:f>
              <c:strCache>
                <c:ptCount val="1"/>
                <c:pt idx="0">
                  <c:v>Sfp</c:v>
                </c:pt>
              </c:strCache>
            </c:strRef>
          </c:tx>
          <c:invertIfNegative val="0"/>
          <c:cat>
            <c:strRef>
              <c:f>'Comparing single mutation'!$M$3:$M$12</c:f>
              <c:strCache>
                <c:ptCount val="10"/>
                <c:pt idx="0">
                  <c:v>DSLEFIASKLA</c:v>
                </c:pt>
                <c:pt idx="1">
                  <c:v>DALEFIASKLA</c:v>
                </c:pt>
                <c:pt idx="2">
                  <c:v>DSLEFIASKAA</c:v>
                </c:pt>
                <c:pt idx="3">
                  <c:v>DSLEFIASALA</c:v>
                </c:pt>
                <c:pt idx="4">
                  <c:v>DSLEFIAAKLA</c:v>
                </c:pt>
                <c:pt idx="5">
                  <c:v>DSLEFAASKLA</c:v>
                </c:pt>
                <c:pt idx="6">
                  <c:v>DSLEAIASKLA</c:v>
                </c:pt>
                <c:pt idx="7">
                  <c:v>DSLAFIASKLA</c:v>
                </c:pt>
                <c:pt idx="8">
                  <c:v>DSAEFIASKLA</c:v>
                </c:pt>
                <c:pt idx="9">
                  <c:v>ASLEFIASKLA</c:v>
                </c:pt>
              </c:strCache>
            </c:strRef>
          </c:cat>
          <c:val>
            <c:numRef>
              <c:f>'Comparing single mutation'!$N$3:$N$12</c:f>
              <c:numCache>
                <c:formatCode>0</c:formatCode>
                <c:ptCount val="10"/>
                <c:pt idx="0">
                  <c:v>100</c:v>
                </c:pt>
                <c:pt idx="1">
                  <c:v>17.24245204920301</c:v>
                </c:pt>
                <c:pt idx="2">
                  <c:v>89.302950489033975</c:v>
                </c:pt>
                <c:pt idx="3">
                  <c:v>147.83909536292077</c:v>
                </c:pt>
                <c:pt idx="4">
                  <c:v>174.53651651670469</c:v>
                </c:pt>
                <c:pt idx="5">
                  <c:v>84.701365160991344</c:v>
                </c:pt>
                <c:pt idx="6">
                  <c:v>100.6552814515784</c:v>
                </c:pt>
                <c:pt idx="7">
                  <c:v>161.0411844966485</c:v>
                </c:pt>
                <c:pt idx="8">
                  <c:v>41.691329760968962</c:v>
                </c:pt>
                <c:pt idx="9">
                  <c:v>104.30980395841365</c:v>
                </c:pt>
              </c:numCache>
            </c:numRef>
          </c:val>
        </c:ser>
        <c:ser>
          <c:idx val="1"/>
          <c:order val="1"/>
          <c:tx>
            <c:strRef>
              <c:f>'Comparing single mutation'!$O$2</c:f>
              <c:strCache>
                <c:ptCount val="1"/>
                <c:pt idx="0">
                  <c:v>AcpS</c:v>
                </c:pt>
              </c:strCache>
            </c:strRef>
          </c:tx>
          <c:invertIfNegative val="0"/>
          <c:cat>
            <c:strRef>
              <c:f>'Comparing single mutation'!$M$3:$M$12</c:f>
              <c:strCache>
                <c:ptCount val="10"/>
                <c:pt idx="0">
                  <c:v>DSLEFIASKLA</c:v>
                </c:pt>
                <c:pt idx="1">
                  <c:v>DALEFIASKLA</c:v>
                </c:pt>
                <c:pt idx="2">
                  <c:v>DSLEFIASKAA</c:v>
                </c:pt>
                <c:pt idx="3">
                  <c:v>DSLEFIASALA</c:v>
                </c:pt>
                <c:pt idx="4">
                  <c:v>DSLEFIAAKLA</c:v>
                </c:pt>
                <c:pt idx="5">
                  <c:v>DSLEFAASKLA</c:v>
                </c:pt>
                <c:pt idx="6">
                  <c:v>DSLEAIASKLA</c:v>
                </c:pt>
                <c:pt idx="7">
                  <c:v>DSLAFIASKLA</c:v>
                </c:pt>
                <c:pt idx="8">
                  <c:v>DSAEFIASKLA</c:v>
                </c:pt>
                <c:pt idx="9">
                  <c:v>ASLEFIASKLA</c:v>
                </c:pt>
              </c:strCache>
            </c:strRef>
          </c:cat>
          <c:val>
            <c:numRef>
              <c:f>'Comparing single mutation'!$O$3:$O$12</c:f>
              <c:numCache>
                <c:formatCode>0</c:formatCode>
                <c:ptCount val="10"/>
                <c:pt idx="0" formatCode="0.00">
                  <c:v>89.080138788409613</c:v>
                </c:pt>
                <c:pt idx="1">
                  <c:v>35.982506341068586</c:v>
                </c:pt>
                <c:pt idx="2">
                  <c:v>76.77354181521072</c:v>
                </c:pt>
                <c:pt idx="3">
                  <c:v>67.933871241074741</c:v>
                </c:pt>
                <c:pt idx="4">
                  <c:v>43.211167936272304</c:v>
                </c:pt>
                <c:pt idx="5">
                  <c:v>52.882441512363577</c:v>
                </c:pt>
                <c:pt idx="6">
                  <c:v>139.60800730201586</c:v>
                </c:pt>
                <c:pt idx="7">
                  <c:v>100.03817342426755</c:v>
                </c:pt>
                <c:pt idx="8">
                  <c:v>119.46444460451538</c:v>
                </c:pt>
                <c:pt idx="9">
                  <c:v>64.36964958745213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248291712"/>
        <c:axId val="248305536"/>
      </c:barChart>
      <c:catAx>
        <c:axId val="248291712"/>
        <c:scaling>
          <c:orientation val="minMax"/>
        </c:scaling>
        <c:delete val="0"/>
        <c:axPos val="b"/>
        <c:majorTickMark val="none"/>
        <c:minorTickMark val="none"/>
        <c:tickLblPos val="nextTo"/>
        <c:txPr>
          <a:bodyPr/>
          <a:lstStyle/>
          <a:p>
            <a:pPr>
              <a:defRPr sz="1000"/>
            </a:pPr>
            <a:endParaRPr lang="en-US"/>
          </a:p>
        </c:txPr>
        <c:crossAx val="248305536"/>
        <c:crosses val="autoZero"/>
        <c:auto val="1"/>
        <c:lblAlgn val="ctr"/>
        <c:lblOffset val="100"/>
        <c:noMultiLvlLbl val="0"/>
      </c:catAx>
      <c:valAx>
        <c:axId val="248305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 sz="1000"/>
                  <a:t>% Labeling compare to YbbR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en-US"/>
          </a:p>
        </c:txPr>
        <c:crossAx val="24829171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5270778652668422"/>
          <c:y val="4.3965077282006416E-2"/>
          <c:w val="0.11404956090230271"/>
          <c:h val="0.14493338446544768"/>
        </c:manualLayout>
      </c:layout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</xdr:row>
          <xdr:rowOff>0</xdr:rowOff>
        </xdr:from>
        <xdr:to>
          <xdr:col>0</xdr:col>
          <xdr:colOff>257175</xdr:colOff>
          <xdr:row>8</xdr:row>
          <xdr:rowOff>76200</xdr:rowOff>
        </xdr:to>
        <xdr:sp macro="" textlink="">
          <xdr:nvSpPr>
            <xdr:cNvPr id="1025" name="Control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</xdr:row>
          <xdr:rowOff>0</xdr:rowOff>
        </xdr:from>
        <xdr:to>
          <xdr:col>0</xdr:col>
          <xdr:colOff>257175</xdr:colOff>
          <xdr:row>9</xdr:row>
          <xdr:rowOff>76200</xdr:rowOff>
        </xdr:to>
        <xdr:sp macro="" textlink="">
          <xdr:nvSpPr>
            <xdr:cNvPr id="1026" name="Control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</xdr:row>
          <xdr:rowOff>0</xdr:rowOff>
        </xdr:from>
        <xdr:to>
          <xdr:col>0</xdr:col>
          <xdr:colOff>257175</xdr:colOff>
          <xdr:row>10</xdr:row>
          <xdr:rowOff>76200</xdr:rowOff>
        </xdr:to>
        <xdr:sp macro="" textlink="">
          <xdr:nvSpPr>
            <xdr:cNvPr id="1027" name="Control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10</xdr:row>
          <xdr:rowOff>0</xdr:rowOff>
        </xdr:from>
        <xdr:to>
          <xdr:col>0</xdr:col>
          <xdr:colOff>257175</xdr:colOff>
          <xdr:row>11</xdr:row>
          <xdr:rowOff>76200</xdr:rowOff>
        </xdr:to>
        <xdr:sp macro="" textlink="">
          <xdr:nvSpPr>
            <xdr:cNvPr id="1028" name="Control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11</xdr:row>
          <xdr:rowOff>0</xdr:rowOff>
        </xdr:from>
        <xdr:to>
          <xdr:col>0</xdr:col>
          <xdr:colOff>257175</xdr:colOff>
          <xdr:row>12</xdr:row>
          <xdr:rowOff>76200</xdr:rowOff>
        </xdr:to>
        <xdr:sp macro="" textlink="">
          <xdr:nvSpPr>
            <xdr:cNvPr id="1029" name="Control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12</xdr:row>
          <xdr:rowOff>0</xdr:rowOff>
        </xdr:from>
        <xdr:to>
          <xdr:col>0</xdr:col>
          <xdr:colOff>257175</xdr:colOff>
          <xdr:row>13</xdr:row>
          <xdr:rowOff>76200</xdr:rowOff>
        </xdr:to>
        <xdr:sp macro="" textlink="">
          <xdr:nvSpPr>
            <xdr:cNvPr id="1030" name="Control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13</xdr:row>
          <xdr:rowOff>0</xdr:rowOff>
        </xdr:from>
        <xdr:to>
          <xdr:col>0</xdr:col>
          <xdr:colOff>257175</xdr:colOff>
          <xdr:row>14</xdr:row>
          <xdr:rowOff>76200</xdr:rowOff>
        </xdr:to>
        <xdr:sp macro="" textlink="">
          <xdr:nvSpPr>
            <xdr:cNvPr id="1031" name="Control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</xdr:row>
          <xdr:rowOff>0</xdr:rowOff>
        </xdr:from>
        <xdr:to>
          <xdr:col>0</xdr:col>
          <xdr:colOff>257175</xdr:colOff>
          <xdr:row>15</xdr:row>
          <xdr:rowOff>76200</xdr:rowOff>
        </xdr:to>
        <xdr:sp macro="" textlink="">
          <xdr:nvSpPr>
            <xdr:cNvPr id="1032" name="Control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15</xdr:row>
          <xdr:rowOff>0</xdr:rowOff>
        </xdr:from>
        <xdr:to>
          <xdr:col>0</xdr:col>
          <xdr:colOff>257175</xdr:colOff>
          <xdr:row>16</xdr:row>
          <xdr:rowOff>76200</xdr:rowOff>
        </xdr:to>
        <xdr:sp macro="" textlink="">
          <xdr:nvSpPr>
            <xdr:cNvPr id="1033" name="Control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16</xdr:row>
          <xdr:rowOff>0</xdr:rowOff>
        </xdr:from>
        <xdr:to>
          <xdr:col>0</xdr:col>
          <xdr:colOff>257175</xdr:colOff>
          <xdr:row>17</xdr:row>
          <xdr:rowOff>76200</xdr:rowOff>
        </xdr:to>
        <xdr:sp macro="" textlink="">
          <xdr:nvSpPr>
            <xdr:cNvPr id="1034" name="Control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17</xdr:row>
          <xdr:rowOff>0</xdr:rowOff>
        </xdr:from>
        <xdr:to>
          <xdr:col>0</xdr:col>
          <xdr:colOff>257175</xdr:colOff>
          <xdr:row>18</xdr:row>
          <xdr:rowOff>76200</xdr:rowOff>
        </xdr:to>
        <xdr:sp macro="" textlink="">
          <xdr:nvSpPr>
            <xdr:cNvPr id="1035" name="Control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18</xdr:row>
          <xdr:rowOff>0</xdr:rowOff>
        </xdr:from>
        <xdr:to>
          <xdr:col>0</xdr:col>
          <xdr:colOff>257175</xdr:colOff>
          <xdr:row>19</xdr:row>
          <xdr:rowOff>76200</xdr:rowOff>
        </xdr:to>
        <xdr:sp macro="" textlink="">
          <xdr:nvSpPr>
            <xdr:cNvPr id="1036" name="Control 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19</xdr:row>
          <xdr:rowOff>0</xdr:rowOff>
        </xdr:from>
        <xdr:to>
          <xdr:col>0</xdr:col>
          <xdr:colOff>257175</xdr:colOff>
          <xdr:row>20</xdr:row>
          <xdr:rowOff>76200</xdr:rowOff>
        </xdr:to>
        <xdr:sp macro="" textlink="">
          <xdr:nvSpPr>
            <xdr:cNvPr id="1037" name="Control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20</xdr:row>
          <xdr:rowOff>0</xdr:rowOff>
        </xdr:from>
        <xdr:to>
          <xdr:col>0</xdr:col>
          <xdr:colOff>257175</xdr:colOff>
          <xdr:row>21</xdr:row>
          <xdr:rowOff>76200</xdr:rowOff>
        </xdr:to>
        <xdr:sp macro="" textlink="">
          <xdr:nvSpPr>
            <xdr:cNvPr id="1038" name="Control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21</xdr:row>
          <xdr:rowOff>0</xdr:rowOff>
        </xdr:from>
        <xdr:to>
          <xdr:col>0</xdr:col>
          <xdr:colOff>257175</xdr:colOff>
          <xdr:row>22</xdr:row>
          <xdr:rowOff>76200</xdr:rowOff>
        </xdr:to>
        <xdr:sp macro="" textlink="">
          <xdr:nvSpPr>
            <xdr:cNvPr id="1039" name="Control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22</xdr:row>
          <xdr:rowOff>0</xdr:rowOff>
        </xdr:from>
        <xdr:to>
          <xdr:col>0</xdr:col>
          <xdr:colOff>257175</xdr:colOff>
          <xdr:row>23</xdr:row>
          <xdr:rowOff>76200</xdr:rowOff>
        </xdr:to>
        <xdr:sp macro="" textlink="">
          <xdr:nvSpPr>
            <xdr:cNvPr id="1040" name="Control 16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23</xdr:row>
          <xdr:rowOff>0</xdr:rowOff>
        </xdr:from>
        <xdr:to>
          <xdr:col>0</xdr:col>
          <xdr:colOff>257175</xdr:colOff>
          <xdr:row>24</xdr:row>
          <xdr:rowOff>76200</xdr:rowOff>
        </xdr:to>
        <xdr:sp macro="" textlink="">
          <xdr:nvSpPr>
            <xdr:cNvPr id="1041" name="Control 17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24</xdr:row>
          <xdr:rowOff>0</xdr:rowOff>
        </xdr:from>
        <xdr:to>
          <xdr:col>0</xdr:col>
          <xdr:colOff>257175</xdr:colOff>
          <xdr:row>25</xdr:row>
          <xdr:rowOff>76200</xdr:rowOff>
        </xdr:to>
        <xdr:sp macro="" textlink="">
          <xdr:nvSpPr>
            <xdr:cNvPr id="1042" name="Control 18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25</xdr:row>
          <xdr:rowOff>0</xdr:rowOff>
        </xdr:from>
        <xdr:to>
          <xdr:col>0</xdr:col>
          <xdr:colOff>257175</xdr:colOff>
          <xdr:row>26</xdr:row>
          <xdr:rowOff>76200</xdr:rowOff>
        </xdr:to>
        <xdr:sp macro="" textlink="">
          <xdr:nvSpPr>
            <xdr:cNvPr id="1043" name="Control 19" hidden="1">
              <a:extLst>
                <a:ext uri="{63B3BB69-23CF-44E3-9099-C40C66FF867C}">
                  <a14:compatExt spid="_x0000_s10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26</xdr:row>
          <xdr:rowOff>0</xdr:rowOff>
        </xdr:from>
        <xdr:to>
          <xdr:col>0</xdr:col>
          <xdr:colOff>257175</xdr:colOff>
          <xdr:row>27</xdr:row>
          <xdr:rowOff>76200</xdr:rowOff>
        </xdr:to>
        <xdr:sp macro="" textlink="">
          <xdr:nvSpPr>
            <xdr:cNvPr id="1044" name="Control 20" hidden="1">
              <a:extLst>
                <a:ext uri="{63B3BB69-23CF-44E3-9099-C40C66FF867C}">
                  <a14:compatExt spid="_x0000_s10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27</xdr:row>
          <xdr:rowOff>0</xdr:rowOff>
        </xdr:from>
        <xdr:to>
          <xdr:col>0</xdr:col>
          <xdr:colOff>257175</xdr:colOff>
          <xdr:row>28</xdr:row>
          <xdr:rowOff>76200</xdr:rowOff>
        </xdr:to>
        <xdr:sp macro="" textlink="">
          <xdr:nvSpPr>
            <xdr:cNvPr id="1045" name="Control 21" hidden="1">
              <a:extLst>
                <a:ext uri="{63B3BB69-23CF-44E3-9099-C40C66FF867C}">
                  <a14:compatExt spid="_x0000_s10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28</xdr:row>
          <xdr:rowOff>0</xdr:rowOff>
        </xdr:from>
        <xdr:to>
          <xdr:col>0</xdr:col>
          <xdr:colOff>257175</xdr:colOff>
          <xdr:row>29</xdr:row>
          <xdr:rowOff>76200</xdr:rowOff>
        </xdr:to>
        <xdr:sp macro="" textlink="">
          <xdr:nvSpPr>
            <xdr:cNvPr id="1046" name="Control 22" hidden="1">
              <a:extLst>
                <a:ext uri="{63B3BB69-23CF-44E3-9099-C40C66FF867C}">
                  <a14:compatExt spid="_x0000_s10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29</xdr:row>
          <xdr:rowOff>0</xdr:rowOff>
        </xdr:from>
        <xdr:to>
          <xdr:col>0</xdr:col>
          <xdr:colOff>257175</xdr:colOff>
          <xdr:row>30</xdr:row>
          <xdr:rowOff>76200</xdr:rowOff>
        </xdr:to>
        <xdr:sp macro="" textlink="">
          <xdr:nvSpPr>
            <xdr:cNvPr id="1047" name="Control 23" hidden="1">
              <a:extLst>
                <a:ext uri="{63B3BB69-23CF-44E3-9099-C40C66FF867C}">
                  <a14:compatExt spid="_x0000_s10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30</xdr:row>
          <xdr:rowOff>0</xdr:rowOff>
        </xdr:from>
        <xdr:to>
          <xdr:col>0</xdr:col>
          <xdr:colOff>257175</xdr:colOff>
          <xdr:row>31</xdr:row>
          <xdr:rowOff>76200</xdr:rowOff>
        </xdr:to>
        <xdr:sp macro="" textlink="">
          <xdr:nvSpPr>
            <xdr:cNvPr id="1048" name="Control 24" hidden="1">
              <a:extLst>
                <a:ext uri="{63B3BB69-23CF-44E3-9099-C40C66FF867C}">
                  <a14:compatExt spid="_x0000_s10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31</xdr:row>
          <xdr:rowOff>0</xdr:rowOff>
        </xdr:from>
        <xdr:to>
          <xdr:col>0</xdr:col>
          <xdr:colOff>257175</xdr:colOff>
          <xdr:row>32</xdr:row>
          <xdr:rowOff>76200</xdr:rowOff>
        </xdr:to>
        <xdr:sp macro="" textlink="">
          <xdr:nvSpPr>
            <xdr:cNvPr id="1049" name="Control 25" hidden="1">
              <a:extLst>
                <a:ext uri="{63B3BB69-23CF-44E3-9099-C40C66FF867C}">
                  <a14:compatExt spid="_x0000_s1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32</xdr:row>
          <xdr:rowOff>0</xdr:rowOff>
        </xdr:from>
        <xdr:to>
          <xdr:col>0</xdr:col>
          <xdr:colOff>257175</xdr:colOff>
          <xdr:row>33</xdr:row>
          <xdr:rowOff>76200</xdr:rowOff>
        </xdr:to>
        <xdr:sp macro="" textlink="">
          <xdr:nvSpPr>
            <xdr:cNvPr id="1050" name="Control 26" hidden="1">
              <a:extLst>
                <a:ext uri="{63B3BB69-23CF-44E3-9099-C40C66FF867C}">
                  <a14:compatExt spid="_x0000_s10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33</xdr:row>
          <xdr:rowOff>0</xdr:rowOff>
        </xdr:from>
        <xdr:to>
          <xdr:col>0</xdr:col>
          <xdr:colOff>257175</xdr:colOff>
          <xdr:row>34</xdr:row>
          <xdr:rowOff>76200</xdr:rowOff>
        </xdr:to>
        <xdr:sp macro="" textlink="">
          <xdr:nvSpPr>
            <xdr:cNvPr id="1051" name="Control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34</xdr:row>
          <xdr:rowOff>0</xdr:rowOff>
        </xdr:from>
        <xdr:to>
          <xdr:col>0</xdr:col>
          <xdr:colOff>257175</xdr:colOff>
          <xdr:row>35</xdr:row>
          <xdr:rowOff>76200</xdr:rowOff>
        </xdr:to>
        <xdr:sp macro="" textlink="">
          <xdr:nvSpPr>
            <xdr:cNvPr id="1052" name="Control 28" hidden="1">
              <a:extLst>
                <a:ext uri="{63B3BB69-23CF-44E3-9099-C40C66FF867C}">
                  <a14:compatExt spid="_x0000_s10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35</xdr:row>
          <xdr:rowOff>0</xdr:rowOff>
        </xdr:from>
        <xdr:to>
          <xdr:col>0</xdr:col>
          <xdr:colOff>257175</xdr:colOff>
          <xdr:row>36</xdr:row>
          <xdr:rowOff>76200</xdr:rowOff>
        </xdr:to>
        <xdr:sp macro="" textlink="">
          <xdr:nvSpPr>
            <xdr:cNvPr id="1053" name="Control 29" hidden="1">
              <a:extLst>
                <a:ext uri="{63B3BB69-23CF-44E3-9099-C40C66FF867C}">
                  <a14:compatExt spid="_x0000_s10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36</xdr:row>
          <xdr:rowOff>0</xdr:rowOff>
        </xdr:from>
        <xdr:to>
          <xdr:col>0</xdr:col>
          <xdr:colOff>257175</xdr:colOff>
          <xdr:row>37</xdr:row>
          <xdr:rowOff>76200</xdr:rowOff>
        </xdr:to>
        <xdr:sp macro="" textlink="">
          <xdr:nvSpPr>
            <xdr:cNvPr id="1054" name="Control 30" hidden="1">
              <a:extLst>
                <a:ext uri="{63B3BB69-23CF-44E3-9099-C40C66FF867C}">
                  <a14:compatExt spid="_x0000_s10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37</xdr:row>
          <xdr:rowOff>0</xdr:rowOff>
        </xdr:from>
        <xdr:to>
          <xdr:col>0</xdr:col>
          <xdr:colOff>257175</xdr:colOff>
          <xdr:row>38</xdr:row>
          <xdr:rowOff>76200</xdr:rowOff>
        </xdr:to>
        <xdr:sp macro="" textlink="">
          <xdr:nvSpPr>
            <xdr:cNvPr id="1055" name="Control 31" hidden="1">
              <a:extLst>
                <a:ext uri="{63B3BB69-23CF-44E3-9099-C40C66FF867C}">
                  <a14:compatExt spid="_x0000_s10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38</xdr:row>
          <xdr:rowOff>0</xdr:rowOff>
        </xdr:from>
        <xdr:to>
          <xdr:col>0</xdr:col>
          <xdr:colOff>257175</xdr:colOff>
          <xdr:row>39</xdr:row>
          <xdr:rowOff>76200</xdr:rowOff>
        </xdr:to>
        <xdr:sp macro="" textlink="">
          <xdr:nvSpPr>
            <xdr:cNvPr id="1056" name="Control 32" hidden="1">
              <a:extLst>
                <a:ext uri="{63B3BB69-23CF-44E3-9099-C40C66FF867C}">
                  <a14:compatExt spid="_x0000_s10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39</xdr:row>
          <xdr:rowOff>0</xdr:rowOff>
        </xdr:from>
        <xdr:to>
          <xdr:col>0</xdr:col>
          <xdr:colOff>257175</xdr:colOff>
          <xdr:row>40</xdr:row>
          <xdr:rowOff>76200</xdr:rowOff>
        </xdr:to>
        <xdr:sp macro="" textlink="">
          <xdr:nvSpPr>
            <xdr:cNvPr id="1057" name="Control 33" hidden="1">
              <a:extLst>
                <a:ext uri="{63B3BB69-23CF-44E3-9099-C40C66FF867C}">
                  <a14:compatExt spid="_x0000_s10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40</xdr:row>
          <xdr:rowOff>0</xdr:rowOff>
        </xdr:from>
        <xdr:to>
          <xdr:col>0</xdr:col>
          <xdr:colOff>257175</xdr:colOff>
          <xdr:row>41</xdr:row>
          <xdr:rowOff>76200</xdr:rowOff>
        </xdr:to>
        <xdr:sp macro="" textlink="">
          <xdr:nvSpPr>
            <xdr:cNvPr id="1058" name="Control 34" hidden="1">
              <a:extLst>
                <a:ext uri="{63B3BB69-23CF-44E3-9099-C40C66FF867C}">
                  <a14:compatExt spid="_x0000_s10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41</xdr:row>
          <xdr:rowOff>0</xdr:rowOff>
        </xdr:from>
        <xdr:to>
          <xdr:col>0</xdr:col>
          <xdr:colOff>257175</xdr:colOff>
          <xdr:row>42</xdr:row>
          <xdr:rowOff>76200</xdr:rowOff>
        </xdr:to>
        <xdr:sp macro="" textlink="">
          <xdr:nvSpPr>
            <xdr:cNvPr id="1059" name="Control 35" hidden="1">
              <a:extLst>
                <a:ext uri="{63B3BB69-23CF-44E3-9099-C40C66FF867C}">
                  <a14:compatExt spid="_x0000_s10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42</xdr:row>
          <xdr:rowOff>0</xdr:rowOff>
        </xdr:from>
        <xdr:to>
          <xdr:col>0</xdr:col>
          <xdr:colOff>257175</xdr:colOff>
          <xdr:row>43</xdr:row>
          <xdr:rowOff>76200</xdr:rowOff>
        </xdr:to>
        <xdr:sp macro="" textlink="">
          <xdr:nvSpPr>
            <xdr:cNvPr id="1060" name="Control 36" hidden="1">
              <a:extLst>
                <a:ext uri="{63B3BB69-23CF-44E3-9099-C40C66FF867C}">
                  <a14:compatExt spid="_x0000_s10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43</xdr:row>
          <xdr:rowOff>0</xdr:rowOff>
        </xdr:from>
        <xdr:to>
          <xdr:col>0</xdr:col>
          <xdr:colOff>257175</xdr:colOff>
          <xdr:row>44</xdr:row>
          <xdr:rowOff>76200</xdr:rowOff>
        </xdr:to>
        <xdr:sp macro="" textlink="">
          <xdr:nvSpPr>
            <xdr:cNvPr id="1061" name="Control 37" hidden="1">
              <a:extLst>
                <a:ext uri="{63B3BB69-23CF-44E3-9099-C40C66FF867C}">
                  <a14:compatExt spid="_x0000_s10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44</xdr:row>
          <xdr:rowOff>0</xdr:rowOff>
        </xdr:from>
        <xdr:to>
          <xdr:col>0</xdr:col>
          <xdr:colOff>257175</xdr:colOff>
          <xdr:row>45</xdr:row>
          <xdr:rowOff>76200</xdr:rowOff>
        </xdr:to>
        <xdr:sp macro="" textlink="">
          <xdr:nvSpPr>
            <xdr:cNvPr id="1062" name="Control 38" hidden="1">
              <a:extLst>
                <a:ext uri="{63B3BB69-23CF-44E3-9099-C40C66FF867C}">
                  <a14:compatExt spid="_x0000_s10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45</xdr:row>
          <xdr:rowOff>0</xdr:rowOff>
        </xdr:from>
        <xdr:to>
          <xdr:col>0</xdr:col>
          <xdr:colOff>257175</xdr:colOff>
          <xdr:row>46</xdr:row>
          <xdr:rowOff>76200</xdr:rowOff>
        </xdr:to>
        <xdr:sp macro="" textlink="">
          <xdr:nvSpPr>
            <xdr:cNvPr id="1063" name="Control 39" hidden="1">
              <a:extLst>
                <a:ext uri="{63B3BB69-23CF-44E3-9099-C40C66FF867C}">
                  <a14:compatExt spid="_x0000_s10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46</xdr:row>
          <xdr:rowOff>0</xdr:rowOff>
        </xdr:from>
        <xdr:to>
          <xdr:col>0</xdr:col>
          <xdr:colOff>257175</xdr:colOff>
          <xdr:row>47</xdr:row>
          <xdr:rowOff>76200</xdr:rowOff>
        </xdr:to>
        <xdr:sp macro="" textlink="">
          <xdr:nvSpPr>
            <xdr:cNvPr id="1064" name="Control 40" hidden="1">
              <a:extLst>
                <a:ext uri="{63B3BB69-23CF-44E3-9099-C40C66FF867C}">
                  <a14:compatExt spid="_x0000_s10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47</xdr:row>
          <xdr:rowOff>0</xdr:rowOff>
        </xdr:from>
        <xdr:to>
          <xdr:col>0</xdr:col>
          <xdr:colOff>257175</xdr:colOff>
          <xdr:row>48</xdr:row>
          <xdr:rowOff>76200</xdr:rowOff>
        </xdr:to>
        <xdr:sp macro="" textlink="">
          <xdr:nvSpPr>
            <xdr:cNvPr id="1065" name="Control 41" hidden="1">
              <a:extLst>
                <a:ext uri="{63B3BB69-23CF-44E3-9099-C40C66FF867C}">
                  <a14:compatExt spid="_x0000_s10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48</xdr:row>
          <xdr:rowOff>0</xdr:rowOff>
        </xdr:from>
        <xdr:to>
          <xdr:col>0</xdr:col>
          <xdr:colOff>257175</xdr:colOff>
          <xdr:row>49</xdr:row>
          <xdr:rowOff>76200</xdr:rowOff>
        </xdr:to>
        <xdr:sp macro="" textlink="">
          <xdr:nvSpPr>
            <xdr:cNvPr id="1066" name="Control 42" hidden="1">
              <a:extLst>
                <a:ext uri="{63B3BB69-23CF-44E3-9099-C40C66FF867C}">
                  <a14:compatExt spid="_x0000_s10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49</xdr:row>
          <xdr:rowOff>0</xdr:rowOff>
        </xdr:from>
        <xdr:to>
          <xdr:col>0</xdr:col>
          <xdr:colOff>257175</xdr:colOff>
          <xdr:row>50</xdr:row>
          <xdr:rowOff>76200</xdr:rowOff>
        </xdr:to>
        <xdr:sp macro="" textlink="">
          <xdr:nvSpPr>
            <xdr:cNvPr id="1067" name="Control 43" hidden="1">
              <a:extLst>
                <a:ext uri="{63B3BB69-23CF-44E3-9099-C40C66FF867C}">
                  <a14:compatExt spid="_x0000_s10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50</xdr:row>
          <xdr:rowOff>0</xdr:rowOff>
        </xdr:from>
        <xdr:to>
          <xdr:col>0</xdr:col>
          <xdr:colOff>257175</xdr:colOff>
          <xdr:row>51</xdr:row>
          <xdr:rowOff>76200</xdr:rowOff>
        </xdr:to>
        <xdr:sp macro="" textlink="">
          <xdr:nvSpPr>
            <xdr:cNvPr id="1068" name="Control 44" hidden="1">
              <a:extLst>
                <a:ext uri="{63B3BB69-23CF-44E3-9099-C40C66FF867C}">
                  <a14:compatExt spid="_x0000_s10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590549</xdr:colOff>
      <xdr:row>16</xdr:row>
      <xdr:rowOff>45244</xdr:rowOff>
    </xdr:from>
    <xdr:to>
      <xdr:col>13</xdr:col>
      <xdr:colOff>609599</xdr:colOff>
      <xdr:row>35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6" Type="http://schemas.openxmlformats.org/officeDocument/2006/relationships/hyperlink" Target="http://blast.ncbi.nlm.nih.gov/Blast.cgi?CMD=Get&amp;ALIGNMENTS=100&amp;ALIGNMENT_VIEW=Pairwise&amp;BLAST_SPEC=blast2seq&amp;DATABASE_SORT=0&amp;DESCRIPTIONS=100&amp;DYNAMIC_FORMAT=on&amp;FIRST_QUERY_NUM=0&amp;FORMAT_OBJECT=Alignment&amp;FORMAT_PAGE_TARGET=&amp;FORMAT_TYPE=HTML&amp;GET_SEQUENCE=yes&amp;I_THRESH=&amp;LINE_LENGTH=60&amp;MASK_CHAR=2&amp;MASK_COLOR=1&amp;NEW_VIEW=yes&amp;NUM_OVERVIEW=100&amp;OLD_BLAST=false&amp;PAGE=Proteins&amp;QUERY_INDEX=0&amp;QUERY_NUMBER=0&amp;RESULTS_PAGE_TARGET=&amp;RID=CVCT7W1N114&amp;SHOW_LINKOUT=yes&amp;SHOW_OVERVIEW=yes&amp;STEP_NUMBER=&amp;WORD_SIZE=2&amp;OLD_VIEW=false&amp;DISPLAY_SORT=1&amp;HSP_SORT=1&amp;CONFIG_DESCR=2,3,4,5,6,7,8" TargetMode="External"/><Relationship Id="rId21" Type="http://schemas.openxmlformats.org/officeDocument/2006/relationships/hyperlink" Target="http://blast.ncbi.nlm.nih.gov/Blast.cgi?CMD=Get&amp;ALIGNMENTS=100&amp;ALIGNMENT_VIEW=Pairwise&amp;BLAST_SPEC=blast2seq&amp;DATABASE_SORT=0&amp;DESCRIPTIONS=100&amp;DYNAMIC_FORMAT=on&amp;FIRST_QUERY_NUM=0&amp;FORMAT_OBJECT=Alignment&amp;FORMAT_PAGE_TARGET=&amp;FORMAT_TYPE=HTML&amp;GET_SEQUENCE=yes&amp;I_THRESH=&amp;LINE_LENGTH=60&amp;MASK_CHAR=2&amp;MASK_COLOR=1&amp;NEW_VIEW=yes&amp;NUM_OVERVIEW=100&amp;OLD_BLAST=false&amp;PAGE=Proteins&amp;QUERY_INDEX=0&amp;QUERY_NUMBER=0&amp;RESULTS_PAGE_TARGET=&amp;RID=CVCT7W1N114&amp;SHOW_LINKOUT=yes&amp;SHOW_OVERVIEW=yes&amp;STEP_NUMBER=&amp;WORD_SIZE=2&amp;OLD_VIEW=false&amp;DISPLAY_SORT=1&amp;HSP_SORT=1&amp;CONFIG_DESCR=2,3,4,5,6,7,8" TargetMode="External"/><Relationship Id="rId34" Type="http://schemas.openxmlformats.org/officeDocument/2006/relationships/hyperlink" Target="http://blast.ncbi.nlm.nih.gov/Blast.cgi?CMD=Get&amp;ALIGNMENTS=100&amp;ALIGNMENT_VIEW=Pairwise&amp;BLAST_SPEC=blast2seq&amp;DATABASE_SORT=0&amp;DESCRIPTIONS=100&amp;DYNAMIC_FORMAT=on&amp;FIRST_QUERY_NUM=0&amp;FORMAT_OBJECT=Alignment&amp;FORMAT_PAGE_TARGET=&amp;FORMAT_TYPE=HTML&amp;GET_SEQUENCE=yes&amp;I_THRESH=&amp;LINE_LENGTH=60&amp;MASK_CHAR=2&amp;MASK_COLOR=1&amp;NEW_VIEW=yes&amp;NUM_OVERVIEW=100&amp;OLD_BLAST=false&amp;PAGE=Proteins&amp;QUERY_INDEX=0&amp;QUERY_NUMBER=0&amp;RESULTS_PAGE_TARGET=&amp;RID=CVCT7W1N114&amp;SHOW_LINKOUT=yes&amp;SHOW_OVERVIEW=yes&amp;STEP_NUMBER=&amp;WORD_SIZE=2&amp;OLD_VIEW=false&amp;DISPLAY_SORT=1&amp;HSP_SORT=1&amp;CONFIG_DESCR=2,3,4,5,6,7,8" TargetMode="External"/><Relationship Id="rId42" Type="http://schemas.openxmlformats.org/officeDocument/2006/relationships/hyperlink" Target="http://blast.ncbi.nlm.nih.gov/Blast.cgi?CMD=Get&amp;ALIGNMENTS=100&amp;ALIGNMENT_VIEW=Pairwise&amp;BLAST_SPEC=blast2seq&amp;DATABASE_SORT=0&amp;DESCRIPTIONS=100&amp;DYNAMIC_FORMAT=on&amp;FIRST_QUERY_NUM=0&amp;FORMAT_OBJECT=Alignment&amp;FORMAT_PAGE_TARGET=&amp;FORMAT_TYPE=HTML&amp;GET_SEQUENCE=yes&amp;I_THRESH=&amp;LINE_LENGTH=60&amp;MASK_CHAR=2&amp;MASK_COLOR=1&amp;NEW_VIEW=yes&amp;NUM_OVERVIEW=100&amp;OLD_BLAST=false&amp;PAGE=Proteins&amp;QUERY_INDEX=0&amp;QUERY_NUMBER=0&amp;RESULTS_PAGE_TARGET=&amp;RID=CVCT7W1N114&amp;SHOW_LINKOUT=yes&amp;SHOW_OVERVIEW=yes&amp;STEP_NUMBER=&amp;WORD_SIZE=2&amp;OLD_VIEW=false&amp;DISPLAY_SORT=1&amp;HSP_SORT=1&amp;CONFIG_DESCR=2,3,4,5,6,7,8" TargetMode="External"/><Relationship Id="rId47" Type="http://schemas.openxmlformats.org/officeDocument/2006/relationships/hyperlink" Target="http://blast.ncbi.nlm.nih.gov/Blast.cgi?CMD=Get&amp;ALIGNMENTS=100&amp;ALIGNMENT_VIEW=Pairwise&amp;BLAST_SPEC=blast2seq&amp;DATABASE_SORT=0&amp;DESCRIPTIONS=100&amp;DYNAMIC_FORMAT=on&amp;FIRST_QUERY_NUM=0&amp;FORMAT_OBJECT=Alignment&amp;FORMAT_PAGE_TARGET=&amp;FORMAT_TYPE=HTML&amp;GET_SEQUENCE=yes&amp;I_THRESH=&amp;LINE_LENGTH=60&amp;MASK_CHAR=2&amp;MASK_COLOR=1&amp;NEW_VIEW=yes&amp;NUM_OVERVIEW=100&amp;OLD_BLAST=false&amp;PAGE=Proteins&amp;QUERY_INDEX=0&amp;QUERY_NUMBER=0&amp;RESULTS_PAGE_TARGET=&amp;RID=CVCT7W1N114&amp;SHOW_LINKOUT=yes&amp;SHOW_OVERVIEW=yes&amp;STEP_NUMBER=&amp;WORD_SIZE=2&amp;OLD_VIEW=false&amp;DISPLAY_SORT=1&amp;HSP_SORT=1&amp;CONFIG_DESCR=2,3,4,5,6,7,8" TargetMode="External"/><Relationship Id="rId50" Type="http://schemas.openxmlformats.org/officeDocument/2006/relationships/printerSettings" Target="../printerSettings/printerSettings6.bin"/><Relationship Id="rId55" Type="http://schemas.openxmlformats.org/officeDocument/2006/relationships/control" Target="../activeX/activeX2.xml"/><Relationship Id="rId63" Type="http://schemas.openxmlformats.org/officeDocument/2006/relationships/control" Target="../activeX/activeX10.xml"/><Relationship Id="rId68" Type="http://schemas.openxmlformats.org/officeDocument/2006/relationships/control" Target="../activeX/activeX15.xml"/><Relationship Id="rId76" Type="http://schemas.openxmlformats.org/officeDocument/2006/relationships/control" Target="../activeX/activeX23.xml"/><Relationship Id="rId84" Type="http://schemas.openxmlformats.org/officeDocument/2006/relationships/control" Target="../activeX/activeX31.xml"/><Relationship Id="rId89" Type="http://schemas.openxmlformats.org/officeDocument/2006/relationships/control" Target="../activeX/activeX36.xml"/><Relationship Id="rId97" Type="http://schemas.openxmlformats.org/officeDocument/2006/relationships/control" Target="../activeX/activeX44.xml"/><Relationship Id="rId7" Type="http://schemas.openxmlformats.org/officeDocument/2006/relationships/hyperlink" Target="http://blast.ncbi.nlm.nih.gov/Blast.cgi?CMD=Get&amp;ALIGNMENTS=100&amp;ALIGNMENT_VIEW=Pairwise&amp;BLAST_SPEC=blast2seq&amp;DATABASE_SORT=0&amp;DESCRIPTIONS=100&amp;DYNAMIC_FORMAT=on&amp;FIRST_QUERY_NUM=0&amp;FORMAT_OBJECT=Alignment&amp;FORMAT_PAGE_TARGET=&amp;FORMAT_TYPE=HTML&amp;GET_SEQUENCE=yes&amp;I_THRESH=&amp;LINE_LENGTH=60&amp;MASK_CHAR=2&amp;MASK_COLOR=1&amp;NEW_VIEW=yes&amp;NUM_OVERVIEW=100&amp;OLD_BLAST=false&amp;PAGE=Proteins&amp;QUERY_INDEX=0&amp;QUERY_NUMBER=0&amp;RESULTS_PAGE_TARGET=&amp;RID=CVCT7W1N114&amp;SHOW_LINKOUT=yes&amp;SHOW_OVERVIEW=yes&amp;STEP_NUMBER=&amp;WORD_SIZE=2&amp;OLD_VIEW=false&amp;DISPLAY_SORT=1&amp;HSP_SORT=1&amp;CONFIG_DESCR=2,3,4,5,6,7,8" TargetMode="External"/><Relationship Id="rId71" Type="http://schemas.openxmlformats.org/officeDocument/2006/relationships/control" Target="../activeX/activeX18.xml"/><Relationship Id="rId92" Type="http://schemas.openxmlformats.org/officeDocument/2006/relationships/control" Target="../activeX/activeX39.xml"/><Relationship Id="rId2" Type="http://schemas.openxmlformats.org/officeDocument/2006/relationships/hyperlink" Target="http://blast.ncbi.nlm.nih.gov/Blast.cgi?CMD=Get&amp;ALIGNMENTS=100&amp;ALIGNMENT_VIEW=Pairwise&amp;BLAST_SPEC=blast2seq&amp;DATABASE_SORT=0&amp;DESCRIPTIONS=100&amp;DYNAMIC_FORMAT=on&amp;FIRST_QUERY_NUM=0&amp;FORMAT_OBJECT=Alignment&amp;FORMAT_PAGE_TARGET=&amp;FORMAT_TYPE=HTML&amp;GET_SEQUENCE=yes&amp;I_THRESH=&amp;LINE_LENGTH=60&amp;MASK_CHAR=2&amp;MASK_COLOR=1&amp;NEW_VIEW=yes&amp;NUM_OVERVIEW=100&amp;OLD_BLAST=false&amp;PAGE=Proteins&amp;QUERY_INDEX=0&amp;QUERY_NUMBER=0&amp;RESULTS_PAGE_TARGET=&amp;RID=CVCT7W1N114&amp;SHOW_LINKOUT=yes&amp;SHOW_OVERVIEW=yes&amp;STEP_NUMBER=&amp;WORD_SIZE=2&amp;OLD_VIEW=false&amp;DISPLAY_SORT=2&amp;HSP_SORT=1" TargetMode="External"/><Relationship Id="rId16" Type="http://schemas.openxmlformats.org/officeDocument/2006/relationships/hyperlink" Target="http://blast.ncbi.nlm.nih.gov/Blast.cgi?CMD=Get&amp;ALIGNMENTS=100&amp;ALIGNMENT_VIEW=Pairwise&amp;BLAST_SPEC=blast2seq&amp;DATABASE_SORT=0&amp;DESCRIPTIONS=100&amp;DYNAMIC_FORMAT=on&amp;FIRST_QUERY_NUM=0&amp;FORMAT_OBJECT=Alignment&amp;FORMAT_PAGE_TARGET=&amp;FORMAT_TYPE=HTML&amp;GET_SEQUENCE=yes&amp;I_THRESH=&amp;LINE_LENGTH=60&amp;MASK_CHAR=2&amp;MASK_COLOR=1&amp;NEW_VIEW=yes&amp;NUM_OVERVIEW=100&amp;OLD_BLAST=false&amp;PAGE=Proteins&amp;QUERY_INDEX=0&amp;QUERY_NUMBER=0&amp;RESULTS_PAGE_TARGET=&amp;RID=CVCT7W1N114&amp;SHOW_LINKOUT=yes&amp;SHOW_OVERVIEW=yes&amp;STEP_NUMBER=&amp;WORD_SIZE=2&amp;OLD_VIEW=false&amp;DISPLAY_SORT=1&amp;HSP_SORT=1&amp;CONFIG_DESCR=2,3,4,5,6,7,8" TargetMode="External"/><Relationship Id="rId29" Type="http://schemas.openxmlformats.org/officeDocument/2006/relationships/hyperlink" Target="http://blast.ncbi.nlm.nih.gov/Blast.cgi?CMD=Get&amp;ALIGNMENTS=100&amp;ALIGNMENT_VIEW=Pairwise&amp;BLAST_SPEC=blast2seq&amp;DATABASE_SORT=0&amp;DESCRIPTIONS=100&amp;DYNAMIC_FORMAT=on&amp;FIRST_QUERY_NUM=0&amp;FORMAT_OBJECT=Alignment&amp;FORMAT_PAGE_TARGET=&amp;FORMAT_TYPE=HTML&amp;GET_SEQUENCE=yes&amp;I_THRESH=&amp;LINE_LENGTH=60&amp;MASK_CHAR=2&amp;MASK_COLOR=1&amp;NEW_VIEW=yes&amp;NUM_OVERVIEW=100&amp;OLD_BLAST=false&amp;PAGE=Proteins&amp;QUERY_INDEX=0&amp;QUERY_NUMBER=0&amp;RESULTS_PAGE_TARGET=&amp;RID=CVCT7W1N114&amp;SHOW_LINKOUT=yes&amp;SHOW_OVERVIEW=yes&amp;STEP_NUMBER=&amp;WORD_SIZE=2&amp;OLD_VIEW=false&amp;DISPLAY_SORT=1&amp;HSP_SORT=1&amp;CONFIG_DESCR=2,3,4,5,6,7,8" TargetMode="External"/><Relationship Id="rId11" Type="http://schemas.openxmlformats.org/officeDocument/2006/relationships/hyperlink" Target="http://blast.ncbi.nlm.nih.gov/Blast.cgi?CMD=Get&amp;ALIGNMENTS=100&amp;ALIGNMENT_VIEW=Pairwise&amp;BLAST_SPEC=blast2seq&amp;DATABASE_SORT=0&amp;DESCRIPTIONS=100&amp;DYNAMIC_FORMAT=on&amp;FIRST_QUERY_NUM=0&amp;FORMAT_OBJECT=Alignment&amp;FORMAT_PAGE_TARGET=&amp;FORMAT_TYPE=HTML&amp;GET_SEQUENCE=yes&amp;I_THRESH=&amp;LINE_LENGTH=60&amp;MASK_CHAR=2&amp;MASK_COLOR=1&amp;NEW_VIEW=yes&amp;NUM_OVERVIEW=100&amp;OLD_BLAST=false&amp;PAGE=Proteins&amp;QUERY_INDEX=0&amp;QUERY_NUMBER=0&amp;RESULTS_PAGE_TARGET=&amp;RID=CVCT7W1N114&amp;SHOW_LINKOUT=yes&amp;SHOW_OVERVIEW=yes&amp;STEP_NUMBER=&amp;WORD_SIZE=2&amp;OLD_VIEW=false&amp;DISPLAY_SORT=1&amp;HSP_SORT=1&amp;CONFIG_DESCR=2,3,4,5,6,7,8" TargetMode="External"/><Relationship Id="rId24" Type="http://schemas.openxmlformats.org/officeDocument/2006/relationships/hyperlink" Target="http://blast.ncbi.nlm.nih.gov/Blast.cgi?CMD=Get&amp;ALIGNMENTS=100&amp;ALIGNMENT_VIEW=Pairwise&amp;BLAST_SPEC=blast2seq&amp;DATABASE_SORT=0&amp;DESCRIPTIONS=100&amp;DYNAMIC_FORMAT=on&amp;FIRST_QUERY_NUM=0&amp;FORMAT_OBJECT=Alignment&amp;FORMAT_PAGE_TARGET=&amp;FORMAT_TYPE=HTML&amp;GET_SEQUENCE=yes&amp;I_THRESH=&amp;LINE_LENGTH=60&amp;MASK_CHAR=2&amp;MASK_COLOR=1&amp;NEW_VIEW=yes&amp;NUM_OVERVIEW=100&amp;OLD_BLAST=false&amp;PAGE=Proteins&amp;QUERY_INDEX=0&amp;QUERY_NUMBER=0&amp;RESULTS_PAGE_TARGET=&amp;RID=CVCT7W1N114&amp;SHOW_LINKOUT=yes&amp;SHOW_OVERVIEW=yes&amp;STEP_NUMBER=&amp;WORD_SIZE=2&amp;OLD_VIEW=false&amp;DISPLAY_SORT=1&amp;HSP_SORT=1&amp;CONFIG_DESCR=2,3,4,5,6,7,8" TargetMode="External"/><Relationship Id="rId32" Type="http://schemas.openxmlformats.org/officeDocument/2006/relationships/hyperlink" Target="http://blast.ncbi.nlm.nih.gov/Blast.cgi?CMD=Get&amp;ALIGNMENTS=100&amp;ALIGNMENT_VIEW=Pairwise&amp;BLAST_SPEC=blast2seq&amp;DATABASE_SORT=0&amp;DESCRIPTIONS=100&amp;DYNAMIC_FORMAT=on&amp;FIRST_QUERY_NUM=0&amp;FORMAT_OBJECT=Alignment&amp;FORMAT_PAGE_TARGET=&amp;FORMAT_TYPE=HTML&amp;GET_SEQUENCE=yes&amp;I_THRESH=&amp;LINE_LENGTH=60&amp;MASK_CHAR=2&amp;MASK_COLOR=1&amp;NEW_VIEW=yes&amp;NUM_OVERVIEW=100&amp;OLD_BLAST=false&amp;PAGE=Proteins&amp;QUERY_INDEX=0&amp;QUERY_NUMBER=0&amp;RESULTS_PAGE_TARGET=&amp;RID=CVCT7W1N114&amp;SHOW_LINKOUT=yes&amp;SHOW_OVERVIEW=yes&amp;STEP_NUMBER=&amp;WORD_SIZE=2&amp;OLD_VIEW=false&amp;DISPLAY_SORT=1&amp;HSP_SORT=1&amp;CONFIG_DESCR=2,3,4,5,6,7,8" TargetMode="External"/><Relationship Id="rId37" Type="http://schemas.openxmlformats.org/officeDocument/2006/relationships/hyperlink" Target="http://blast.ncbi.nlm.nih.gov/Blast.cgi?CMD=Get&amp;ALIGNMENTS=100&amp;ALIGNMENT_VIEW=Pairwise&amp;BLAST_SPEC=blast2seq&amp;DATABASE_SORT=0&amp;DESCRIPTIONS=100&amp;DYNAMIC_FORMAT=on&amp;FIRST_QUERY_NUM=0&amp;FORMAT_OBJECT=Alignment&amp;FORMAT_PAGE_TARGET=&amp;FORMAT_TYPE=HTML&amp;GET_SEQUENCE=yes&amp;I_THRESH=&amp;LINE_LENGTH=60&amp;MASK_CHAR=2&amp;MASK_COLOR=1&amp;NEW_VIEW=yes&amp;NUM_OVERVIEW=100&amp;OLD_BLAST=false&amp;PAGE=Proteins&amp;QUERY_INDEX=0&amp;QUERY_NUMBER=0&amp;RESULTS_PAGE_TARGET=&amp;RID=CVCT7W1N114&amp;SHOW_LINKOUT=yes&amp;SHOW_OVERVIEW=yes&amp;STEP_NUMBER=&amp;WORD_SIZE=2&amp;OLD_VIEW=false&amp;DISPLAY_SORT=1&amp;HSP_SORT=1&amp;CONFIG_DESCR=2,3,4,5,6,7,8" TargetMode="External"/><Relationship Id="rId40" Type="http://schemas.openxmlformats.org/officeDocument/2006/relationships/hyperlink" Target="http://blast.ncbi.nlm.nih.gov/Blast.cgi?CMD=Get&amp;ALIGNMENTS=100&amp;ALIGNMENT_VIEW=Pairwise&amp;BLAST_SPEC=blast2seq&amp;DATABASE_SORT=0&amp;DESCRIPTIONS=100&amp;DYNAMIC_FORMAT=on&amp;FIRST_QUERY_NUM=0&amp;FORMAT_OBJECT=Alignment&amp;FORMAT_PAGE_TARGET=&amp;FORMAT_TYPE=HTML&amp;GET_SEQUENCE=yes&amp;I_THRESH=&amp;LINE_LENGTH=60&amp;MASK_CHAR=2&amp;MASK_COLOR=1&amp;NEW_VIEW=yes&amp;NUM_OVERVIEW=100&amp;OLD_BLAST=false&amp;PAGE=Proteins&amp;QUERY_INDEX=0&amp;QUERY_NUMBER=0&amp;RESULTS_PAGE_TARGET=&amp;RID=CVCT7W1N114&amp;SHOW_LINKOUT=yes&amp;SHOW_OVERVIEW=yes&amp;STEP_NUMBER=&amp;WORD_SIZE=2&amp;OLD_VIEW=false&amp;DISPLAY_SORT=1&amp;HSP_SORT=1&amp;CONFIG_DESCR=2,3,4,5,6,7,8" TargetMode="External"/><Relationship Id="rId45" Type="http://schemas.openxmlformats.org/officeDocument/2006/relationships/hyperlink" Target="http://blast.ncbi.nlm.nih.gov/Blast.cgi?CMD=Get&amp;ALIGNMENTS=100&amp;ALIGNMENT_VIEW=Pairwise&amp;BLAST_SPEC=blast2seq&amp;DATABASE_SORT=0&amp;DESCRIPTIONS=100&amp;DYNAMIC_FORMAT=on&amp;FIRST_QUERY_NUM=0&amp;FORMAT_OBJECT=Alignment&amp;FORMAT_PAGE_TARGET=&amp;FORMAT_TYPE=HTML&amp;GET_SEQUENCE=yes&amp;I_THRESH=&amp;LINE_LENGTH=60&amp;MASK_CHAR=2&amp;MASK_COLOR=1&amp;NEW_VIEW=yes&amp;NUM_OVERVIEW=100&amp;OLD_BLAST=false&amp;PAGE=Proteins&amp;QUERY_INDEX=0&amp;QUERY_NUMBER=0&amp;RESULTS_PAGE_TARGET=&amp;RID=CVCT7W1N114&amp;SHOW_LINKOUT=yes&amp;SHOW_OVERVIEW=yes&amp;STEP_NUMBER=&amp;WORD_SIZE=2&amp;OLD_VIEW=false&amp;DISPLAY_SORT=1&amp;HSP_SORT=1&amp;CONFIG_DESCR=2,3,4,5,6,7,8" TargetMode="External"/><Relationship Id="rId53" Type="http://schemas.openxmlformats.org/officeDocument/2006/relationships/control" Target="../activeX/activeX1.xml"/><Relationship Id="rId58" Type="http://schemas.openxmlformats.org/officeDocument/2006/relationships/control" Target="../activeX/activeX5.xml"/><Relationship Id="rId66" Type="http://schemas.openxmlformats.org/officeDocument/2006/relationships/control" Target="../activeX/activeX13.xml"/><Relationship Id="rId74" Type="http://schemas.openxmlformats.org/officeDocument/2006/relationships/control" Target="../activeX/activeX21.xml"/><Relationship Id="rId79" Type="http://schemas.openxmlformats.org/officeDocument/2006/relationships/control" Target="../activeX/activeX26.xml"/><Relationship Id="rId87" Type="http://schemas.openxmlformats.org/officeDocument/2006/relationships/control" Target="../activeX/activeX34.xml"/><Relationship Id="rId5" Type="http://schemas.openxmlformats.org/officeDocument/2006/relationships/hyperlink" Target="http://blast.ncbi.nlm.nih.gov/Blast.cgi?CMD=Get&amp;ALIGNMENTS=100&amp;ALIGNMENT_VIEW=Pairwise&amp;BLAST_SPEC=blast2seq&amp;DATABASE_SORT=0&amp;DESCRIPTIONS=100&amp;DYNAMIC_FORMAT=on&amp;FIRST_QUERY_NUM=0&amp;FORMAT_OBJECT=Alignment&amp;FORMAT_PAGE_TARGET=&amp;FORMAT_TYPE=HTML&amp;GET_SEQUENCE=yes&amp;I_THRESH=&amp;LINE_LENGTH=60&amp;MASK_CHAR=2&amp;MASK_COLOR=1&amp;NEW_VIEW=yes&amp;NUM_OVERVIEW=100&amp;OLD_BLAST=false&amp;PAGE=Proteins&amp;QUERY_INDEX=0&amp;QUERY_NUMBER=0&amp;RESULTS_PAGE_TARGET=&amp;RID=CVCT7W1N114&amp;SHOW_LINKOUT=yes&amp;SHOW_OVERVIEW=yes&amp;STEP_NUMBER=&amp;WORD_SIZE=2&amp;DISPLAY_SORT=3&amp;HSP_SORT=3" TargetMode="External"/><Relationship Id="rId61" Type="http://schemas.openxmlformats.org/officeDocument/2006/relationships/control" Target="../activeX/activeX8.xml"/><Relationship Id="rId82" Type="http://schemas.openxmlformats.org/officeDocument/2006/relationships/control" Target="../activeX/activeX29.xml"/><Relationship Id="rId90" Type="http://schemas.openxmlformats.org/officeDocument/2006/relationships/control" Target="../activeX/activeX37.xml"/><Relationship Id="rId95" Type="http://schemas.openxmlformats.org/officeDocument/2006/relationships/control" Target="../activeX/activeX42.xml"/><Relationship Id="rId19" Type="http://schemas.openxmlformats.org/officeDocument/2006/relationships/hyperlink" Target="http://blast.ncbi.nlm.nih.gov/Blast.cgi?CMD=Get&amp;ALIGNMENTS=100&amp;ALIGNMENT_VIEW=Pairwise&amp;BLAST_SPEC=blast2seq&amp;DATABASE_SORT=0&amp;DESCRIPTIONS=100&amp;DYNAMIC_FORMAT=on&amp;FIRST_QUERY_NUM=0&amp;FORMAT_OBJECT=Alignment&amp;FORMAT_PAGE_TARGET=&amp;FORMAT_TYPE=HTML&amp;GET_SEQUENCE=yes&amp;I_THRESH=&amp;LINE_LENGTH=60&amp;MASK_CHAR=2&amp;MASK_COLOR=1&amp;NEW_VIEW=yes&amp;NUM_OVERVIEW=100&amp;OLD_BLAST=false&amp;PAGE=Proteins&amp;QUERY_INDEX=0&amp;QUERY_NUMBER=0&amp;RESULTS_PAGE_TARGET=&amp;RID=CVCT7W1N114&amp;SHOW_LINKOUT=yes&amp;SHOW_OVERVIEW=yes&amp;STEP_NUMBER=&amp;WORD_SIZE=2&amp;OLD_VIEW=false&amp;DISPLAY_SORT=1&amp;HSP_SORT=1&amp;CONFIG_DESCR=2,3,4,5,6,7,8" TargetMode="External"/><Relationship Id="rId14" Type="http://schemas.openxmlformats.org/officeDocument/2006/relationships/hyperlink" Target="http://blast.ncbi.nlm.nih.gov/Blast.cgi?CMD=Get&amp;ALIGNMENTS=100&amp;ALIGNMENT_VIEW=Pairwise&amp;BLAST_SPEC=blast2seq&amp;DATABASE_SORT=0&amp;DESCRIPTIONS=100&amp;DYNAMIC_FORMAT=on&amp;FIRST_QUERY_NUM=0&amp;FORMAT_OBJECT=Alignment&amp;FORMAT_PAGE_TARGET=&amp;FORMAT_TYPE=HTML&amp;GET_SEQUENCE=yes&amp;I_THRESH=&amp;LINE_LENGTH=60&amp;MASK_CHAR=2&amp;MASK_COLOR=1&amp;NEW_VIEW=yes&amp;NUM_OVERVIEW=100&amp;OLD_BLAST=false&amp;PAGE=Proteins&amp;QUERY_INDEX=0&amp;QUERY_NUMBER=0&amp;RESULTS_PAGE_TARGET=&amp;RID=CVCT7W1N114&amp;SHOW_LINKOUT=yes&amp;SHOW_OVERVIEW=yes&amp;STEP_NUMBER=&amp;WORD_SIZE=2&amp;OLD_VIEW=false&amp;DISPLAY_SORT=1&amp;HSP_SORT=1&amp;CONFIG_DESCR=2,3,4,5,6,7,8" TargetMode="External"/><Relationship Id="rId22" Type="http://schemas.openxmlformats.org/officeDocument/2006/relationships/hyperlink" Target="http://blast.ncbi.nlm.nih.gov/Blast.cgi?CMD=Get&amp;ALIGNMENTS=100&amp;ALIGNMENT_VIEW=Pairwise&amp;BLAST_SPEC=blast2seq&amp;DATABASE_SORT=0&amp;DESCRIPTIONS=100&amp;DYNAMIC_FORMAT=on&amp;FIRST_QUERY_NUM=0&amp;FORMAT_OBJECT=Alignment&amp;FORMAT_PAGE_TARGET=&amp;FORMAT_TYPE=HTML&amp;GET_SEQUENCE=yes&amp;I_THRESH=&amp;LINE_LENGTH=60&amp;MASK_CHAR=2&amp;MASK_COLOR=1&amp;NEW_VIEW=yes&amp;NUM_OVERVIEW=100&amp;OLD_BLAST=false&amp;PAGE=Proteins&amp;QUERY_INDEX=0&amp;QUERY_NUMBER=0&amp;RESULTS_PAGE_TARGET=&amp;RID=CVCT7W1N114&amp;SHOW_LINKOUT=yes&amp;SHOW_OVERVIEW=yes&amp;STEP_NUMBER=&amp;WORD_SIZE=2&amp;OLD_VIEW=false&amp;DISPLAY_SORT=1&amp;HSP_SORT=1&amp;CONFIG_DESCR=2,3,4,5,6,7,8" TargetMode="External"/><Relationship Id="rId27" Type="http://schemas.openxmlformats.org/officeDocument/2006/relationships/hyperlink" Target="http://blast.ncbi.nlm.nih.gov/Blast.cgi?CMD=Get&amp;ALIGNMENTS=100&amp;ALIGNMENT_VIEW=Pairwise&amp;BLAST_SPEC=blast2seq&amp;DATABASE_SORT=0&amp;DESCRIPTIONS=100&amp;DYNAMIC_FORMAT=on&amp;FIRST_QUERY_NUM=0&amp;FORMAT_OBJECT=Alignment&amp;FORMAT_PAGE_TARGET=&amp;FORMAT_TYPE=HTML&amp;GET_SEQUENCE=yes&amp;I_THRESH=&amp;LINE_LENGTH=60&amp;MASK_CHAR=2&amp;MASK_COLOR=1&amp;NEW_VIEW=yes&amp;NUM_OVERVIEW=100&amp;OLD_BLAST=false&amp;PAGE=Proteins&amp;QUERY_INDEX=0&amp;QUERY_NUMBER=0&amp;RESULTS_PAGE_TARGET=&amp;RID=CVCT7W1N114&amp;SHOW_LINKOUT=yes&amp;SHOW_OVERVIEW=yes&amp;STEP_NUMBER=&amp;WORD_SIZE=2&amp;OLD_VIEW=false&amp;DISPLAY_SORT=1&amp;HSP_SORT=1&amp;CONFIG_DESCR=2,3,4,5,6,7,8" TargetMode="External"/><Relationship Id="rId30" Type="http://schemas.openxmlformats.org/officeDocument/2006/relationships/hyperlink" Target="http://blast.ncbi.nlm.nih.gov/Blast.cgi?CMD=Get&amp;ALIGNMENTS=100&amp;ALIGNMENT_VIEW=Pairwise&amp;BLAST_SPEC=blast2seq&amp;DATABASE_SORT=0&amp;DESCRIPTIONS=100&amp;DYNAMIC_FORMAT=on&amp;FIRST_QUERY_NUM=0&amp;FORMAT_OBJECT=Alignment&amp;FORMAT_PAGE_TARGET=&amp;FORMAT_TYPE=HTML&amp;GET_SEQUENCE=yes&amp;I_THRESH=&amp;LINE_LENGTH=60&amp;MASK_CHAR=2&amp;MASK_COLOR=1&amp;NEW_VIEW=yes&amp;NUM_OVERVIEW=100&amp;OLD_BLAST=false&amp;PAGE=Proteins&amp;QUERY_INDEX=0&amp;QUERY_NUMBER=0&amp;RESULTS_PAGE_TARGET=&amp;RID=CVCT7W1N114&amp;SHOW_LINKOUT=yes&amp;SHOW_OVERVIEW=yes&amp;STEP_NUMBER=&amp;WORD_SIZE=2&amp;OLD_VIEW=false&amp;DISPLAY_SORT=1&amp;HSP_SORT=1&amp;CONFIG_DESCR=2,3,4,5,6,7,8" TargetMode="External"/><Relationship Id="rId35" Type="http://schemas.openxmlformats.org/officeDocument/2006/relationships/hyperlink" Target="http://blast.ncbi.nlm.nih.gov/Blast.cgi?CMD=Get&amp;ALIGNMENTS=100&amp;ALIGNMENT_VIEW=Pairwise&amp;BLAST_SPEC=blast2seq&amp;DATABASE_SORT=0&amp;DESCRIPTIONS=100&amp;DYNAMIC_FORMAT=on&amp;FIRST_QUERY_NUM=0&amp;FORMAT_OBJECT=Alignment&amp;FORMAT_PAGE_TARGET=&amp;FORMAT_TYPE=HTML&amp;GET_SEQUENCE=yes&amp;I_THRESH=&amp;LINE_LENGTH=60&amp;MASK_CHAR=2&amp;MASK_COLOR=1&amp;NEW_VIEW=yes&amp;NUM_OVERVIEW=100&amp;OLD_BLAST=false&amp;PAGE=Proteins&amp;QUERY_INDEX=0&amp;QUERY_NUMBER=0&amp;RESULTS_PAGE_TARGET=&amp;RID=CVCT7W1N114&amp;SHOW_LINKOUT=yes&amp;SHOW_OVERVIEW=yes&amp;STEP_NUMBER=&amp;WORD_SIZE=2&amp;OLD_VIEW=false&amp;DISPLAY_SORT=1&amp;HSP_SORT=1&amp;CONFIG_DESCR=2,3,4,5,6,7,8" TargetMode="External"/><Relationship Id="rId43" Type="http://schemas.openxmlformats.org/officeDocument/2006/relationships/hyperlink" Target="http://blast.ncbi.nlm.nih.gov/Blast.cgi?CMD=Get&amp;ALIGNMENTS=100&amp;ALIGNMENT_VIEW=Pairwise&amp;BLAST_SPEC=blast2seq&amp;DATABASE_SORT=0&amp;DESCRIPTIONS=100&amp;DYNAMIC_FORMAT=on&amp;FIRST_QUERY_NUM=0&amp;FORMAT_OBJECT=Alignment&amp;FORMAT_PAGE_TARGET=&amp;FORMAT_TYPE=HTML&amp;GET_SEQUENCE=yes&amp;I_THRESH=&amp;LINE_LENGTH=60&amp;MASK_CHAR=2&amp;MASK_COLOR=1&amp;NEW_VIEW=yes&amp;NUM_OVERVIEW=100&amp;OLD_BLAST=false&amp;PAGE=Proteins&amp;QUERY_INDEX=0&amp;QUERY_NUMBER=0&amp;RESULTS_PAGE_TARGET=&amp;RID=CVCT7W1N114&amp;SHOW_LINKOUT=yes&amp;SHOW_OVERVIEW=yes&amp;STEP_NUMBER=&amp;WORD_SIZE=2&amp;OLD_VIEW=false&amp;DISPLAY_SORT=1&amp;HSP_SORT=1&amp;CONFIG_DESCR=2,3,4,5,6,7,8" TargetMode="External"/><Relationship Id="rId48" Type="http://schemas.openxmlformats.org/officeDocument/2006/relationships/hyperlink" Target="http://blast.ncbi.nlm.nih.gov/Blast.cgi?CMD=Get&amp;ALIGNMENTS=100&amp;ALIGNMENT_VIEW=Pairwise&amp;BLAST_SPEC=blast2seq&amp;DATABASE_SORT=0&amp;DESCRIPTIONS=100&amp;DYNAMIC_FORMAT=on&amp;FIRST_QUERY_NUM=0&amp;FORMAT_OBJECT=Alignment&amp;FORMAT_PAGE_TARGET=&amp;FORMAT_TYPE=HTML&amp;GET_SEQUENCE=yes&amp;I_THRESH=&amp;LINE_LENGTH=60&amp;MASK_CHAR=2&amp;MASK_COLOR=1&amp;NEW_VIEW=yes&amp;NUM_OVERVIEW=100&amp;OLD_BLAST=false&amp;PAGE=Proteins&amp;QUERY_INDEX=0&amp;QUERY_NUMBER=0&amp;RESULTS_PAGE_TARGET=&amp;RID=CVCT7W1N114&amp;SHOW_LINKOUT=yes&amp;SHOW_OVERVIEW=yes&amp;STEP_NUMBER=&amp;WORD_SIZE=2&amp;OLD_VIEW=false&amp;DISPLAY_SORT=1&amp;HSP_SORT=1&amp;CONFIG_DESCR=2,3,4,5,6,7,8" TargetMode="External"/><Relationship Id="rId56" Type="http://schemas.openxmlformats.org/officeDocument/2006/relationships/control" Target="../activeX/activeX3.xml"/><Relationship Id="rId64" Type="http://schemas.openxmlformats.org/officeDocument/2006/relationships/control" Target="../activeX/activeX11.xml"/><Relationship Id="rId69" Type="http://schemas.openxmlformats.org/officeDocument/2006/relationships/control" Target="../activeX/activeX16.xml"/><Relationship Id="rId77" Type="http://schemas.openxmlformats.org/officeDocument/2006/relationships/control" Target="../activeX/activeX24.xml"/><Relationship Id="rId8" Type="http://schemas.openxmlformats.org/officeDocument/2006/relationships/hyperlink" Target="http://blast.ncbi.nlm.nih.gov/Blast.cgi?CMD=Get&amp;ALIGNMENTS=100&amp;ALIGNMENT_VIEW=Pairwise&amp;BLAST_SPEC=blast2seq&amp;DATABASE_SORT=0&amp;DESCRIPTIONS=100&amp;DYNAMIC_FORMAT=on&amp;FIRST_QUERY_NUM=0&amp;FORMAT_OBJECT=Alignment&amp;FORMAT_PAGE_TARGET=&amp;FORMAT_TYPE=HTML&amp;GET_SEQUENCE=yes&amp;I_THRESH=&amp;LINE_LENGTH=60&amp;MASK_CHAR=2&amp;MASK_COLOR=1&amp;NEW_VIEW=yes&amp;NUM_OVERVIEW=100&amp;OLD_BLAST=false&amp;PAGE=Proteins&amp;QUERY_INDEX=0&amp;QUERY_NUMBER=0&amp;RESULTS_PAGE_TARGET=&amp;RID=CVCT7W1N114&amp;SHOW_LINKOUT=yes&amp;SHOW_OVERVIEW=yes&amp;STEP_NUMBER=&amp;WORD_SIZE=2&amp;OLD_VIEW=false&amp;DISPLAY_SORT=1&amp;HSP_SORT=1&amp;CONFIG_DESCR=2,3,4,5,6,7,8" TargetMode="External"/><Relationship Id="rId51" Type="http://schemas.openxmlformats.org/officeDocument/2006/relationships/drawing" Target="../drawings/drawing1.xml"/><Relationship Id="rId72" Type="http://schemas.openxmlformats.org/officeDocument/2006/relationships/control" Target="../activeX/activeX19.xml"/><Relationship Id="rId80" Type="http://schemas.openxmlformats.org/officeDocument/2006/relationships/control" Target="../activeX/activeX27.xml"/><Relationship Id="rId85" Type="http://schemas.openxmlformats.org/officeDocument/2006/relationships/control" Target="../activeX/activeX32.xml"/><Relationship Id="rId93" Type="http://schemas.openxmlformats.org/officeDocument/2006/relationships/control" Target="../activeX/activeX40.xml"/><Relationship Id="rId3" Type="http://schemas.openxmlformats.org/officeDocument/2006/relationships/hyperlink" Target="http://blast.ncbi.nlm.nih.gov/Blast.cgi?CMD=Get&amp;ALIGNMENTS=100&amp;ALIGNMENT_VIEW=Pairwise&amp;BLAST_SPEC=blast2seq&amp;DATABASE_SORT=0&amp;DESCRIPTIONS=100&amp;DYNAMIC_FORMAT=on&amp;FIRST_QUERY_NUM=0&amp;FORMAT_OBJECT=Alignment&amp;FORMAT_PAGE_TARGET=&amp;FORMAT_TYPE=HTML&amp;GET_SEQUENCE=yes&amp;I_THRESH=&amp;LINE_LENGTH=60&amp;MASK_CHAR=2&amp;MASK_COLOR=1&amp;NEW_VIEW=yes&amp;NUM_OVERVIEW=100&amp;OLD_BLAST=false&amp;PAGE=Proteins&amp;QUERY_INDEX=0&amp;QUERY_NUMBER=0&amp;RESULTS_PAGE_TARGET=&amp;RID=CVCT7W1N114&amp;SHOW_LINKOUT=yes&amp;SHOW_OVERVIEW=yes&amp;STEP_NUMBER=&amp;WORD_SIZE=2&amp;OLD_VIEW=false&amp;DISPLAY_SORT=4&amp;HSP_SORT=0" TargetMode="External"/><Relationship Id="rId12" Type="http://schemas.openxmlformats.org/officeDocument/2006/relationships/hyperlink" Target="http://blast.ncbi.nlm.nih.gov/Blast.cgi?CMD=Get&amp;ALIGNMENTS=100&amp;ALIGNMENT_VIEW=Pairwise&amp;BLAST_SPEC=blast2seq&amp;DATABASE_SORT=0&amp;DESCRIPTIONS=100&amp;DYNAMIC_FORMAT=on&amp;FIRST_QUERY_NUM=0&amp;FORMAT_OBJECT=Alignment&amp;FORMAT_PAGE_TARGET=&amp;FORMAT_TYPE=HTML&amp;GET_SEQUENCE=yes&amp;I_THRESH=&amp;LINE_LENGTH=60&amp;MASK_CHAR=2&amp;MASK_COLOR=1&amp;NEW_VIEW=yes&amp;NUM_OVERVIEW=100&amp;OLD_BLAST=false&amp;PAGE=Proteins&amp;QUERY_INDEX=0&amp;QUERY_NUMBER=0&amp;RESULTS_PAGE_TARGET=&amp;RID=CVCT7W1N114&amp;SHOW_LINKOUT=yes&amp;SHOW_OVERVIEW=yes&amp;STEP_NUMBER=&amp;WORD_SIZE=2&amp;OLD_VIEW=false&amp;DISPLAY_SORT=1&amp;HSP_SORT=1&amp;CONFIG_DESCR=2,3,4,5,6,7,8" TargetMode="External"/><Relationship Id="rId17" Type="http://schemas.openxmlformats.org/officeDocument/2006/relationships/hyperlink" Target="http://blast.ncbi.nlm.nih.gov/Blast.cgi?CMD=Get&amp;ALIGNMENTS=100&amp;ALIGNMENT_VIEW=Pairwise&amp;BLAST_SPEC=blast2seq&amp;DATABASE_SORT=0&amp;DESCRIPTIONS=100&amp;DYNAMIC_FORMAT=on&amp;FIRST_QUERY_NUM=0&amp;FORMAT_OBJECT=Alignment&amp;FORMAT_PAGE_TARGET=&amp;FORMAT_TYPE=HTML&amp;GET_SEQUENCE=yes&amp;I_THRESH=&amp;LINE_LENGTH=60&amp;MASK_CHAR=2&amp;MASK_COLOR=1&amp;NEW_VIEW=yes&amp;NUM_OVERVIEW=100&amp;OLD_BLAST=false&amp;PAGE=Proteins&amp;QUERY_INDEX=0&amp;QUERY_NUMBER=0&amp;RESULTS_PAGE_TARGET=&amp;RID=CVCT7W1N114&amp;SHOW_LINKOUT=yes&amp;SHOW_OVERVIEW=yes&amp;STEP_NUMBER=&amp;WORD_SIZE=2&amp;OLD_VIEW=false&amp;DISPLAY_SORT=1&amp;HSP_SORT=1&amp;CONFIG_DESCR=2,3,4,5,6,7,8" TargetMode="External"/><Relationship Id="rId25" Type="http://schemas.openxmlformats.org/officeDocument/2006/relationships/hyperlink" Target="http://blast.ncbi.nlm.nih.gov/Blast.cgi?CMD=Get&amp;ALIGNMENTS=100&amp;ALIGNMENT_VIEW=Pairwise&amp;BLAST_SPEC=blast2seq&amp;DATABASE_SORT=0&amp;DESCRIPTIONS=100&amp;DYNAMIC_FORMAT=on&amp;FIRST_QUERY_NUM=0&amp;FORMAT_OBJECT=Alignment&amp;FORMAT_PAGE_TARGET=&amp;FORMAT_TYPE=HTML&amp;GET_SEQUENCE=yes&amp;I_THRESH=&amp;LINE_LENGTH=60&amp;MASK_CHAR=2&amp;MASK_COLOR=1&amp;NEW_VIEW=yes&amp;NUM_OVERVIEW=100&amp;OLD_BLAST=false&amp;PAGE=Proteins&amp;QUERY_INDEX=0&amp;QUERY_NUMBER=0&amp;RESULTS_PAGE_TARGET=&amp;RID=CVCT7W1N114&amp;SHOW_LINKOUT=yes&amp;SHOW_OVERVIEW=yes&amp;STEP_NUMBER=&amp;WORD_SIZE=2&amp;OLD_VIEW=false&amp;DISPLAY_SORT=1&amp;HSP_SORT=1&amp;CONFIG_DESCR=2,3,4,5,6,7,8" TargetMode="External"/><Relationship Id="rId33" Type="http://schemas.openxmlformats.org/officeDocument/2006/relationships/hyperlink" Target="http://blast.ncbi.nlm.nih.gov/Blast.cgi?CMD=Get&amp;ALIGNMENTS=100&amp;ALIGNMENT_VIEW=Pairwise&amp;BLAST_SPEC=blast2seq&amp;DATABASE_SORT=0&amp;DESCRIPTIONS=100&amp;DYNAMIC_FORMAT=on&amp;FIRST_QUERY_NUM=0&amp;FORMAT_OBJECT=Alignment&amp;FORMAT_PAGE_TARGET=&amp;FORMAT_TYPE=HTML&amp;GET_SEQUENCE=yes&amp;I_THRESH=&amp;LINE_LENGTH=60&amp;MASK_CHAR=2&amp;MASK_COLOR=1&amp;NEW_VIEW=yes&amp;NUM_OVERVIEW=100&amp;OLD_BLAST=false&amp;PAGE=Proteins&amp;QUERY_INDEX=0&amp;QUERY_NUMBER=0&amp;RESULTS_PAGE_TARGET=&amp;RID=CVCT7W1N114&amp;SHOW_LINKOUT=yes&amp;SHOW_OVERVIEW=yes&amp;STEP_NUMBER=&amp;WORD_SIZE=2&amp;OLD_VIEW=false&amp;DISPLAY_SORT=1&amp;HSP_SORT=1&amp;CONFIG_DESCR=2,3,4,5,6,7,8" TargetMode="External"/><Relationship Id="rId38" Type="http://schemas.openxmlformats.org/officeDocument/2006/relationships/hyperlink" Target="http://blast.ncbi.nlm.nih.gov/Blast.cgi?CMD=Get&amp;ALIGNMENTS=100&amp;ALIGNMENT_VIEW=Pairwise&amp;BLAST_SPEC=blast2seq&amp;DATABASE_SORT=0&amp;DESCRIPTIONS=100&amp;DYNAMIC_FORMAT=on&amp;FIRST_QUERY_NUM=0&amp;FORMAT_OBJECT=Alignment&amp;FORMAT_PAGE_TARGET=&amp;FORMAT_TYPE=HTML&amp;GET_SEQUENCE=yes&amp;I_THRESH=&amp;LINE_LENGTH=60&amp;MASK_CHAR=2&amp;MASK_COLOR=1&amp;NEW_VIEW=yes&amp;NUM_OVERVIEW=100&amp;OLD_BLAST=false&amp;PAGE=Proteins&amp;QUERY_INDEX=0&amp;QUERY_NUMBER=0&amp;RESULTS_PAGE_TARGET=&amp;RID=CVCT7W1N114&amp;SHOW_LINKOUT=yes&amp;SHOW_OVERVIEW=yes&amp;STEP_NUMBER=&amp;WORD_SIZE=2&amp;OLD_VIEW=false&amp;DISPLAY_SORT=1&amp;HSP_SORT=1&amp;CONFIG_DESCR=2,3,4,5,6,7,8" TargetMode="External"/><Relationship Id="rId46" Type="http://schemas.openxmlformats.org/officeDocument/2006/relationships/hyperlink" Target="http://blast.ncbi.nlm.nih.gov/Blast.cgi?CMD=Get&amp;ALIGNMENTS=100&amp;ALIGNMENT_VIEW=Pairwise&amp;BLAST_SPEC=blast2seq&amp;DATABASE_SORT=0&amp;DESCRIPTIONS=100&amp;DYNAMIC_FORMAT=on&amp;FIRST_QUERY_NUM=0&amp;FORMAT_OBJECT=Alignment&amp;FORMAT_PAGE_TARGET=&amp;FORMAT_TYPE=HTML&amp;GET_SEQUENCE=yes&amp;I_THRESH=&amp;LINE_LENGTH=60&amp;MASK_CHAR=2&amp;MASK_COLOR=1&amp;NEW_VIEW=yes&amp;NUM_OVERVIEW=100&amp;OLD_BLAST=false&amp;PAGE=Proteins&amp;QUERY_INDEX=0&amp;QUERY_NUMBER=0&amp;RESULTS_PAGE_TARGET=&amp;RID=CVCT7W1N114&amp;SHOW_LINKOUT=yes&amp;SHOW_OVERVIEW=yes&amp;STEP_NUMBER=&amp;WORD_SIZE=2&amp;OLD_VIEW=false&amp;DISPLAY_SORT=1&amp;HSP_SORT=1&amp;CONFIG_DESCR=2,3,4,5,6,7,8" TargetMode="External"/><Relationship Id="rId59" Type="http://schemas.openxmlformats.org/officeDocument/2006/relationships/control" Target="../activeX/activeX6.xml"/><Relationship Id="rId67" Type="http://schemas.openxmlformats.org/officeDocument/2006/relationships/control" Target="../activeX/activeX14.xml"/><Relationship Id="rId20" Type="http://schemas.openxmlformats.org/officeDocument/2006/relationships/hyperlink" Target="http://blast.ncbi.nlm.nih.gov/Blast.cgi?CMD=Get&amp;ALIGNMENTS=100&amp;ALIGNMENT_VIEW=Pairwise&amp;BLAST_SPEC=blast2seq&amp;DATABASE_SORT=0&amp;DESCRIPTIONS=100&amp;DYNAMIC_FORMAT=on&amp;FIRST_QUERY_NUM=0&amp;FORMAT_OBJECT=Alignment&amp;FORMAT_PAGE_TARGET=&amp;FORMAT_TYPE=HTML&amp;GET_SEQUENCE=yes&amp;I_THRESH=&amp;LINE_LENGTH=60&amp;MASK_CHAR=2&amp;MASK_COLOR=1&amp;NEW_VIEW=yes&amp;NUM_OVERVIEW=100&amp;OLD_BLAST=false&amp;PAGE=Proteins&amp;QUERY_INDEX=0&amp;QUERY_NUMBER=0&amp;RESULTS_PAGE_TARGET=&amp;RID=CVCT7W1N114&amp;SHOW_LINKOUT=yes&amp;SHOW_OVERVIEW=yes&amp;STEP_NUMBER=&amp;WORD_SIZE=2&amp;OLD_VIEW=false&amp;DISPLAY_SORT=1&amp;HSP_SORT=1&amp;CONFIG_DESCR=2,3,4,5,6,7,8" TargetMode="External"/><Relationship Id="rId41" Type="http://schemas.openxmlformats.org/officeDocument/2006/relationships/hyperlink" Target="http://blast.ncbi.nlm.nih.gov/Blast.cgi?CMD=Get&amp;ALIGNMENTS=100&amp;ALIGNMENT_VIEW=Pairwise&amp;BLAST_SPEC=blast2seq&amp;DATABASE_SORT=0&amp;DESCRIPTIONS=100&amp;DYNAMIC_FORMAT=on&amp;FIRST_QUERY_NUM=0&amp;FORMAT_OBJECT=Alignment&amp;FORMAT_PAGE_TARGET=&amp;FORMAT_TYPE=HTML&amp;GET_SEQUENCE=yes&amp;I_THRESH=&amp;LINE_LENGTH=60&amp;MASK_CHAR=2&amp;MASK_COLOR=1&amp;NEW_VIEW=yes&amp;NUM_OVERVIEW=100&amp;OLD_BLAST=false&amp;PAGE=Proteins&amp;QUERY_INDEX=0&amp;QUERY_NUMBER=0&amp;RESULTS_PAGE_TARGET=&amp;RID=CVCT7W1N114&amp;SHOW_LINKOUT=yes&amp;SHOW_OVERVIEW=yes&amp;STEP_NUMBER=&amp;WORD_SIZE=2&amp;OLD_VIEW=false&amp;DISPLAY_SORT=1&amp;HSP_SORT=1&amp;CONFIG_DESCR=2,3,4,5,6,7,8" TargetMode="External"/><Relationship Id="rId54" Type="http://schemas.openxmlformats.org/officeDocument/2006/relationships/image" Target="../media/image1.emf"/><Relationship Id="rId62" Type="http://schemas.openxmlformats.org/officeDocument/2006/relationships/control" Target="../activeX/activeX9.xml"/><Relationship Id="rId70" Type="http://schemas.openxmlformats.org/officeDocument/2006/relationships/control" Target="../activeX/activeX17.xml"/><Relationship Id="rId75" Type="http://schemas.openxmlformats.org/officeDocument/2006/relationships/control" Target="../activeX/activeX22.xml"/><Relationship Id="rId83" Type="http://schemas.openxmlformats.org/officeDocument/2006/relationships/control" Target="../activeX/activeX30.xml"/><Relationship Id="rId88" Type="http://schemas.openxmlformats.org/officeDocument/2006/relationships/control" Target="../activeX/activeX35.xml"/><Relationship Id="rId91" Type="http://schemas.openxmlformats.org/officeDocument/2006/relationships/control" Target="../activeX/activeX38.xml"/><Relationship Id="rId96" Type="http://schemas.openxmlformats.org/officeDocument/2006/relationships/control" Target="../activeX/activeX43.xml"/><Relationship Id="rId1" Type="http://schemas.openxmlformats.org/officeDocument/2006/relationships/hyperlink" Target="http://blast.ncbi.nlm.nih.gov/Blast.cgi?CMD=Get&amp;ALIGNMENTS=100&amp;ALIGNMENT_VIEW=Pairwise&amp;BLAST_SPEC=blast2seq&amp;DATABASE_SORT=0&amp;DESCRIPTIONS=100&amp;DYNAMIC_FORMAT=on&amp;FIRST_QUERY_NUM=0&amp;FORMAT_OBJECT=Alignment&amp;FORMAT_PAGE_TARGET=&amp;FORMAT_TYPE=HTML&amp;GET_SEQUENCE=yes&amp;I_THRESH=&amp;LINE_LENGTH=60&amp;MASK_CHAR=2&amp;MASK_COLOR=1&amp;NEW_VIEW=yes&amp;NUM_OVERVIEW=100&amp;OLD_BLAST=false&amp;PAGE=Proteins&amp;QUERY_INDEX=0&amp;QUERY_NUMBER=0&amp;RESULTS_PAGE_TARGET=&amp;RID=CVCT7W1N114&amp;SHOW_LINKOUT=yes&amp;SHOW_OVERVIEW=yes&amp;STEP_NUMBER=&amp;WORD_SIZE=2&amp;OLD_VIEW=false&amp;DISPLAY_SORT=1&amp;HSP_SORT=1" TargetMode="External"/><Relationship Id="rId6" Type="http://schemas.openxmlformats.org/officeDocument/2006/relationships/hyperlink" Target="http://blast.ncbi.nlm.nih.gov/Blast.cgi?CMD=Get&amp;ALIGNMENTS=100&amp;ALIGNMENT_VIEW=Pairwise&amp;BLAST_SPEC=blast2seq&amp;DATABASE_SORT=0&amp;DESCRIPTIONS=100&amp;DYNAMIC_FORMAT=on&amp;FIRST_QUERY_NUM=0&amp;FORMAT_OBJECT=Alignment&amp;FORMAT_PAGE_TARGET=&amp;FORMAT_TYPE=HTML&amp;GET_SEQUENCE=yes&amp;I_THRESH=&amp;LINE_LENGTH=60&amp;MASK_CHAR=2&amp;MASK_COLOR=1&amp;NEW_VIEW=yes&amp;NUM_OVERVIEW=100&amp;OLD_BLAST=false&amp;PAGE=Proteins&amp;QUERY_INDEX=0&amp;QUERY_NUMBER=0&amp;RESULTS_PAGE_TARGET=&amp;RID=CVCT7W1N114&amp;SHOW_LINKOUT=yes&amp;SHOW_OVERVIEW=yes&amp;STEP_NUMBER=&amp;WORD_SIZE=2&amp;OLD_VIEW=false&amp;DISPLAY_SORT=1&amp;HSP_SORT=1&amp;CONFIG_DESCR=2,3,4,5,6,7,8" TargetMode="External"/><Relationship Id="rId15" Type="http://schemas.openxmlformats.org/officeDocument/2006/relationships/hyperlink" Target="http://blast.ncbi.nlm.nih.gov/Blast.cgi?CMD=Get&amp;ALIGNMENTS=100&amp;ALIGNMENT_VIEW=Pairwise&amp;BLAST_SPEC=blast2seq&amp;DATABASE_SORT=0&amp;DESCRIPTIONS=100&amp;DYNAMIC_FORMAT=on&amp;FIRST_QUERY_NUM=0&amp;FORMAT_OBJECT=Alignment&amp;FORMAT_PAGE_TARGET=&amp;FORMAT_TYPE=HTML&amp;GET_SEQUENCE=yes&amp;I_THRESH=&amp;LINE_LENGTH=60&amp;MASK_CHAR=2&amp;MASK_COLOR=1&amp;NEW_VIEW=yes&amp;NUM_OVERVIEW=100&amp;OLD_BLAST=false&amp;PAGE=Proteins&amp;QUERY_INDEX=0&amp;QUERY_NUMBER=0&amp;RESULTS_PAGE_TARGET=&amp;RID=CVCT7W1N114&amp;SHOW_LINKOUT=yes&amp;SHOW_OVERVIEW=yes&amp;STEP_NUMBER=&amp;WORD_SIZE=2&amp;OLD_VIEW=false&amp;DISPLAY_SORT=1&amp;HSP_SORT=1&amp;CONFIG_DESCR=2,3,4,5,6,7,8" TargetMode="External"/><Relationship Id="rId23" Type="http://schemas.openxmlformats.org/officeDocument/2006/relationships/hyperlink" Target="http://blast.ncbi.nlm.nih.gov/Blast.cgi?CMD=Get&amp;ALIGNMENTS=100&amp;ALIGNMENT_VIEW=Pairwise&amp;BLAST_SPEC=blast2seq&amp;DATABASE_SORT=0&amp;DESCRIPTIONS=100&amp;DYNAMIC_FORMAT=on&amp;FIRST_QUERY_NUM=0&amp;FORMAT_OBJECT=Alignment&amp;FORMAT_PAGE_TARGET=&amp;FORMAT_TYPE=HTML&amp;GET_SEQUENCE=yes&amp;I_THRESH=&amp;LINE_LENGTH=60&amp;MASK_CHAR=2&amp;MASK_COLOR=1&amp;NEW_VIEW=yes&amp;NUM_OVERVIEW=100&amp;OLD_BLAST=false&amp;PAGE=Proteins&amp;QUERY_INDEX=0&amp;QUERY_NUMBER=0&amp;RESULTS_PAGE_TARGET=&amp;RID=CVCT7W1N114&amp;SHOW_LINKOUT=yes&amp;SHOW_OVERVIEW=yes&amp;STEP_NUMBER=&amp;WORD_SIZE=2&amp;OLD_VIEW=false&amp;DISPLAY_SORT=1&amp;HSP_SORT=1&amp;CONFIG_DESCR=2,3,4,5,6,7,8" TargetMode="External"/><Relationship Id="rId28" Type="http://schemas.openxmlformats.org/officeDocument/2006/relationships/hyperlink" Target="http://blast.ncbi.nlm.nih.gov/Blast.cgi?CMD=Get&amp;ALIGNMENTS=100&amp;ALIGNMENT_VIEW=Pairwise&amp;BLAST_SPEC=blast2seq&amp;DATABASE_SORT=0&amp;DESCRIPTIONS=100&amp;DYNAMIC_FORMAT=on&amp;FIRST_QUERY_NUM=0&amp;FORMAT_OBJECT=Alignment&amp;FORMAT_PAGE_TARGET=&amp;FORMAT_TYPE=HTML&amp;GET_SEQUENCE=yes&amp;I_THRESH=&amp;LINE_LENGTH=60&amp;MASK_CHAR=2&amp;MASK_COLOR=1&amp;NEW_VIEW=yes&amp;NUM_OVERVIEW=100&amp;OLD_BLAST=false&amp;PAGE=Proteins&amp;QUERY_INDEX=0&amp;QUERY_NUMBER=0&amp;RESULTS_PAGE_TARGET=&amp;RID=CVCT7W1N114&amp;SHOW_LINKOUT=yes&amp;SHOW_OVERVIEW=yes&amp;STEP_NUMBER=&amp;WORD_SIZE=2&amp;OLD_VIEW=false&amp;DISPLAY_SORT=1&amp;HSP_SORT=1&amp;CONFIG_DESCR=2,3,4,5,6,7,8" TargetMode="External"/><Relationship Id="rId36" Type="http://schemas.openxmlformats.org/officeDocument/2006/relationships/hyperlink" Target="http://blast.ncbi.nlm.nih.gov/Blast.cgi?CMD=Get&amp;ALIGNMENTS=100&amp;ALIGNMENT_VIEW=Pairwise&amp;BLAST_SPEC=blast2seq&amp;DATABASE_SORT=0&amp;DESCRIPTIONS=100&amp;DYNAMIC_FORMAT=on&amp;FIRST_QUERY_NUM=0&amp;FORMAT_OBJECT=Alignment&amp;FORMAT_PAGE_TARGET=&amp;FORMAT_TYPE=HTML&amp;GET_SEQUENCE=yes&amp;I_THRESH=&amp;LINE_LENGTH=60&amp;MASK_CHAR=2&amp;MASK_COLOR=1&amp;NEW_VIEW=yes&amp;NUM_OVERVIEW=100&amp;OLD_BLAST=false&amp;PAGE=Proteins&amp;QUERY_INDEX=0&amp;QUERY_NUMBER=0&amp;RESULTS_PAGE_TARGET=&amp;RID=CVCT7W1N114&amp;SHOW_LINKOUT=yes&amp;SHOW_OVERVIEW=yes&amp;STEP_NUMBER=&amp;WORD_SIZE=2&amp;OLD_VIEW=false&amp;DISPLAY_SORT=1&amp;HSP_SORT=1&amp;CONFIG_DESCR=2,3,4,5,6,7,8" TargetMode="External"/><Relationship Id="rId49" Type="http://schemas.openxmlformats.org/officeDocument/2006/relationships/hyperlink" Target="http://blast.ncbi.nlm.nih.gov/Blast.cgi?CMD=Get&amp;ALIGNMENTS=100&amp;ALIGNMENT_VIEW=Pairwise&amp;BLAST_SPEC=blast2seq&amp;DATABASE_SORT=0&amp;DESCRIPTIONS=100&amp;DYNAMIC_FORMAT=on&amp;FIRST_QUERY_NUM=0&amp;FORMAT_OBJECT=Alignment&amp;FORMAT_PAGE_TARGET=&amp;FORMAT_TYPE=HTML&amp;GET_SEQUENCE=yes&amp;I_THRESH=&amp;LINE_LENGTH=60&amp;MASK_CHAR=2&amp;MASK_COLOR=1&amp;NEW_VIEW=yes&amp;NUM_OVERVIEW=100&amp;OLD_BLAST=false&amp;PAGE=Proteins&amp;QUERY_INDEX=0&amp;QUERY_NUMBER=0&amp;RESULTS_PAGE_TARGET=&amp;RID=CVCT7W1N114&amp;SHOW_LINKOUT=yes&amp;SHOW_OVERVIEW=yes&amp;STEP_NUMBER=&amp;WORD_SIZE=2&amp;OLD_VIEW=false&amp;DISPLAY_SORT=1&amp;HSP_SORT=1&amp;CONFIG_DESCR=2,3,4,5,6,7,8" TargetMode="External"/><Relationship Id="rId57" Type="http://schemas.openxmlformats.org/officeDocument/2006/relationships/control" Target="../activeX/activeX4.xml"/><Relationship Id="rId10" Type="http://schemas.openxmlformats.org/officeDocument/2006/relationships/hyperlink" Target="http://blast.ncbi.nlm.nih.gov/Blast.cgi?CMD=Get&amp;ALIGNMENTS=100&amp;ALIGNMENT_VIEW=Pairwise&amp;BLAST_SPEC=blast2seq&amp;DATABASE_SORT=0&amp;DESCRIPTIONS=100&amp;DYNAMIC_FORMAT=on&amp;FIRST_QUERY_NUM=0&amp;FORMAT_OBJECT=Alignment&amp;FORMAT_PAGE_TARGET=&amp;FORMAT_TYPE=HTML&amp;GET_SEQUENCE=yes&amp;I_THRESH=&amp;LINE_LENGTH=60&amp;MASK_CHAR=2&amp;MASK_COLOR=1&amp;NEW_VIEW=yes&amp;NUM_OVERVIEW=100&amp;OLD_BLAST=false&amp;PAGE=Proteins&amp;QUERY_INDEX=0&amp;QUERY_NUMBER=0&amp;RESULTS_PAGE_TARGET=&amp;RID=CVCT7W1N114&amp;SHOW_LINKOUT=yes&amp;SHOW_OVERVIEW=yes&amp;STEP_NUMBER=&amp;WORD_SIZE=2&amp;OLD_VIEW=false&amp;DISPLAY_SORT=1&amp;HSP_SORT=1&amp;CONFIG_DESCR=2,3,4,5,6,7,8" TargetMode="External"/><Relationship Id="rId31" Type="http://schemas.openxmlformats.org/officeDocument/2006/relationships/hyperlink" Target="http://blast.ncbi.nlm.nih.gov/Blast.cgi?CMD=Get&amp;ALIGNMENTS=100&amp;ALIGNMENT_VIEW=Pairwise&amp;BLAST_SPEC=blast2seq&amp;DATABASE_SORT=0&amp;DESCRIPTIONS=100&amp;DYNAMIC_FORMAT=on&amp;FIRST_QUERY_NUM=0&amp;FORMAT_OBJECT=Alignment&amp;FORMAT_PAGE_TARGET=&amp;FORMAT_TYPE=HTML&amp;GET_SEQUENCE=yes&amp;I_THRESH=&amp;LINE_LENGTH=60&amp;MASK_CHAR=2&amp;MASK_COLOR=1&amp;NEW_VIEW=yes&amp;NUM_OVERVIEW=100&amp;OLD_BLAST=false&amp;PAGE=Proteins&amp;QUERY_INDEX=0&amp;QUERY_NUMBER=0&amp;RESULTS_PAGE_TARGET=&amp;RID=CVCT7W1N114&amp;SHOW_LINKOUT=yes&amp;SHOW_OVERVIEW=yes&amp;STEP_NUMBER=&amp;WORD_SIZE=2&amp;OLD_VIEW=false&amp;DISPLAY_SORT=1&amp;HSP_SORT=1&amp;CONFIG_DESCR=2,3,4,5,6,7,8" TargetMode="External"/><Relationship Id="rId44" Type="http://schemas.openxmlformats.org/officeDocument/2006/relationships/hyperlink" Target="http://blast.ncbi.nlm.nih.gov/Blast.cgi?CMD=Get&amp;ALIGNMENTS=100&amp;ALIGNMENT_VIEW=Pairwise&amp;BLAST_SPEC=blast2seq&amp;DATABASE_SORT=0&amp;DESCRIPTIONS=100&amp;DYNAMIC_FORMAT=on&amp;FIRST_QUERY_NUM=0&amp;FORMAT_OBJECT=Alignment&amp;FORMAT_PAGE_TARGET=&amp;FORMAT_TYPE=HTML&amp;GET_SEQUENCE=yes&amp;I_THRESH=&amp;LINE_LENGTH=60&amp;MASK_CHAR=2&amp;MASK_COLOR=1&amp;NEW_VIEW=yes&amp;NUM_OVERVIEW=100&amp;OLD_BLAST=false&amp;PAGE=Proteins&amp;QUERY_INDEX=0&amp;QUERY_NUMBER=0&amp;RESULTS_PAGE_TARGET=&amp;RID=CVCT7W1N114&amp;SHOW_LINKOUT=yes&amp;SHOW_OVERVIEW=yes&amp;STEP_NUMBER=&amp;WORD_SIZE=2&amp;OLD_VIEW=false&amp;DISPLAY_SORT=1&amp;HSP_SORT=1&amp;CONFIG_DESCR=2,3,4,5,6,7,8" TargetMode="External"/><Relationship Id="rId52" Type="http://schemas.openxmlformats.org/officeDocument/2006/relationships/vmlDrawing" Target="../drawings/vmlDrawing1.vml"/><Relationship Id="rId60" Type="http://schemas.openxmlformats.org/officeDocument/2006/relationships/control" Target="../activeX/activeX7.xml"/><Relationship Id="rId65" Type="http://schemas.openxmlformats.org/officeDocument/2006/relationships/control" Target="../activeX/activeX12.xml"/><Relationship Id="rId73" Type="http://schemas.openxmlformats.org/officeDocument/2006/relationships/control" Target="../activeX/activeX20.xml"/><Relationship Id="rId78" Type="http://schemas.openxmlformats.org/officeDocument/2006/relationships/control" Target="../activeX/activeX25.xml"/><Relationship Id="rId81" Type="http://schemas.openxmlformats.org/officeDocument/2006/relationships/control" Target="../activeX/activeX28.xml"/><Relationship Id="rId86" Type="http://schemas.openxmlformats.org/officeDocument/2006/relationships/control" Target="../activeX/activeX33.xml"/><Relationship Id="rId94" Type="http://schemas.openxmlformats.org/officeDocument/2006/relationships/control" Target="../activeX/activeX41.xml"/><Relationship Id="rId4" Type="http://schemas.openxmlformats.org/officeDocument/2006/relationships/hyperlink" Target="http://blast.ncbi.nlm.nih.gov/Blast.cgi?CMD=Get&amp;ALIGNMENTS=100&amp;ALIGNMENT_VIEW=Pairwise&amp;BLAST_SPEC=blast2seq&amp;DATABASE_SORT=0&amp;DESCRIPTIONS=100&amp;DYNAMIC_FORMAT=on&amp;FIRST_QUERY_NUM=0&amp;FORMAT_OBJECT=Alignment&amp;FORMAT_PAGE_TARGET=&amp;FORMAT_TYPE=HTML&amp;GET_SEQUENCE=yes&amp;I_THRESH=&amp;LINE_LENGTH=60&amp;MASK_CHAR=2&amp;MASK_COLOR=1&amp;NEW_VIEW=yes&amp;NUM_OVERVIEW=100&amp;OLD_BLAST=false&amp;PAGE=Proteins&amp;QUERY_INDEX=0&amp;QUERY_NUMBER=0&amp;RESULTS_PAGE_TARGET=&amp;RID=CVCT7W1N114&amp;SHOW_LINKOUT=yes&amp;SHOW_OVERVIEW=yes&amp;STEP_NUMBER=&amp;WORD_SIZE=2&amp;OLD_VIEW=false&amp;DISPLAY_SORT=0&amp;HSP_SORT=0" TargetMode="External"/><Relationship Id="rId9" Type="http://schemas.openxmlformats.org/officeDocument/2006/relationships/hyperlink" Target="http://blast.ncbi.nlm.nih.gov/Blast.cgi?CMD=Get&amp;ALIGNMENTS=100&amp;ALIGNMENT_VIEW=Pairwise&amp;BLAST_SPEC=blast2seq&amp;DATABASE_SORT=0&amp;DESCRIPTIONS=100&amp;DYNAMIC_FORMAT=on&amp;FIRST_QUERY_NUM=0&amp;FORMAT_OBJECT=Alignment&amp;FORMAT_PAGE_TARGET=&amp;FORMAT_TYPE=HTML&amp;GET_SEQUENCE=yes&amp;I_THRESH=&amp;LINE_LENGTH=60&amp;MASK_CHAR=2&amp;MASK_COLOR=1&amp;NEW_VIEW=yes&amp;NUM_OVERVIEW=100&amp;OLD_BLAST=false&amp;PAGE=Proteins&amp;QUERY_INDEX=0&amp;QUERY_NUMBER=0&amp;RESULTS_PAGE_TARGET=&amp;RID=CVCT7W1N114&amp;SHOW_LINKOUT=yes&amp;SHOW_OVERVIEW=yes&amp;STEP_NUMBER=&amp;WORD_SIZE=2&amp;OLD_VIEW=false&amp;DISPLAY_SORT=1&amp;HSP_SORT=1&amp;CONFIG_DESCR=2,3,4,5,6,7,8" TargetMode="External"/><Relationship Id="rId13" Type="http://schemas.openxmlformats.org/officeDocument/2006/relationships/hyperlink" Target="http://blast.ncbi.nlm.nih.gov/Blast.cgi?CMD=Get&amp;ALIGNMENTS=100&amp;ALIGNMENT_VIEW=Pairwise&amp;BLAST_SPEC=blast2seq&amp;DATABASE_SORT=0&amp;DESCRIPTIONS=100&amp;DYNAMIC_FORMAT=on&amp;FIRST_QUERY_NUM=0&amp;FORMAT_OBJECT=Alignment&amp;FORMAT_PAGE_TARGET=&amp;FORMAT_TYPE=HTML&amp;GET_SEQUENCE=yes&amp;I_THRESH=&amp;LINE_LENGTH=60&amp;MASK_CHAR=2&amp;MASK_COLOR=1&amp;NEW_VIEW=yes&amp;NUM_OVERVIEW=100&amp;OLD_BLAST=false&amp;PAGE=Proteins&amp;QUERY_INDEX=0&amp;QUERY_NUMBER=0&amp;RESULTS_PAGE_TARGET=&amp;RID=CVCT7W1N114&amp;SHOW_LINKOUT=yes&amp;SHOW_OVERVIEW=yes&amp;STEP_NUMBER=&amp;WORD_SIZE=2&amp;OLD_VIEW=false&amp;DISPLAY_SORT=1&amp;HSP_SORT=1&amp;CONFIG_DESCR=2,3,4,5,6,7,8" TargetMode="External"/><Relationship Id="rId18" Type="http://schemas.openxmlformats.org/officeDocument/2006/relationships/hyperlink" Target="http://blast.ncbi.nlm.nih.gov/Blast.cgi?CMD=Get&amp;ALIGNMENTS=100&amp;ALIGNMENT_VIEW=Pairwise&amp;BLAST_SPEC=blast2seq&amp;DATABASE_SORT=0&amp;DESCRIPTIONS=100&amp;DYNAMIC_FORMAT=on&amp;FIRST_QUERY_NUM=0&amp;FORMAT_OBJECT=Alignment&amp;FORMAT_PAGE_TARGET=&amp;FORMAT_TYPE=HTML&amp;GET_SEQUENCE=yes&amp;I_THRESH=&amp;LINE_LENGTH=60&amp;MASK_CHAR=2&amp;MASK_COLOR=1&amp;NEW_VIEW=yes&amp;NUM_OVERVIEW=100&amp;OLD_BLAST=false&amp;PAGE=Proteins&amp;QUERY_INDEX=0&amp;QUERY_NUMBER=0&amp;RESULTS_PAGE_TARGET=&amp;RID=CVCT7W1N114&amp;SHOW_LINKOUT=yes&amp;SHOW_OVERVIEW=yes&amp;STEP_NUMBER=&amp;WORD_SIZE=2&amp;OLD_VIEW=false&amp;DISPLAY_SORT=1&amp;HSP_SORT=1&amp;CONFIG_DESCR=2,3,4,5,6,7,8" TargetMode="External"/><Relationship Id="rId39" Type="http://schemas.openxmlformats.org/officeDocument/2006/relationships/hyperlink" Target="http://blast.ncbi.nlm.nih.gov/Blast.cgi?CMD=Get&amp;ALIGNMENTS=100&amp;ALIGNMENT_VIEW=Pairwise&amp;BLAST_SPEC=blast2seq&amp;DATABASE_SORT=0&amp;DESCRIPTIONS=100&amp;DYNAMIC_FORMAT=on&amp;FIRST_QUERY_NUM=0&amp;FORMAT_OBJECT=Alignment&amp;FORMAT_PAGE_TARGET=&amp;FORMAT_TYPE=HTML&amp;GET_SEQUENCE=yes&amp;I_THRESH=&amp;LINE_LENGTH=60&amp;MASK_CHAR=2&amp;MASK_COLOR=1&amp;NEW_VIEW=yes&amp;NUM_OVERVIEW=100&amp;OLD_BLAST=false&amp;PAGE=Proteins&amp;QUERY_INDEX=0&amp;QUERY_NUMBER=0&amp;RESULTS_PAGE_TARGET=&amp;RID=CVCT7W1N114&amp;SHOW_LINKOUT=yes&amp;SHOW_OVERVIEW=yes&amp;STEP_NUMBER=&amp;WORD_SIZE=2&amp;OLD_VIEW=false&amp;DISPLAY_SORT=1&amp;HSP_SORT=1&amp;CONFIG_DESCR=2,3,4,5,6,7,8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97"/>
  <sheetViews>
    <sheetView topLeftCell="B16" workbookViewId="0">
      <selection activeCell="N268" sqref="N268:N294"/>
    </sheetView>
  </sheetViews>
  <sheetFormatPr defaultRowHeight="15" x14ac:dyDescent="0.25"/>
  <cols>
    <col min="1" max="1" width="22.5703125" style="18" bestFit="1" customWidth="1"/>
    <col min="2" max="2" width="20.28515625" style="9" bestFit="1" customWidth="1"/>
    <col min="3" max="3" width="26.7109375" style="9" bestFit="1" customWidth="1"/>
    <col min="4" max="8" width="9.140625" style="9"/>
    <col min="9" max="9" width="9.140625" style="10"/>
    <col min="10" max="13" width="9.140625" style="9"/>
    <col min="14" max="14" width="20.5703125" style="3" customWidth="1"/>
    <col min="15" max="15" width="11.7109375" style="9" customWidth="1"/>
    <col min="16" max="16" width="9.140625" style="9"/>
    <col min="17" max="17" width="14.42578125" style="9" bestFit="1" customWidth="1"/>
    <col min="18" max="16384" width="9.140625" style="9"/>
  </cols>
  <sheetData>
    <row r="1" spans="1:17" x14ac:dyDescent="0.25">
      <c r="B1" s="25"/>
      <c r="C1" s="4"/>
      <c r="E1" s="9" t="s">
        <v>588</v>
      </c>
      <c r="N1" s="76" t="s">
        <v>587</v>
      </c>
    </row>
    <row r="2" spans="1:17" x14ac:dyDescent="0.25">
      <c r="N2" s="77"/>
    </row>
    <row r="3" spans="1:17" x14ac:dyDescent="0.25">
      <c r="A3" s="11" t="s">
        <v>599</v>
      </c>
      <c r="B3" s="38" t="s">
        <v>635</v>
      </c>
      <c r="C3" s="11" t="s">
        <v>29</v>
      </c>
      <c r="D3" s="11" t="s">
        <v>0</v>
      </c>
      <c r="E3" s="11" t="s">
        <v>1</v>
      </c>
      <c r="F3" s="11" t="s">
        <v>2</v>
      </c>
      <c r="G3" s="11" t="s">
        <v>3</v>
      </c>
      <c r="H3" s="11" t="s">
        <v>4</v>
      </c>
      <c r="I3" s="12" t="s">
        <v>5</v>
      </c>
      <c r="J3" s="11" t="s">
        <v>6</v>
      </c>
      <c r="K3" s="11"/>
      <c r="L3" s="11" t="s">
        <v>585</v>
      </c>
      <c r="M3" s="11"/>
      <c r="N3" s="37" t="s">
        <v>610</v>
      </c>
      <c r="O3" s="11" t="s">
        <v>586</v>
      </c>
      <c r="P3" s="11"/>
      <c r="Q3" s="11" t="s">
        <v>609</v>
      </c>
    </row>
    <row r="4" spans="1:17" x14ac:dyDescent="0.25">
      <c r="A4" s="23"/>
      <c r="B4" s="78" t="s">
        <v>7</v>
      </c>
      <c r="C4" s="1"/>
      <c r="D4" s="9">
        <v>1</v>
      </c>
      <c r="E4" s="13">
        <v>0.10199999999999999</v>
      </c>
      <c r="F4" s="13"/>
      <c r="G4" s="13"/>
      <c r="H4" s="13"/>
      <c r="I4" s="14">
        <v>1188.1579999999999</v>
      </c>
      <c r="J4" s="13">
        <v>47526317</v>
      </c>
      <c r="K4" s="75">
        <f>AVERAGE(I4:I6)</f>
        <v>1224.7396666666666</v>
      </c>
      <c r="L4" s="75">
        <v>0</v>
      </c>
      <c r="N4" s="79">
        <f>L4-'TS#1B-ScAcpS_Step 1'!L2:L4</f>
        <v>0</v>
      </c>
      <c r="Q4" s="75">
        <f>'TS#1B-ScAcpS_Step 1'!K2:K4-'TS#1B-PfAcpH_Step 2'!K4:K6</f>
        <v>-1224.7396666666666</v>
      </c>
    </row>
    <row r="5" spans="1:17" x14ac:dyDescent="0.25">
      <c r="A5" s="23"/>
      <c r="B5" s="78"/>
      <c r="C5" s="1"/>
      <c r="D5" s="9">
        <v>2</v>
      </c>
      <c r="E5" s="13">
        <v>0.10199999999999999</v>
      </c>
      <c r="F5" s="13"/>
      <c r="G5" s="13"/>
      <c r="H5" s="13"/>
      <c r="I5" s="14">
        <v>1282.414</v>
      </c>
      <c r="J5" s="13">
        <v>51296566</v>
      </c>
      <c r="K5" s="75"/>
      <c r="L5" s="75"/>
      <c r="N5" s="80"/>
      <c r="Q5" s="75"/>
    </row>
    <row r="6" spans="1:17" x14ac:dyDescent="0.25">
      <c r="A6" s="23"/>
      <c r="B6" s="78"/>
      <c r="C6" s="1"/>
      <c r="D6" s="9">
        <v>3</v>
      </c>
      <c r="E6" s="13">
        <v>0.10199999999999999</v>
      </c>
      <c r="F6" s="13"/>
      <c r="G6" s="13"/>
      <c r="H6" s="13"/>
      <c r="I6" s="14">
        <v>1203.6469999999999</v>
      </c>
      <c r="J6" s="13">
        <v>48145868</v>
      </c>
      <c r="K6" s="75"/>
      <c r="L6" s="75"/>
      <c r="N6" s="80"/>
      <c r="Q6" s="75"/>
    </row>
    <row r="7" spans="1:17" x14ac:dyDescent="0.25">
      <c r="A7" s="23"/>
      <c r="B7" s="23" t="s">
        <v>8</v>
      </c>
      <c r="C7" s="24" t="s">
        <v>30</v>
      </c>
      <c r="D7" s="24">
        <v>4</v>
      </c>
      <c r="E7" s="24"/>
      <c r="F7" s="24"/>
      <c r="G7" s="24"/>
      <c r="H7" s="24"/>
      <c r="I7" s="24"/>
      <c r="J7" s="24"/>
      <c r="K7" s="24"/>
      <c r="L7" s="24">
        <f>I4-$K$4</f>
        <v>-36.581666666666706</v>
      </c>
      <c r="M7" s="24"/>
      <c r="N7" s="22">
        <f>'TS#1B-ScAcpS_Step 1'!L5-'TS#1B-PfAcpH_Step 2'!L7</f>
        <v>-1242.0763333333334</v>
      </c>
      <c r="O7" s="26">
        <f>-N7/'TS#1B-ScAcpS_Step 1'!L5</f>
        <v>-0.97139057772550075</v>
      </c>
      <c r="P7" s="24"/>
      <c r="Q7" s="24">
        <f>'TS#1B-ScAcpS_Step 1'!I5-'TS#1B-PfAcpH_Step 2'!I4</f>
        <v>-1188.1579999999999</v>
      </c>
    </row>
    <row r="8" spans="1:17" x14ac:dyDescent="0.25">
      <c r="A8" s="23"/>
      <c r="B8" s="23" t="s">
        <v>9</v>
      </c>
      <c r="C8" s="24" t="s">
        <v>31</v>
      </c>
      <c r="D8" s="24">
        <v>5</v>
      </c>
      <c r="E8" s="24"/>
      <c r="F8" s="24"/>
      <c r="G8" s="24"/>
      <c r="H8" s="24"/>
      <c r="I8" s="24"/>
      <c r="J8" s="24"/>
      <c r="K8" s="24"/>
      <c r="L8" s="24">
        <f>I5-$K$4</f>
        <v>57.674333333333379</v>
      </c>
      <c r="M8" s="24"/>
      <c r="N8" s="22">
        <f>'TS#1B-ScAcpS_Step 1'!L6-'TS#1B-PfAcpH_Step 2'!L8</f>
        <v>-1336.3323333333335</v>
      </c>
      <c r="O8" s="26">
        <f>-N8/'TS#1B-ScAcpS_Step 1'!L6</f>
        <v>-1.0451053630707612</v>
      </c>
      <c r="P8" s="24"/>
      <c r="Q8" s="24">
        <f>'TS#1B-ScAcpS_Step 1'!I6-'TS#1B-PfAcpH_Step 2'!I5</f>
        <v>-1282.414</v>
      </c>
    </row>
    <row r="9" spans="1:17" x14ac:dyDescent="0.25">
      <c r="A9" s="23"/>
      <c r="B9" s="23" t="s">
        <v>10</v>
      </c>
      <c r="C9" s="24" t="s">
        <v>32</v>
      </c>
      <c r="D9" s="24">
        <v>6</v>
      </c>
      <c r="E9" s="24"/>
      <c r="F9" s="24"/>
      <c r="G9" s="24"/>
      <c r="H9" s="24"/>
      <c r="I9" s="24"/>
      <c r="J9" s="24"/>
      <c r="K9" s="24"/>
      <c r="L9" s="24">
        <f>I6-$K$4</f>
        <v>-21.092666666666673</v>
      </c>
      <c r="M9" s="24"/>
      <c r="N9" s="22">
        <f>'TS#1B-ScAcpS_Step 1'!L7-'TS#1B-PfAcpH_Step 2'!L9</f>
        <v>-1257.5653333333335</v>
      </c>
      <c r="O9" s="26">
        <f>-N9/'TS#1B-ScAcpS_Step 1'!L7</f>
        <v>-0.98350405920373807</v>
      </c>
      <c r="P9" s="24"/>
      <c r="Q9" s="24">
        <f>'TS#1B-ScAcpS_Step 1'!I7-'TS#1B-PfAcpH_Step 2'!I6</f>
        <v>-1203.6469999999999</v>
      </c>
    </row>
    <row r="10" spans="1:17" x14ac:dyDescent="0.25">
      <c r="A10" s="23"/>
      <c r="B10" s="23" t="s">
        <v>11</v>
      </c>
      <c r="C10" s="24" t="s">
        <v>33</v>
      </c>
      <c r="D10" s="24">
        <v>7</v>
      </c>
      <c r="E10" s="24"/>
      <c r="F10" s="24"/>
      <c r="G10" s="24"/>
      <c r="H10" s="24"/>
      <c r="I10" s="24"/>
      <c r="J10" s="24"/>
      <c r="K10" s="24"/>
      <c r="L10" s="24">
        <f t="shared" ref="L10:L41" si="0">I10-$K$4</f>
        <v>-1224.7396666666666</v>
      </c>
      <c r="M10" s="24"/>
      <c r="N10" s="22">
        <f>'TS#1B-ScAcpS_Step 1'!L8-'TS#1B-PfAcpH_Step 2'!L10</f>
        <v>-53.918333333333521</v>
      </c>
      <c r="O10" s="26">
        <f>-N10/'TS#1B-ScAcpS_Step 1'!L8</f>
        <v>-4.216790833305975E-2</v>
      </c>
      <c r="P10" s="24"/>
      <c r="Q10" s="24">
        <f>'TS#1B-ScAcpS_Step 1'!I8-'TS#1B-PfAcpH_Step 2'!I10</f>
        <v>0</v>
      </c>
    </row>
    <row r="11" spans="1:17" x14ac:dyDescent="0.25">
      <c r="A11" s="23"/>
      <c r="B11" s="23" t="s">
        <v>12</v>
      </c>
      <c r="C11" s="24" t="s">
        <v>34</v>
      </c>
      <c r="D11" s="24">
        <v>8</v>
      </c>
      <c r="E11" s="24"/>
      <c r="F11" s="24"/>
      <c r="G11" s="24"/>
      <c r="H11" s="24"/>
      <c r="I11" s="24"/>
      <c r="J11" s="24"/>
      <c r="K11" s="24"/>
      <c r="L11" s="24">
        <f t="shared" si="0"/>
        <v>-1224.7396666666666</v>
      </c>
      <c r="M11" s="24"/>
      <c r="N11" s="22">
        <f>'TS#1B-ScAcpS_Step 1'!L9-'TS#1B-PfAcpH_Step 2'!L11</f>
        <v>-53.918333333333521</v>
      </c>
      <c r="O11" s="26">
        <f>-N11/'TS#1B-ScAcpS_Step 1'!L9</f>
        <v>-4.216790833305975E-2</v>
      </c>
      <c r="P11" s="24"/>
      <c r="Q11" s="24">
        <f>'TS#1B-ScAcpS_Step 1'!I9-'TS#1B-PfAcpH_Step 2'!I11</f>
        <v>0</v>
      </c>
    </row>
    <row r="12" spans="1:17" x14ac:dyDescent="0.25">
      <c r="A12" s="23"/>
      <c r="B12" s="23" t="s">
        <v>13</v>
      </c>
      <c r="C12" s="24" t="s">
        <v>35</v>
      </c>
      <c r="D12" s="24">
        <v>9</v>
      </c>
      <c r="E12" s="24"/>
      <c r="F12" s="24"/>
      <c r="G12" s="24"/>
      <c r="H12" s="24"/>
      <c r="I12" s="24"/>
      <c r="J12" s="24"/>
      <c r="K12" s="24"/>
      <c r="L12" s="24">
        <f t="shared" si="0"/>
        <v>-1224.7396666666666</v>
      </c>
      <c r="M12" s="24"/>
      <c r="N12" s="22">
        <f>'TS#1B-ScAcpS_Step 1'!L10-'TS#1B-PfAcpH_Step 2'!L12</f>
        <v>-53.918333333333521</v>
      </c>
      <c r="O12" s="26">
        <f>-N12/'TS#1B-ScAcpS_Step 1'!L10</f>
        <v>-4.216790833305975E-2</v>
      </c>
      <c r="P12" s="24"/>
      <c r="Q12" s="24">
        <f>'TS#1B-ScAcpS_Step 1'!I10-'TS#1B-PfAcpH_Step 2'!I12</f>
        <v>0</v>
      </c>
    </row>
    <row r="13" spans="1:17" x14ac:dyDescent="0.25">
      <c r="A13" s="23"/>
      <c r="B13" s="23" t="s">
        <v>14</v>
      </c>
      <c r="C13" s="24" t="s">
        <v>36</v>
      </c>
      <c r="D13" s="24">
        <v>10</v>
      </c>
      <c r="E13" s="24"/>
      <c r="F13" s="24"/>
      <c r="G13" s="24"/>
      <c r="H13" s="24"/>
      <c r="I13" s="24"/>
      <c r="J13" s="24"/>
      <c r="K13" s="24"/>
      <c r="L13" s="24">
        <f t="shared" si="0"/>
        <v>-1224.7396666666666</v>
      </c>
      <c r="M13" s="24"/>
      <c r="N13" s="22">
        <f>'TS#1B-ScAcpS_Step 1'!L11-'TS#1B-PfAcpH_Step 2'!L13</f>
        <v>-53.918333333333521</v>
      </c>
      <c r="O13" s="26">
        <f>-N13/'TS#1B-ScAcpS_Step 1'!L11</f>
        <v>-4.216790833305975E-2</v>
      </c>
      <c r="P13" s="24"/>
      <c r="Q13" s="24">
        <f>'TS#1B-ScAcpS_Step 1'!I11-'TS#1B-PfAcpH_Step 2'!I13</f>
        <v>0</v>
      </c>
    </row>
    <row r="14" spans="1:17" x14ac:dyDescent="0.25">
      <c r="A14" s="23"/>
      <c r="B14" s="23" t="s">
        <v>15</v>
      </c>
      <c r="C14" s="24" t="s">
        <v>37</v>
      </c>
      <c r="D14" s="24">
        <v>11</v>
      </c>
      <c r="E14" s="24"/>
      <c r="F14" s="24"/>
      <c r="G14" s="24"/>
      <c r="H14" s="24"/>
      <c r="I14" s="24"/>
      <c r="J14" s="24"/>
      <c r="K14" s="24"/>
      <c r="L14" s="24">
        <f t="shared" si="0"/>
        <v>-1224.7396666666666</v>
      </c>
      <c r="M14" s="24"/>
      <c r="N14" s="22">
        <f>'TS#1B-ScAcpS_Step 1'!L12-'TS#1B-PfAcpH_Step 2'!L14</f>
        <v>-53.918333333333521</v>
      </c>
      <c r="O14" s="26">
        <f>-N14/'TS#1B-ScAcpS_Step 1'!L12</f>
        <v>-4.216790833305975E-2</v>
      </c>
      <c r="P14" s="24"/>
      <c r="Q14" s="24">
        <f>'TS#1B-ScAcpS_Step 1'!I12-'TS#1B-PfAcpH_Step 2'!I14</f>
        <v>0</v>
      </c>
    </row>
    <row r="15" spans="1:17" x14ac:dyDescent="0.25">
      <c r="A15" s="23"/>
      <c r="B15" s="23" t="s">
        <v>16</v>
      </c>
      <c r="C15" s="24" t="s">
        <v>38</v>
      </c>
      <c r="D15" s="24">
        <v>12</v>
      </c>
      <c r="E15" s="24"/>
      <c r="F15" s="24"/>
      <c r="G15" s="24"/>
      <c r="H15" s="24"/>
      <c r="I15" s="24"/>
      <c r="J15" s="24"/>
      <c r="K15" s="24"/>
      <c r="L15" s="24">
        <f t="shared" si="0"/>
        <v>-1224.7396666666666</v>
      </c>
      <c r="M15" s="24"/>
      <c r="N15" s="22">
        <f>'TS#1B-ScAcpS_Step 1'!L13-'TS#1B-PfAcpH_Step 2'!L15</f>
        <v>-53.918333333333521</v>
      </c>
      <c r="O15" s="26">
        <f>-N15/'TS#1B-ScAcpS_Step 1'!L13</f>
        <v>-4.216790833305975E-2</v>
      </c>
      <c r="P15" s="24"/>
      <c r="Q15" s="24">
        <f>'TS#1B-ScAcpS_Step 1'!I13-'TS#1B-PfAcpH_Step 2'!I15</f>
        <v>0</v>
      </c>
    </row>
    <row r="16" spans="1:17" x14ac:dyDescent="0.25">
      <c r="A16" s="23"/>
      <c r="B16" s="23" t="s">
        <v>17</v>
      </c>
      <c r="C16" s="24" t="s">
        <v>39</v>
      </c>
      <c r="D16" s="24">
        <v>13</v>
      </c>
      <c r="E16" s="24"/>
      <c r="F16" s="24"/>
      <c r="G16" s="24"/>
      <c r="H16" s="24"/>
      <c r="I16" s="24"/>
      <c r="J16" s="24"/>
      <c r="K16" s="24"/>
      <c r="L16" s="24">
        <f t="shared" si="0"/>
        <v>-1224.7396666666666</v>
      </c>
      <c r="M16" s="24"/>
      <c r="N16" s="22">
        <f>'TS#1B-ScAcpS_Step 1'!L14-'TS#1B-PfAcpH_Step 2'!L16</f>
        <v>-53.918333333333521</v>
      </c>
      <c r="O16" s="26">
        <f>-N16/'TS#1B-ScAcpS_Step 1'!L14</f>
        <v>-4.216790833305975E-2</v>
      </c>
      <c r="P16" s="24"/>
      <c r="Q16" s="24">
        <f>'TS#1B-ScAcpS_Step 1'!I14-'TS#1B-PfAcpH_Step 2'!I16</f>
        <v>0</v>
      </c>
    </row>
    <row r="17" spans="1:17" x14ac:dyDescent="0.25">
      <c r="A17" s="23"/>
      <c r="B17" s="23" t="s">
        <v>18</v>
      </c>
      <c r="C17" s="24" t="s">
        <v>40</v>
      </c>
      <c r="D17" s="24">
        <v>14</v>
      </c>
      <c r="E17" s="24"/>
      <c r="F17" s="24"/>
      <c r="G17" s="24"/>
      <c r="H17" s="24"/>
      <c r="I17" s="24"/>
      <c r="J17" s="24"/>
      <c r="K17" s="24"/>
      <c r="L17" s="24">
        <f t="shared" si="0"/>
        <v>-1224.7396666666666</v>
      </c>
      <c r="M17" s="24"/>
      <c r="N17" s="22">
        <f>'TS#1B-ScAcpS_Step 1'!L15-'TS#1B-PfAcpH_Step 2'!L17</f>
        <v>-53.918333333333521</v>
      </c>
      <c r="O17" s="26">
        <f>-N17/'TS#1B-ScAcpS_Step 1'!L15</f>
        <v>-4.216790833305975E-2</v>
      </c>
      <c r="P17" s="24"/>
      <c r="Q17" s="24">
        <f>'TS#1B-ScAcpS_Step 1'!I15-'TS#1B-PfAcpH_Step 2'!I17</f>
        <v>0</v>
      </c>
    </row>
    <row r="18" spans="1:17" x14ac:dyDescent="0.25">
      <c r="A18" s="23"/>
      <c r="B18" s="23" t="s">
        <v>19</v>
      </c>
      <c r="C18" s="24" t="s">
        <v>41</v>
      </c>
      <c r="D18" s="24">
        <v>15</v>
      </c>
      <c r="E18" s="24"/>
      <c r="F18" s="24"/>
      <c r="G18" s="24"/>
      <c r="H18" s="24"/>
      <c r="I18" s="24"/>
      <c r="J18" s="24"/>
      <c r="K18" s="24"/>
      <c r="L18" s="24">
        <f t="shared" si="0"/>
        <v>-1224.7396666666666</v>
      </c>
      <c r="M18" s="24"/>
      <c r="N18" s="22">
        <f>'TS#1B-ScAcpS_Step 1'!L16-'TS#1B-PfAcpH_Step 2'!L18</f>
        <v>-53.918333333333521</v>
      </c>
      <c r="O18" s="26">
        <f>-N18/'TS#1B-ScAcpS_Step 1'!L16</f>
        <v>-4.216790833305975E-2</v>
      </c>
      <c r="P18" s="24"/>
      <c r="Q18" s="24">
        <f>'TS#1B-ScAcpS_Step 1'!I16-'TS#1B-PfAcpH_Step 2'!I18</f>
        <v>0</v>
      </c>
    </row>
    <row r="19" spans="1:17" x14ac:dyDescent="0.25">
      <c r="A19" s="23"/>
      <c r="B19" s="23" t="s">
        <v>20</v>
      </c>
      <c r="C19" s="24" t="s">
        <v>42</v>
      </c>
      <c r="D19" s="24">
        <v>16</v>
      </c>
      <c r="E19" s="24"/>
      <c r="F19" s="24"/>
      <c r="G19" s="24"/>
      <c r="H19" s="24"/>
      <c r="I19" s="24"/>
      <c r="J19" s="24"/>
      <c r="K19" s="24"/>
      <c r="L19" s="24">
        <f t="shared" si="0"/>
        <v>-1224.7396666666666</v>
      </c>
      <c r="M19" s="24"/>
      <c r="N19" s="22">
        <f>'TS#1B-ScAcpS_Step 1'!L17-'TS#1B-PfAcpH_Step 2'!L19</f>
        <v>-53.918333333333521</v>
      </c>
      <c r="O19" s="26">
        <f>-N19/'TS#1B-ScAcpS_Step 1'!L17</f>
        <v>-4.216790833305975E-2</v>
      </c>
      <c r="P19" s="24"/>
      <c r="Q19" s="24">
        <f>'TS#1B-ScAcpS_Step 1'!I17-'TS#1B-PfAcpH_Step 2'!I19</f>
        <v>0</v>
      </c>
    </row>
    <row r="20" spans="1:17" x14ac:dyDescent="0.25">
      <c r="A20" s="23"/>
      <c r="B20" s="23" t="s">
        <v>21</v>
      </c>
      <c r="C20" s="24" t="s">
        <v>43</v>
      </c>
      <c r="D20" s="24">
        <v>17</v>
      </c>
      <c r="E20" s="24"/>
      <c r="F20" s="24"/>
      <c r="G20" s="24"/>
      <c r="H20" s="24"/>
      <c r="I20" s="24"/>
      <c r="J20" s="24"/>
      <c r="K20" s="24"/>
      <c r="L20" s="24">
        <f t="shared" si="0"/>
        <v>-1224.7396666666666</v>
      </c>
      <c r="M20" s="24"/>
      <c r="N20" s="22">
        <f>'TS#1B-ScAcpS_Step 1'!L18-'TS#1B-PfAcpH_Step 2'!L20</f>
        <v>-53.918333333333521</v>
      </c>
      <c r="O20" s="26">
        <f>-N20/'TS#1B-ScAcpS_Step 1'!L18</f>
        <v>-4.216790833305975E-2</v>
      </c>
      <c r="P20" s="24"/>
      <c r="Q20" s="24">
        <f>'TS#1B-ScAcpS_Step 1'!I18-'TS#1B-PfAcpH_Step 2'!I20</f>
        <v>0</v>
      </c>
    </row>
    <row r="21" spans="1:17" x14ac:dyDescent="0.25">
      <c r="A21" s="23"/>
      <c r="B21" s="23" t="s">
        <v>22</v>
      </c>
      <c r="C21" s="24" t="s">
        <v>44</v>
      </c>
      <c r="D21" s="24">
        <v>18</v>
      </c>
      <c r="E21" s="24"/>
      <c r="F21" s="24"/>
      <c r="G21" s="24"/>
      <c r="H21" s="24"/>
      <c r="I21" s="24"/>
      <c r="J21" s="24"/>
      <c r="K21" s="24"/>
      <c r="L21" s="24">
        <f t="shared" si="0"/>
        <v>-1224.7396666666666</v>
      </c>
      <c r="M21" s="24"/>
      <c r="N21" s="22">
        <f>'TS#1B-ScAcpS_Step 1'!L19-'TS#1B-PfAcpH_Step 2'!L21</f>
        <v>-53.918333333333521</v>
      </c>
      <c r="O21" s="26">
        <f>-N21/'TS#1B-ScAcpS_Step 1'!L19</f>
        <v>-4.216790833305975E-2</v>
      </c>
      <c r="P21" s="24"/>
      <c r="Q21" s="24">
        <f>'TS#1B-ScAcpS_Step 1'!I19-'TS#1B-PfAcpH_Step 2'!I21</f>
        <v>0</v>
      </c>
    </row>
    <row r="22" spans="1:17" x14ac:dyDescent="0.25">
      <c r="A22" s="23"/>
      <c r="B22" s="23" t="s">
        <v>23</v>
      </c>
      <c r="C22" s="24" t="s">
        <v>45</v>
      </c>
      <c r="D22" s="24">
        <v>19</v>
      </c>
      <c r="E22" s="24"/>
      <c r="F22" s="24"/>
      <c r="G22" s="24"/>
      <c r="H22" s="24"/>
      <c r="I22" s="24"/>
      <c r="J22" s="24"/>
      <c r="K22" s="24"/>
      <c r="L22" s="24">
        <f t="shared" si="0"/>
        <v>-1224.7396666666666</v>
      </c>
      <c r="M22" s="24"/>
      <c r="N22" s="22">
        <f>'TS#1B-ScAcpS_Step 1'!L20-'TS#1B-PfAcpH_Step 2'!L22</f>
        <v>-53.918333333333521</v>
      </c>
      <c r="O22" s="26">
        <f>-N22/'TS#1B-ScAcpS_Step 1'!L20</f>
        <v>-4.216790833305975E-2</v>
      </c>
      <c r="P22" s="24"/>
      <c r="Q22" s="24">
        <f>'TS#1B-ScAcpS_Step 1'!I20-'TS#1B-PfAcpH_Step 2'!I22</f>
        <v>0</v>
      </c>
    </row>
    <row r="23" spans="1:17" x14ac:dyDescent="0.25">
      <c r="A23" s="23"/>
      <c r="B23" s="23" t="s">
        <v>24</v>
      </c>
      <c r="C23" s="24" t="s">
        <v>46</v>
      </c>
      <c r="D23" s="24">
        <v>20</v>
      </c>
      <c r="E23" s="24"/>
      <c r="F23" s="24"/>
      <c r="G23" s="24"/>
      <c r="H23" s="24"/>
      <c r="I23" s="24"/>
      <c r="J23" s="24"/>
      <c r="K23" s="24"/>
      <c r="L23" s="24">
        <f t="shared" si="0"/>
        <v>-1224.7396666666666</v>
      </c>
      <c r="M23" s="24"/>
      <c r="N23" s="22">
        <f>'TS#1B-ScAcpS_Step 1'!L21-'TS#1B-PfAcpH_Step 2'!L23</f>
        <v>-53.918333333333521</v>
      </c>
      <c r="O23" s="26">
        <f>-N23/'TS#1B-ScAcpS_Step 1'!L21</f>
        <v>-4.216790833305975E-2</v>
      </c>
      <c r="P23" s="24"/>
      <c r="Q23" s="24">
        <f>'TS#1B-ScAcpS_Step 1'!I21-'TS#1B-PfAcpH_Step 2'!I23</f>
        <v>0</v>
      </c>
    </row>
    <row r="24" spans="1:17" x14ac:dyDescent="0.25">
      <c r="A24" s="23"/>
      <c r="B24" s="23" t="s">
        <v>25</v>
      </c>
      <c r="C24" s="24" t="s">
        <v>47</v>
      </c>
      <c r="D24" s="24">
        <v>21</v>
      </c>
      <c r="E24" s="24"/>
      <c r="F24" s="24"/>
      <c r="G24" s="24"/>
      <c r="H24" s="24"/>
      <c r="I24" s="24"/>
      <c r="J24" s="24"/>
      <c r="K24" s="24"/>
      <c r="L24" s="24">
        <f t="shared" si="0"/>
        <v>-1224.7396666666666</v>
      </c>
      <c r="M24" s="24"/>
      <c r="N24" s="22">
        <f>'TS#1B-ScAcpS_Step 1'!L22-'TS#1B-PfAcpH_Step 2'!L24</f>
        <v>-53.918333333333521</v>
      </c>
      <c r="O24" s="26">
        <f>-N24/'TS#1B-ScAcpS_Step 1'!L22</f>
        <v>-4.216790833305975E-2</v>
      </c>
      <c r="P24" s="24"/>
      <c r="Q24" s="24">
        <f>'TS#1B-ScAcpS_Step 1'!I22-'TS#1B-PfAcpH_Step 2'!I24</f>
        <v>0</v>
      </c>
    </row>
    <row r="25" spans="1:17" x14ac:dyDescent="0.25">
      <c r="A25" s="23"/>
      <c r="B25" s="23" t="s">
        <v>26</v>
      </c>
      <c r="C25" s="24" t="s">
        <v>48</v>
      </c>
      <c r="D25" s="24">
        <v>22</v>
      </c>
      <c r="E25" s="24"/>
      <c r="F25" s="24"/>
      <c r="G25" s="24"/>
      <c r="H25" s="24"/>
      <c r="I25" s="24"/>
      <c r="J25" s="24"/>
      <c r="K25" s="24"/>
      <c r="L25" s="24">
        <f t="shared" si="0"/>
        <v>-1224.7396666666666</v>
      </c>
      <c r="M25" s="24"/>
      <c r="N25" s="22">
        <f>'TS#1B-ScAcpS_Step 1'!L23-'TS#1B-PfAcpH_Step 2'!L25</f>
        <v>-53.918333333333521</v>
      </c>
      <c r="O25" s="26">
        <f>-N25/'TS#1B-ScAcpS_Step 1'!L23</f>
        <v>-4.216790833305975E-2</v>
      </c>
      <c r="P25" s="24"/>
      <c r="Q25" s="24">
        <f>'TS#1B-ScAcpS_Step 1'!I23-'TS#1B-PfAcpH_Step 2'!I25</f>
        <v>0</v>
      </c>
    </row>
    <row r="26" spans="1:17" x14ac:dyDescent="0.25">
      <c r="B26" s="23" t="s">
        <v>27</v>
      </c>
      <c r="C26" s="24" t="s">
        <v>49</v>
      </c>
      <c r="D26" s="24">
        <v>23</v>
      </c>
      <c r="E26" s="24"/>
      <c r="F26" s="24"/>
      <c r="G26" s="24"/>
      <c r="H26" s="24"/>
      <c r="I26" s="24"/>
      <c r="J26" s="24"/>
      <c r="K26" s="24"/>
      <c r="L26" s="24">
        <f t="shared" si="0"/>
        <v>-1224.7396666666666</v>
      </c>
      <c r="M26" s="24"/>
      <c r="N26" s="22">
        <f>'TS#1B-ScAcpS_Step 1'!L24-'TS#1B-PfAcpH_Step 2'!L26</f>
        <v>-53.918333333333521</v>
      </c>
      <c r="O26" s="26">
        <f>-N26/'TS#1B-ScAcpS_Step 1'!L24</f>
        <v>-4.216790833305975E-2</v>
      </c>
      <c r="P26" s="24"/>
      <c r="Q26" s="24">
        <f>'TS#1B-ScAcpS_Step 1'!I24-'TS#1B-PfAcpH_Step 2'!I26</f>
        <v>0</v>
      </c>
    </row>
    <row r="27" spans="1:17" x14ac:dyDescent="0.25">
      <c r="B27" s="23" t="s">
        <v>28</v>
      </c>
      <c r="C27" s="24" t="s">
        <v>50</v>
      </c>
      <c r="D27" s="24">
        <v>24</v>
      </c>
      <c r="E27" s="24"/>
      <c r="F27" s="24"/>
      <c r="G27" s="24"/>
      <c r="H27" s="24"/>
      <c r="I27" s="24"/>
      <c r="J27" s="24"/>
      <c r="K27" s="24"/>
      <c r="L27" s="24">
        <f t="shared" si="0"/>
        <v>-1224.7396666666666</v>
      </c>
      <c r="M27" s="24"/>
      <c r="N27" s="22">
        <f>'TS#1B-ScAcpS_Step 1'!L25-'TS#1B-PfAcpH_Step 2'!L27</f>
        <v>-53.918333333333521</v>
      </c>
      <c r="O27" s="26">
        <f>-N27/'TS#1B-ScAcpS_Step 1'!L25</f>
        <v>-4.216790833305975E-2</v>
      </c>
      <c r="P27" s="24"/>
      <c r="Q27" s="24">
        <f>'TS#1B-ScAcpS_Step 1'!I25-'TS#1B-PfAcpH_Step 2'!I27</f>
        <v>0</v>
      </c>
    </row>
    <row r="28" spans="1:17" x14ac:dyDescent="0.25">
      <c r="A28" s="23" t="s">
        <v>8</v>
      </c>
      <c r="B28" s="23" t="s">
        <v>51</v>
      </c>
      <c r="C28" s="9" t="s">
        <v>568</v>
      </c>
      <c r="D28" s="9">
        <v>25</v>
      </c>
      <c r="E28" s="15">
        <v>0.10199999999999999</v>
      </c>
      <c r="F28" s="15"/>
      <c r="G28" s="15"/>
      <c r="H28" s="15"/>
      <c r="I28" s="16">
        <v>1981.923</v>
      </c>
      <c r="J28" s="15">
        <v>79276937</v>
      </c>
      <c r="L28" s="9">
        <f t="shared" si="0"/>
        <v>757.18333333333339</v>
      </c>
      <c r="N28" s="3">
        <f>'TS#1B-ScAcpS_Step 1'!L26-'TS#1B-PfAcpH_Step 2'!L28</f>
        <v>120.02166666666631</v>
      </c>
      <c r="O28" s="5">
        <f>-N28/'TS#1B-ScAcpS_Step 1'!L26</f>
        <v>-0.13682282552728992</v>
      </c>
      <c r="Q28" s="9">
        <f>'TS#1B-ScAcpS_Step 1'!I26-'TS#1B-PfAcpH_Step 2'!I28</f>
        <v>173.93999999999983</v>
      </c>
    </row>
    <row r="29" spans="1:17" x14ac:dyDescent="0.25">
      <c r="A29" s="23" t="s">
        <v>9</v>
      </c>
      <c r="B29" s="23" t="s">
        <v>52</v>
      </c>
      <c r="C29" s="9" t="s">
        <v>569</v>
      </c>
      <c r="D29" s="9">
        <v>26</v>
      </c>
      <c r="E29" s="15">
        <v>0.10199999999999999</v>
      </c>
      <c r="F29" s="15"/>
      <c r="G29" s="15"/>
      <c r="H29" s="15"/>
      <c r="I29" s="16">
        <v>1476.5619999999999</v>
      </c>
      <c r="J29" s="15">
        <v>59062468</v>
      </c>
      <c r="L29" s="9">
        <f t="shared" si="0"/>
        <v>251.82233333333329</v>
      </c>
      <c r="N29" s="3">
        <f>'TS#1B-ScAcpS_Step 1'!L27-'TS#1B-PfAcpH_Step 2'!L29</f>
        <v>116.75566666666668</v>
      </c>
      <c r="O29" s="5">
        <f>-N29/'TS#1B-ScAcpS_Step 1'!L27</f>
        <v>-0.31677329267255966</v>
      </c>
      <c r="Q29" s="9">
        <f>'TS#1B-ScAcpS_Step 1'!I27-'TS#1B-PfAcpH_Step 2'!I29</f>
        <v>170.67400000000021</v>
      </c>
    </row>
    <row r="30" spans="1:17" x14ac:dyDescent="0.25">
      <c r="A30" s="23" t="s">
        <v>10</v>
      </c>
      <c r="B30" s="23" t="s">
        <v>53</v>
      </c>
      <c r="C30" s="9" t="s">
        <v>570</v>
      </c>
      <c r="D30" s="9">
        <v>27</v>
      </c>
      <c r="E30" s="15">
        <v>0.10199999999999999</v>
      </c>
      <c r="F30" s="15"/>
      <c r="G30" s="15"/>
      <c r="H30" s="15"/>
      <c r="I30" s="16">
        <v>1832.8630000000001</v>
      </c>
      <c r="J30" s="15">
        <v>73314528</v>
      </c>
      <c r="L30" s="9">
        <f t="shared" si="0"/>
        <v>608.12333333333345</v>
      </c>
      <c r="N30" s="3">
        <f>'TS#1B-ScAcpS_Step 1'!L28-'TS#1B-PfAcpH_Step 2'!L30</f>
        <v>50.634666666666362</v>
      </c>
      <c r="O30" s="5">
        <f>-N30/'TS#1B-ScAcpS_Step 1'!L28</f>
        <v>-7.6863835682703482E-2</v>
      </c>
      <c r="Q30" s="9">
        <f>'TS#1B-ScAcpS_Step 1'!I28-'TS#1B-PfAcpH_Step 2'!I30</f>
        <v>104.55299999999988</v>
      </c>
    </row>
    <row r="31" spans="1:17" x14ac:dyDescent="0.25">
      <c r="A31" s="23" t="s">
        <v>11</v>
      </c>
      <c r="B31" s="23" t="s">
        <v>54</v>
      </c>
      <c r="C31" s="9" t="s">
        <v>571</v>
      </c>
      <c r="D31" s="9">
        <v>28</v>
      </c>
      <c r="E31" s="15">
        <v>0.10199999999999999</v>
      </c>
      <c r="F31" s="15"/>
      <c r="G31" s="15"/>
      <c r="H31" s="15"/>
      <c r="I31" s="16">
        <v>1432.8510000000001</v>
      </c>
      <c r="J31" s="15">
        <v>57314041</v>
      </c>
      <c r="L31" s="9">
        <f t="shared" si="0"/>
        <v>208.1113333333335</v>
      </c>
      <c r="N31" s="3">
        <f>'TS#1B-ScAcpS_Step 1'!L29-'TS#1B-PfAcpH_Step 2'!L31</f>
        <v>90.356666666666342</v>
      </c>
      <c r="O31" s="5">
        <f>-N31/'TS#1B-ScAcpS_Step 1'!L29</f>
        <v>-0.30273485488114771</v>
      </c>
      <c r="Q31" s="9">
        <f>'TS#1B-ScAcpS_Step 1'!I29-'TS#1B-PfAcpH_Step 2'!I31</f>
        <v>144.27499999999986</v>
      </c>
    </row>
    <row r="32" spans="1:17" x14ac:dyDescent="0.25">
      <c r="A32" s="23" t="s">
        <v>12</v>
      </c>
      <c r="B32" s="23" t="s">
        <v>55</v>
      </c>
      <c r="C32" s="9" t="s">
        <v>572</v>
      </c>
      <c r="D32" s="9">
        <v>29</v>
      </c>
      <c r="E32" s="15">
        <v>0.10199999999999999</v>
      </c>
      <c r="F32" s="15"/>
      <c r="G32" s="15"/>
      <c r="H32" s="15"/>
      <c r="I32" s="16">
        <v>1386.1110000000001</v>
      </c>
      <c r="J32" s="15">
        <v>55444441</v>
      </c>
      <c r="L32" s="9">
        <f t="shared" si="0"/>
        <v>161.3713333333335</v>
      </c>
      <c r="N32" s="3">
        <f>'TS#1B-ScAcpS_Step 1'!L30-'TS#1B-PfAcpH_Step 2'!L32</f>
        <v>20.408666666666477</v>
      </c>
      <c r="O32" s="5">
        <f>-N32/'TS#1B-ScAcpS_Step 1'!L30</f>
        <v>-0.11227124362782748</v>
      </c>
      <c r="Q32" s="9">
        <f>'TS#1B-ScAcpS_Step 1'!I30-'TS#1B-PfAcpH_Step 2'!I32</f>
        <v>74.326999999999998</v>
      </c>
    </row>
    <row r="33" spans="1:17" x14ac:dyDescent="0.25">
      <c r="A33" s="23" t="s">
        <v>13</v>
      </c>
      <c r="B33" s="23" t="s">
        <v>56</v>
      </c>
      <c r="C33" s="9" t="s">
        <v>573</v>
      </c>
      <c r="D33" s="9">
        <v>30</v>
      </c>
      <c r="E33" s="15">
        <v>0.10199999999999999</v>
      </c>
      <c r="F33" s="15"/>
      <c r="G33" s="15"/>
      <c r="H33" s="15"/>
      <c r="I33" s="16">
        <v>1276.684</v>
      </c>
      <c r="J33" s="15">
        <v>51067366</v>
      </c>
      <c r="L33" s="9">
        <f t="shared" si="0"/>
        <v>51.944333333333361</v>
      </c>
      <c r="N33" s="3">
        <f>'TS#1B-ScAcpS_Step 1'!L31-'TS#1B-PfAcpH_Step 2'!L33</f>
        <v>-3.8333333333334849</v>
      </c>
      <c r="O33" s="5">
        <f>-N33/'TS#1B-ScAcpS_Step 1'!L31</f>
        <v>7.9676858376119694E-2</v>
      </c>
      <c r="Q33" s="9">
        <f>'TS#1B-ScAcpS_Step 1'!I31-'TS#1B-PfAcpH_Step 2'!I33</f>
        <v>50.085000000000036</v>
      </c>
    </row>
    <row r="34" spans="1:17" x14ac:dyDescent="0.25">
      <c r="A34" s="23" t="s">
        <v>14</v>
      </c>
      <c r="B34" s="23" t="s">
        <v>57</v>
      </c>
      <c r="C34" s="9" t="s">
        <v>574</v>
      </c>
      <c r="D34" s="9">
        <v>31</v>
      </c>
      <c r="E34" s="15">
        <v>0.10199999999999999</v>
      </c>
      <c r="F34" s="15"/>
      <c r="G34" s="15"/>
      <c r="H34" s="15"/>
      <c r="I34" s="16">
        <v>1438.4359999999999</v>
      </c>
      <c r="J34" s="15">
        <v>57537440</v>
      </c>
      <c r="L34" s="9">
        <f t="shared" si="0"/>
        <v>213.69633333333331</v>
      </c>
      <c r="N34" s="3">
        <f>'TS#1B-ScAcpS_Step 1'!L32-'TS#1B-PfAcpH_Step 2'!L34</f>
        <v>-3.0973333333333812</v>
      </c>
      <c r="O34" s="5">
        <f>-N34/'TS#1B-ScAcpS_Step 1'!L32</f>
        <v>1.4707255653319257E-2</v>
      </c>
      <c r="Q34" s="9">
        <f>'TS#1B-ScAcpS_Step 1'!I32-'TS#1B-PfAcpH_Step 2'!I34</f>
        <v>50.82100000000014</v>
      </c>
    </row>
    <row r="35" spans="1:17" x14ac:dyDescent="0.25">
      <c r="A35" s="23" t="s">
        <v>15</v>
      </c>
      <c r="B35" s="23" t="s">
        <v>58</v>
      </c>
      <c r="C35" s="9" t="s">
        <v>575</v>
      </c>
      <c r="D35" s="9">
        <v>32</v>
      </c>
      <c r="E35" s="15">
        <v>0.10199999999999999</v>
      </c>
      <c r="F35" s="15"/>
      <c r="G35" s="15"/>
      <c r="H35" s="15"/>
      <c r="I35" s="16">
        <v>1402.924</v>
      </c>
      <c r="J35" s="15">
        <v>56116962</v>
      </c>
      <c r="L35" s="9">
        <f t="shared" si="0"/>
        <v>178.18433333333337</v>
      </c>
      <c r="N35" s="3">
        <f>'TS#1B-ScAcpS_Step 1'!L33-'TS#1B-PfAcpH_Step 2'!L35</f>
        <v>84.342666666666446</v>
      </c>
      <c r="O35" s="5">
        <f>-N35/'TS#1B-ScAcpS_Step 1'!L33</f>
        <v>-0.32127235166922452</v>
      </c>
      <c r="Q35" s="9">
        <f>'TS#1B-ScAcpS_Step 1'!I33-'TS#1B-PfAcpH_Step 2'!I35</f>
        <v>138.26099999999997</v>
      </c>
    </row>
    <row r="36" spans="1:17" x14ac:dyDescent="0.25">
      <c r="A36" s="23" t="s">
        <v>16</v>
      </c>
      <c r="B36" s="23" t="s">
        <v>59</v>
      </c>
      <c r="C36" s="9" t="s">
        <v>576</v>
      </c>
      <c r="D36" s="9">
        <v>33</v>
      </c>
      <c r="E36" s="15">
        <v>0.10199999999999999</v>
      </c>
      <c r="F36" s="15"/>
      <c r="G36" s="15"/>
      <c r="H36" s="15"/>
      <c r="I36" s="16">
        <v>1382.675</v>
      </c>
      <c r="J36" s="15">
        <v>55307011</v>
      </c>
      <c r="L36" s="9">
        <f t="shared" si="0"/>
        <v>157.93533333333335</v>
      </c>
      <c r="N36" s="3">
        <f>'TS#1B-ScAcpS_Step 1'!L34-'TS#1B-PfAcpH_Step 2'!L36</f>
        <v>94.830666666666502</v>
      </c>
      <c r="O36" s="5">
        <f>-N36/'TS#1B-ScAcpS_Step 1'!L34</f>
        <v>-0.37517176624493231</v>
      </c>
      <c r="Q36" s="9">
        <f>'TS#1B-ScAcpS_Step 1'!I34-'TS#1B-PfAcpH_Step 2'!I36</f>
        <v>148.74900000000002</v>
      </c>
    </row>
    <row r="37" spans="1:17" x14ac:dyDescent="0.25">
      <c r="A37" s="23" t="s">
        <v>17</v>
      </c>
      <c r="B37" s="23" t="s">
        <v>60</v>
      </c>
      <c r="C37" s="2" t="s">
        <v>577</v>
      </c>
      <c r="D37" s="9">
        <v>34</v>
      </c>
      <c r="E37" s="15">
        <v>0.10199999999999999</v>
      </c>
      <c r="F37" s="15"/>
      <c r="G37" s="15"/>
      <c r="H37" s="15"/>
      <c r="I37" s="16">
        <v>1307.2249999999999</v>
      </c>
      <c r="J37" s="15">
        <v>52289000</v>
      </c>
      <c r="L37" s="9">
        <f t="shared" si="0"/>
        <v>82.485333333333301</v>
      </c>
      <c r="N37" s="3">
        <f>'TS#1B-ScAcpS_Step 1'!L35-'TS#1B-PfAcpH_Step 2'!L37</f>
        <v>60.696666666666488</v>
      </c>
      <c r="O37" s="5">
        <f>-N37/'TS#1B-ScAcpS_Step 1'!L35</f>
        <v>-0.4239126892113993</v>
      </c>
      <c r="Q37" s="9">
        <f>'TS#1B-ScAcpS_Step 1'!I35-'TS#1B-PfAcpH_Step 2'!I37</f>
        <v>114.61500000000001</v>
      </c>
    </row>
    <row r="38" spans="1:17" x14ac:dyDescent="0.25">
      <c r="A38" s="23" t="s">
        <v>18</v>
      </c>
      <c r="B38" s="23" t="s">
        <v>61</v>
      </c>
      <c r="C38" s="2" t="s">
        <v>578</v>
      </c>
      <c r="D38" s="9">
        <v>35</v>
      </c>
      <c r="E38" s="15">
        <v>0.10199999999999999</v>
      </c>
      <c r="F38" s="15"/>
      <c r="G38" s="15"/>
      <c r="H38" s="15"/>
      <c r="I38" s="16">
        <v>1313.415</v>
      </c>
      <c r="J38" s="15">
        <v>52536598</v>
      </c>
      <c r="L38" s="9">
        <f t="shared" si="0"/>
        <v>88.675333333333356</v>
      </c>
      <c r="N38" s="3">
        <f>'TS#1B-ScAcpS_Step 1'!L36-'TS#1B-PfAcpH_Step 2'!L38</f>
        <v>27.604666666666617</v>
      </c>
      <c r="O38" s="5">
        <f>-N38/'TS#1B-ScAcpS_Step 1'!L36</f>
        <v>-0.23739823414745978</v>
      </c>
      <c r="Q38" s="9">
        <f>'TS#1B-ScAcpS_Step 1'!I36-'TS#1B-PfAcpH_Step 2'!I38</f>
        <v>81.523000000000138</v>
      </c>
    </row>
    <row r="39" spans="1:17" x14ac:dyDescent="0.25">
      <c r="A39" s="23" t="s">
        <v>19</v>
      </c>
      <c r="B39" s="23" t="s">
        <v>62</v>
      </c>
      <c r="C39" s="2" t="s">
        <v>579</v>
      </c>
      <c r="D39" s="9">
        <v>36</v>
      </c>
      <c r="E39" s="15">
        <v>0.10199999999999999</v>
      </c>
      <c r="F39" s="15"/>
      <c r="G39" s="15"/>
      <c r="H39" s="15"/>
      <c r="I39" s="16">
        <v>1339.183</v>
      </c>
      <c r="J39" s="15">
        <v>53567336</v>
      </c>
      <c r="L39" s="9">
        <f t="shared" si="0"/>
        <v>114.44333333333338</v>
      </c>
      <c r="N39" s="3">
        <f>'TS#1B-ScAcpS_Step 1'!L37-'TS#1B-PfAcpH_Step 2'!L39</f>
        <v>56.218666666666422</v>
      </c>
      <c r="O39" s="5">
        <f>-N39/'TS#1B-ScAcpS_Step 1'!L37</f>
        <v>-0.3294152574484448</v>
      </c>
      <c r="Q39" s="9">
        <f>'TS#1B-ScAcpS_Step 1'!I37-'TS#1B-PfAcpH_Step 2'!I39</f>
        <v>110.13699999999994</v>
      </c>
    </row>
    <row r="40" spans="1:17" x14ac:dyDescent="0.25">
      <c r="A40" s="23" t="s">
        <v>20</v>
      </c>
      <c r="B40" s="23" t="s">
        <v>63</v>
      </c>
      <c r="C40" s="2" t="s">
        <v>580</v>
      </c>
      <c r="D40" s="9">
        <v>37</v>
      </c>
      <c r="E40" s="15">
        <v>0.10199999999999999</v>
      </c>
      <c r="F40" s="15"/>
      <c r="G40" s="15"/>
      <c r="H40" s="15"/>
      <c r="I40" s="16">
        <v>1299.1510000000001</v>
      </c>
      <c r="J40" s="15">
        <v>51966033</v>
      </c>
      <c r="L40" s="9">
        <f t="shared" si="0"/>
        <v>74.411333333333459</v>
      </c>
      <c r="N40" s="3">
        <f>'TS#1B-ScAcpS_Step 1'!L38-'TS#1B-PfAcpH_Step 2'!L40</f>
        <v>76.3926666666664</v>
      </c>
      <c r="O40" s="5">
        <f>-N40/'TS#1B-ScAcpS_Step 1'!L38</f>
        <v>-0.50656923335366744</v>
      </c>
      <c r="Q40" s="9">
        <f>'TS#1B-ScAcpS_Step 1'!I38-'TS#1B-PfAcpH_Step 2'!I40</f>
        <v>130.31099999999992</v>
      </c>
    </row>
    <row r="41" spans="1:17" x14ac:dyDescent="0.25">
      <c r="A41" s="23" t="s">
        <v>21</v>
      </c>
      <c r="B41" s="23" t="s">
        <v>64</v>
      </c>
      <c r="C41" s="2" t="s">
        <v>581</v>
      </c>
      <c r="D41" s="9">
        <v>38</v>
      </c>
      <c r="E41" s="15">
        <v>0.10199999999999999</v>
      </c>
      <c r="F41" s="15"/>
      <c r="G41" s="15"/>
      <c r="H41" s="15"/>
      <c r="I41" s="16">
        <v>1325.4829999999999</v>
      </c>
      <c r="J41" s="15">
        <v>53019327</v>
      </c>
      <c r="L41" s="9">
        <f t="shared" si="0"/>
        <v>100.74333333333334</v>
      </c>
      <c r="N41" s="3">
        <f>'TS#1B-ScAcpS_Step 1'!L39-'TS#1B-PfAcpH_Step 2'!L41</f>
        <v>83.324666666666644</v>
      </c>
      <c r="O41" s="5">
        <f>-N41/'TS#1B-ScAcpS_Step 1'!L39</f>
        <v>-0.45268415295796471</v>
      </c>
      <c r="Q41" s="9">
        <f>'TS#1B-ScAcpS_Step 1'!I39-'TS#1B-PfAcpH_Step 2'!I41</f>
        <v>137.24300000000017</v>
      </c>
    </row>
    <row r="42" spans="1:17" x14ac:dyDescent="0.25">
      <c r="A42" s="23" t="s">
        <v>22</v>
      </c>
      <c r="B42" s="23" t="s">
        <v>65</v>
      </c>
      <c r="C42" s="2" t="s">
        <v>582</v>
      </c>
      <c r="D42" s="9">
        <v>39</v>
      </c>
      <c r="E42" s="15">
        <v>0.10199999999999999</v>
      </c>
      <c r="F42" s="15"/>
      <c r="G42" s="15"/>
      <c r="H42" s="15"/>
      <c r="I42" s="16">
        <v>1338</v>
      </c>
      <c r="J42" s="15">
        <v>53520016</v>
      </c>
      <c r="L42" s="9">
        <f t="shared" ref="L42:L70" si="1">I42-$K$4</f>
        <v>113.26033333333339</v>
      </c>
      <c r="N42" s="3">
        <f>'TS#1B-ScAcpS_Step 1'!L40-'TS#1B-PfAcpH_Step 2'!L42</f>
        <v>77.45366666666655</v>
      </c>
      <c r="O42" s="5">
        <f>-N42/'TS#1B-ScAcpS_Step 1'!L40</f>
        <v>-0.40612470330791955</v>
      </c>
      <c r="Q42" s="9">
        <f>'TS#1B-ScAcpS_Step 1'!I40-'TS#1B-PfAcpH_Step 2'!I42</f>
        <v>131.37200000000007</v>
      </c>
    </row>
    <row r="43" spans="1:17" x14ac:dyDescent="0.25">
      <c r="A43" s="23" t="s">
        <v>23</v>
      </c>
      <c r="B43" s="23" t="s">
        <v>66</v>
      </c>
      <c r="C43" s="2" t="s">
        <v>583</v>
      </c>
      <c r="D43" s="9">
        <v>40</v>
      </c>
      <c r="E43" s="15">
        <v>0.10199999999999999</v>
      </c>
      <c r="F43" s="15"/>
      <c r="G43" s="15"/>
      <c r="H43" s="15"/>
      <c r="I43" s="16">
        <v>1256.0930000000001</v>
      </c>
      <c r="J43" s="15">
        <v>50243701</v>
      </c>
      <c r="L43" s="9">
        <f t="shared" si="1"/>
        <v>31.353333333333467</v>
      </c>
      <c r="N43" s="3">
        <f>'TS#1B-ScAcpS_Step 1'!L41-'TS#1B-PfAcpH_Step 2'!L43</f>
        <v>7.7096666666664078</v>
      </c>
      <c r="O43" s="5">
        <f>-N43/'TS#1B-ScAcpS_Step 1'!L41</f>
        <v>-0.1973649403954236</v>
      </c>
      <c r="Q43" s="9">
        <f>'TS#1B-ScAcpS_Step 1'!I41-'TS#1B-PfAcpH_Step 2'!I43</f>
        <v>61.627999999999929</v>
      </c>
    </row>
    <row r="44" spans="1:17" x14ac:dyDescent="0.25">
      <c r="A44" s="23" t="s">
        <v>24</v>
      </c>
      <c r="B44" s="23" t="s">
        <v>67</v>
      </c>
      <c r="C44" s="2" t="s">
        <v>584</v>
      </c>
      <c r="D44" s="9">
        <v>41</v>
      </c>
      <c r="E44" s="15">
        <v>0.10199999999999999</v>
      </c>
      <c r="F44" s="15"/>
      <c r="G44" s="15"/>
      <c r="H44" s="15"/>
      <c r="I44" s="16">
        <v>1265.5709999999999</v>
      </c>
      <c r="J44" s="15">
        <v>50622838</v>
      </c>
      <c r="L44" s="9">
        <f t="shared" si="1"/>
        <v>40.831333333333305</v>
      </c>
      <c r="N44" s="3">
        <f>'TS#1B-ScAcpS_Step 1'!L42-'TS#1B-PfAcpH_Step 2'!L44</f>
        <v>45.488666666666631</v>
      </c>
      <c r="O44" s="5">
        <f>-N44/'TS#1B-ScAcpS_Step 1'!L42</f>
        <v>-0.52697713932653689</v>
      </c>
      <c r="Q44" s="9">
        <f>'TS#1B-ScAcpS_Step 1'!I42-'TS#1B-PfAcpH_Step 2'!I44</f>
        <v>99.407000000000153</v>
      </c>
    </row>
    <row r="45" spans="1:17" x14ac:dyDescent="0.25">
      <c r="A45" s="23" t="s">
        <v>25</v>
      </c>
      <c r="B45" s="23" t="s">
        <v>68</v>
      </c>
      <c r="C45" s="9" t="s">
        <v>318</v>
      </c>
      <c r="D45" s="9">
        <v>42</v>
      </c>
      <c r="E45" s="15">
        <v>0.10199999999999999</v>
      </c>
      <c r="F45" s="15"/>
      <c r="G45" s="15"/>
      <c r="H45" s="15"/>
      <c r="I45" s="16">
        <v>1963.027</v>
      </c>
      <c r="J45" s="15">
        <v>78521081</v>
      </c>
      <c r="L45" s="9">
        <f t="shared" si="1"/>
        <v>738.28733333333344</v>
      </c>
      <c r="N45" s="3">
        <f>'TS#1B-ScAcpS_Step 1'!L43-'TS#1B-PfAcpH_Step 2'!L45</f>
        <v>21.031666666666524</v>
      </c>
      <c r="O45" s="5">
        <f>-N45/'TS#1B-ScAcpS_Step 1'!L43</f>
        <v>-2.769806453765351E-2</v>
      </c>
      <c r="Q45" s="9">
        <f>'TS#1B-ScAcpS_Step 1'!I43-'TS#1B-PfAcpH_Step 2'!I45</f>
        <v>74.950000000000045</v>
      </c>
    </row>
    <row r="46" spans="1:17" x14ac:dyDescent="0.25">
      <c r="A46" s="23" t="s">
        <v>26</v>
      </c>
      <c r="B46" s="23" t="s">
        <v>69</v>
      </c>
      <c r="C46" s="9" t="s">
        <v>319</v>
      </c>
      <c r="D46" s="9">
        <v>43</v>
      </c>
      <c r="E46" s="15">
        <v>0.10199999999999999</v>
      </c>
      <c r="F46" s="15"/>
      <c r="G46" s="15"/>
      <c r="H46" s="15"/>
      <c r="I46" s="16">
        <v>1862.1020000000001</v>
      </c>
      <c r="J46" s="15">
        <v>74484096</v>
      </c>
      <c r="L46" s="9">
        <f t="shared" si="1"/>
        <v>637.36233333333348</v>
      </c>
      <c r="N46" s="3">
        <f>'TS#1B-ScAcpS_Step 1'!L44-'TS#1B-PfAcpH_Step 2'!L46</f>
        <v>37.28066666666632</v>
      </c>
      <c r="O46" s="5">
        <f>-N46/'TS#1B-ScAcpS_Step 1'!L44</f>
        <v>-5.5259843601232553E-2</v>
      </c>
      <c r="Q46" s="9">
        <f>'TS#1B-ScAcpS_Step 1'!I44-'TS#1B-PfAcpH_Step 2'!I46</f>
        <v>91.198999999999842</v>
      </c>
    </row>
    <row r="47" spans="1:17" x14ac:dyDescent="0.25">
      <c r="A47" s="23" t="s">
        <v>27</v>
      </c>
      <c r="B47" s="23" t="s">
        <v>70</v>
      </c>
      <c r="C47" s="9" t="s">
        <v>320</v>
      </c>
      <c r="D47" s="9">
        <v>44</v>
      </c>
      <c r="E47" s="15">
        <v>0.10199999999999999</v>
      </c>
      <c r="F47" s="15"/>
      <c r="G47" s="15"/>
      <c r="H47" s="15"/>
      <c r="I47" s="16">
        <v>1490.954</v>
      </c>
      <c r="J47" s="15">
        <v>59638149</v>
      </c>
      <c r="L47" s="9">
        <f t="shared" si="1"/>
        <v>266.21433333333334</v>
      </c>
      <c r="N47" s="3">
        <f>'TS#1B-ScAcpS_Step 1'!L45-'TS#1B-PfAcpH_Step 2'!L47</f>
        <v>171.60766666666655</v>
      </c>
      <c r="O47" s="5">
        <f>-N47/'TS#1B-ScAcpS_Step 1'!L45</f>
        <v>-0.39195761443387173</v>
      </c>
      <c r="Q47" s="9">
        <f>'TS#1B-ScAcpS_Step 1'!I45-'TS#1B-PfAcpH_Step 2'!I47</f>
        <v>225.52600000000007</v>
      </c>
    </row>
    <row r="48" spans="1:17" x14ac:dyDescent="0.25">
      <c r="A48" s="23" t="s">
        <v>28</v>
      </c>
      <c r="B48" s="23" t="s">
        <v>71</v>
      </c>
      <c r="C48" s="9" t="s">
        <v>321</v>
      </c>
      <c r="D48" s="9">
        <v>45</v>
      </c>
      <c r="E48" s="15">
        <v>0.10199999999999999</v>
      </c>
      <c r="F48" s="15"/>
      <c r="G48" s="15"/>
      <c r="H48" s="15"/>
      <c r="I48" s="16">
        <v>1658.1880000000001</v>
      </c>
      <c r="J48" s="15">
        <v>66327536</v>
      </c>
      <c r="L48" s="9">
        <f t="shared" si="1"/>
        <v>433.44833333333349</v>
      </c>
      <c r="N48" s="3">
        <f>'TS#1B-ScAcpS_Step 1'!L46-'TS#1B-PfAcpH_Step 2'!L48</f>
        <v>97.015666666666448</v>
      </c>
      <c r="O48" s="5">
        <f>-N48/'TS#1B-ScAcpS_Step 1'!L46</f>
        <v>-0.1828883141300191</v>
      </c>
      <c r="Q48" s="9">
        <f>'TS#1B-ScAcpS_Step 1'!I46-'TS#1B-PfAcpH_Step 2'!I48</f>
        <v>150.93399999999997</v>
      </c>
    </row>
    <row r="49" spans="1:17" x14ac:dyDescent="0.25">
      <c r="A49" s="23" t="s">
        <v>600</v>
      </c>
      <c r="B49" s="23" t="s">
        <v>72</v>
      </c>
      <c r="C49" s="9" t="s">
        <v>322</v>
      </c>
      <c r="D49" s="9">
        <v>46</v>
      </c>
      <c r="E49" s="15">
        <v>0.10199999999999999</v>
      </c>
      <c r="F49" s="15"/>
      <c r="G49" s="15"/>
      <c r="H49" s="15"/>
      <c r="I49" s="16">
        <v>2243.442</v>
      </c>
      <c r="J49" s="15">
        <v>89737692</v>
      </c>
      <c r="L49" s="9">
        <f t="shared" si="1"/>
        <v>1018.7023333333334</v>
      </c>
      <c r="N49" s="3">
        <f>'TS#1B-ScAcpS_Step 1'!L47-'TS#1B-PfAcpH_Step 2'!L49</f>
        <v>342.51366666666627</v>
      </c>
      <c r="O49" s="5">
        <f>-N49/'TS#1B-ScAcpS_Step 1'!L47</f>
        <v>-0.25162330347767464</v>
      </c>
      <c r="Q49" s="9">
        <f>'TS#1B-ScAcpS_Step 1'!I47-'TS#1B-PfAcpH_Step 2'!I49</f>
        <v>396.43199999999979</v>
      </c>
    </row>
    <row r="50" spans="1:17" x14ac:dyDescent="0.25">
      <c r="A50" s="23" t="s">
        <v>601</v>
      </c>
      <c r="B50" s="23" t="s">
        <v>73</v>
      </c>
      <c r="C50" s="9" t="s">
        <v>323</v>
      </c>
      <c r="D50" s="9">
        <v>47</v>
      </c>
      <c r="E50" s="15">
        <v>0.10199999999999999</v>
      </c>
      <c r="F50" s="15"/>
      <c r="G50" s="15"/>
      <c r="H50" s="15"/>
      <c r="I50" s="16">
        <v>1786.8</v>
      </c>
      <c r="J50" s="15">
        <v>71472018</v>
      </c>
      <c r="L50" s="9">
        <f t="shared" si="1"/>
        <v>562.06033333333335</v>
      </c>
      <c r="N50" s="3">
        <f>'TS#1B-ScAcpS_Step 1'!L48-'TS#1B-PfAcpH_Step 2'!L50</f>
        <v>420.11266666666666</v>
      </c>
      <c r="O50" s="5">
        <f>-N50/'TS#1B-ScAcpS_Step 1'!L48</f>
        <v>-0.42773795112130619</v>
      </c>
      <c r="Q50" s="9">
        <f>'TS#1B-ScAcpS_Step 1'!I48-'TS#1B-PfAcpH_Step 2'!I50</f>
        <v>474.03100000000018</v>
      </c>
    </row>
    <row r="51" spans="1:17" x14ac:dyDescent="0.25">
      <c r="A51" s="23" t="s">
        <v>602</v>
      </c>
      <c r="B51" s="23" t="s">
        <v>74</v>
      </c>
      <c r="C51" s="9" t="s">
        <v>324</v>
      </c>
      <c r="D51" s="9">
        <v>48</v>
      </c>
      <c r="E51" s="15">
        <v>0.10199999999999999</v>
      </c>
      <c r="F51" s="15"/>
      <c r="G51" s="15"/>
      <c r="H51" s="15"/>
      <c r="I51" s="16">
        <v>1960.5709999999999</v>
      </c>
      <c r="J51" s="15">
        <v>78422836</v>
      </c>
      <c r="L51" s="9">
        <f t="shared" si="1"/>
        <v>735.8313333333333</v>
      </c>
      <c r="N51" s="3">
        <f>'TS#1B-ScAcpS_Step 1'!L49-'TS#1B-PfAcpH_Step 2'!L51</f>
        <v>432.42766666666648</v>
      </c>
      <c r="O51" s="5">
        <f>-N51/'TS#1B-ScAcpS_Step 1'!L49</f>
        <v>-0.37014708781757005</v>
      </c>
      <c r="Q51" s="9">
        <f>'TS#1B-ScAcpS_Step 1'!I49-'TS#1B-PfAcpH_Step 2'!I51</f>
        <v>486.346</v>
      </c>
    </row>
    <row r="52" spans="1:17" x14ac:dyDescent="0.25">
      <c r="A52" s="23" t="s">
        <v>603</v>
      </c>
      <c r="B52" s="23" t="s">
        <v>75</v>
      </c>
      <c r="C52" s="9" t="s">
        <v>325</v>
      </c>
      <c r="D52" s="9">
        <v>49</v>
      </c>
      <c r="E52" s="15">
        <v>0.10199999999999999</v>
      </c>
      <c r="F52" s="15"/>
      <c r="G52" s="15"/>
      <c r="H52" s="15"/>
      <c r="I52" s="16">
        <v>1539.433</v>
      </c>
      <c r="J52" s="15">
        <v>61577331</v>
      </c>
      <c r="L52" s="9">
        <f t="shared" si="1"/>
        <v>314.69333333333338</v>
      </c>
      <c r="N52" s="3">
        <f>'TS#1B-ScAcpS_Step 1'!L50-'TS#1B-PfAcpH_Step 2'!L52</f>
        <v>325.80766666666659</v>
      </c>
      <c r="O52" s="5">
        <f>-N52/'TS#1B-ScAcpS_Step 1'!L50</f>
        <v>-0.50867628101543416</v>
      </c>
      <c r="Q52" s="9">
        <f>'TS#1B-ScAcpS_Step 1'!I50-'TS#1B-PfAcpH_Step 2'!I52</f>
        <v>379.72600000000011</v>
      </c>
    </row>
    <row r="53" spans="1:17" x14ac:dyDescent="0.25">
      <c r="A53" s="23" t="s">
        <v>604</v>
      </c>
      <c r="B53" s="23" t="s">
        <v>76</v>
      </c>
      <c r="C53" s="9" t="s">
        <v>326</v>
      </c>
      <c r="D53" s="9">
        <v>50</v>
      </c>
      <c r="E53" s="15">
        <v>0.10199999999999999</v>
      </c>
      <c r="F53" s="15"/>
      <c r="G53" s="15"/>
      <c r="H53" s="15"/>
      <c r="I53" s="16">
        <v>1416.2370000000001</v>
      </c>
      <c r="J53" s="15">
        <v>56649462</v>
      </c>
      <c r="L53" s="9">
        <f t="shared" si="1"/>
        <v>191.49733333333347</v>
      </c>
      <c r="N53" s="3">
        <f>'TS#1B-ScAcpS_Step 1'!L51-'TS#1B-PfAcpH_Step 2'!L53</f>
        <v>70.14766666666651</v>
      </c>
      <c r="O53" s="5">
        <f>-N53/'TS#1B-ScAcpS_Step 1'!L51</f>
        <v>-0.26810245434335267</v>
      </c>
      <c r="Q53" s="9">
        <f>'TS#1B-ScAcpS_Step 1'!I51-'TS#1B-PfAcpH_Step 2'!I53</f>
        <v>124.06600000000003</v>
      </c>
    </row>
    <row r="54" spans="1:17" x14ac:dyDescent="0.25">
      <c r="A54" s="23" t="s">
        <v>605</v>
      </c>
      <c r="B54" s="23" t="s">
        <v>77</v>
      </c>
      <c r="C54" s="9" t="s">
        <v>327</v>
      </c>
      <c r="D54" s="9">
        <v>51</v>
      </c>
      <c r="E54" s="15">
        <v>0.10199999999999999</v>
      </c>
      <c r="F54" s="15"/>
      <c r="G54" s="15"/>
      <c r="H54" s="15"/>
      <c r="I54" s="16">
        <v>1261.0260000000001</v>
      </c>
      <c r="J54" s="15">
        <v>50441050</v>
      </c>
      <c r="L54" s="9">
        <f t="shared" si="1"/>
        <v>36.286333333333459</v>
      </c>
      <c r="N54" s="3">
        <f>'TS#1B-ScAcpS_Step 1'!L52-'TS#1B-PfAcpH_Step 2'!L54</f>
        <v>80.100666666666484</v>
      </c>
      <c r="O54" s="5">
        <f>-N54/'TS#1B-ScAcpS_Step 1'!L52</f>
        <v>-0.68822692110516226</v>
      </c>
      <c r="Q54" s="9">
        <f>'TS#1B-ScAcpS_Step 1'!I52-'TS#1B-PfAcpH_Step 2'!I54</f>
        <v>134.01900000000001</v>
      </c>
    </row>
    <row r="55" spans="1:17" x14ac:dyDescent="0.25">
      <c r="A55" s="23" t="s">
        <v>606</v>
      </c>
      <c r="B55" s="23" t="s">
        <v>78</v>
      </c>
      <c r="C55" s="9" t="s">
        <v>328</v>
      </c>
      <c r="D55" s="9">
        <v>52</v>
      </c>
      <c r="E55" s="15">
        <v>0.10199999999999999</v>
      </c>
      <c r="F55" s="15"/>
      <c r="G55" s="15"/>
      <c r="H55" s="15"/>
      <c r="I55" s="16">
        <v>1207.0440000000001</v>
      </c>
      <c r="J55" s="15">
        <v>48281754</v>
      </c>
      <c r="L55" s="9">
        <f t="shared" si="1"/>
        <v>-17.695666666666511</v>
      </c>
      <c r="N55" s="3">
        <f>'TS#1B-ScAcpS_Step 1'!L53-'TS#1B-PfAcpH_Step 2'!L55</f>
        <v>64.390666666666448</v>
      </c>
      <c r="O55" s="5">
        <f>-N55/'TS#1B-ScAcpS_Step 1'!L53</f>
        <v>-1.3789627726023457</v>
      </c>
      <c r="Q55" s="9">
        <f>'TS#1B-ScAcpS_Step 1'!I53-'TS#1B-PfAcpH_Step 2'!I55</f>
        <v>118.30899999999997</v>
      </c>
    </row>
    <row r="56" spans="1:17" x14ac:dyDescent="0.25">
      <c r="A56" s="23" t="s">
        <v>607</v>
      </c>
      <c r="B56" s="23" t="s">
        <v>79</v>
      </c>
      <c r="C56" s="9" t="s">
        <v>329</v>
      </c>
      <c r="D56" s="9">
        <v>53</v>
      </c>
      <c r="E56" s="15">
        <v>0.10199999999999999</v>
      </c>
      <c r="F56" s="15"/>
      <c r="G56" s="15"/>
      <c r="H56" s="15"/>
      <c r="I56" s="16">
        <v>1378.5219999999999</v>
      </c>
      <c r="J56" s="15">
        <v>55140887</v>
      </c>
      <c r="L56" s="9">
        <f t="shared" si="1"/>
        <v>153.78233333333333</v>
      </c>
      <c r="N56" s="3">
        <f>'TS#1B-ScAcpS_Step 1'!L54-'TS#1B-PfAcpH_Step 2'!L56</f>
        <v>127.87166666666644</v>
      </c>
      <c r="O56" s="5">
        <f>-N56/'TS#1B-ScAcpS_Step 1'!L54</f>
        <v>-0.45400266520861249</v>
      </c>
      <c r="Q56" s="9">
        <f>'TS#1B-ScAcpS_Step 1'!I54-'TS#1B-PfAcpH_Step 2'!I56</f>
        <v>181.78999999999996</v>
      </c>
    </row>
    <row r="57" spans="1:17" x14ac:dyDescent="0.25">
      <c r="A57" s="23" t="s">
        <v>608</v>
      </c>
      <c r="B57" s="23" t="s">
        <v>80</v>
      </c>
      <c r="C57" s="9" t="s">
        <v>330</v>
      </c>
      <c r="D57" s="9">
        <v>54</v>
      </c>
      <c r="E57" s="15">
        <v>0.10199999999999999</v>
      </c>
      <c r="F57" s="15"/>
      <c r="G57" s="15"/>
      <c r="H57" s="15"/>
      <c r="I57" s="16">
        <v>1216.5260000000001</v>
      </c>
      <c r="J57" s="15">
        <v>48661056</v>
      </c>
      <c r="L57" s="9">
        <f t="shared" si="1"/>
        <v>-8.2136666666665406</v>
      </c>
      <c r="N57" s="3">
        <f>'TS#1B-ScAcpS_Step 1'!L55-'TS#1B-PfAcpH_Step 2'!L57</f>
        <v>82.009666666666362</v>
      </c>
      <c r="O57" s="5">
        <f>-N57/'TS#1B-ScAcpS_Step 1'!L55</f>
        <v>-1.1113023289428501</v>
      </c>
      <c r="Q57" s="9">
        <f>'TS#1B-ScAcpS_Step 1'!I55-'TS#1B-PfAcpH_Step 2'!I57</f>
        <v>135.92799999999988</v>
      </c>
    </row>
    <row r="58" spans="1:17" x14ac:dyDescent="0.25">
      <c r="A58" s="23" t="s">
        <v>51</v>
      </c>
      <c r="B58" s="23" t="s">
        <v>81</v>
      </c>
      <c r="C58" s="9" t="s">
        <v>331</v>
      </c>
      <c r="D58" s="9">
        <v>55</v>
      </c>
      <c r="E58" s="15">
        <v>0.10199999999999999</v>
      </c>
      <c r="F58" s="15"/>
      <c r="G58" s="15"/>
      <c r="H58" s="15"/>
      <c r="I58" s="16">
        <v>1288.5139999999999</v>
      </c>
      <c r="J58" s="15">
        <v>51540556</v>
      </c>
      <c r="L58" s="9">
        <f t="shared" si="1"/>
        <v>63.774333333333288</v>
      </c>
      <c r="N58" s="3">
        <f>'TS#1B-ScAcpS_Step 1'!L56-'TS#1B-PfAcpH_Step 2'!L58</f>
        <v>27.36966666666649</v>
      </c>
      <c r="O58" s="5">
        <f>-N58/'TS#1B-ScAcpS_Step 1'!L56</f>
        <v>-0.30029038298370225</v>
      </c>
      <c r="Q58" s="9">
        <f>'TS#1B-ScAcpS_Step 1'!I56-'TS#1B-PfAcpH_Step 2'!I58</f>
        <v>81.288000000000011</v>
      </c>
    </row>
    <row r="59" spans="1:17" x14ac:dyDescent="0.25">
      <c r="A59" s="23" t="s">
        <v>52</v>
      </c>
      <c r="B59" s="23" t="s">
        <v>82</v>
      </c>
      <c r="C59" s="9" t="s">
        <v>332</v>
      </c>
      <c r="D59" s="9">
        <v>56</v>
      </c>
      <c r="E59" s="15">
        <v>0.10199999999999999</v>
      </c>
      <c r="F59" s="15"/>
      <c r="G59" s="15"/>
      <c r="H59" s="15"/>
      <c r="I59" s="16">
        <v>1280.7159999999999</v>
      </c>
      <c r="J59" s="15">
        <v>51228623</v>
      </c>
      <c r="L59" s="9">
        <f t="shared" si="1"/>
        <v>55.976333333333287</v>
      </c>
      <c r="N59" s="3">
        <f>'TS#1B-ScAcpS_Step 1'!L57-'TS#1B-PfAcpH_Step 2'!L59</f>
        <v>49.060666666666521</v>
      </c>
      <c r="O59" s="5">
        <f>-N59/'TS#1B-ScAcpS_Step 1'!L57</f>
        <v>-0.46707985440051231</v>
      </c>
      <c r="Q59" s="9">
        <f>'TS#1B-ScAcpS_Step 1'!I57-'TS#1B-PfAcpH_Step 2'!I59</f>
        <v>102.97900000000004</v>
      </c>
    </row>
    <row r="60" spans="1:17" x14ac:dyDescent="0.25">
      <c r="A60" s="23" t="s">
        <v>53</v>
      </c>
      <c r="B60" s="23" t="s">
        <v>83</v>
      </c>
      <c r="C60" s="9" t="s">
        <v>333</v>
      </c>
      <c r="D60" s="9">
        <v>57</v>
      </c>
      <c r="E60" s="15">
        <v>0.10199999999999999</v>
      </c>
      <c r="F60" s="15"/>
      <c r="G60" s="15"/>
      <c r="H60" s="15"/>
      <c r="I60" s="16">
        <v>1276.7280000000001</v>
      </c>
      <c r="J60" s="15">
        <v>51069105</v>
      </c>
      <c r="L60" s="9">
        <f t="shared" si="1"/>
        <v>51.988333333333458</v>
      </c>
      <c r="N60" s="3">
        <f>'TS#1B-ScAcpS_Step 1'!L58-'TS#1B-PfAcpH_Step 2'!L60</f>
        <v>47.914666666666335</v>
      </c>
      <c r="O60" s="5">
        <f>-N60/'TS#1B-ScAcpS_Step 1'!L58</f>
        <v>-0.47961189020015849</v>
      </c>
      <c r="Q60" s="9">
        <f>'TS#1B-ScAcpS_Step 1'!I58-'TS#1B-PfAcpH_Step 2'!I60</f>
        <v>101.83299999999986</v>
      </c>
    </row>
    <row r="61" spans="1:17" x14ac:dyDescent="0.25">
      <c r="A61" s="23" t="s">
        <v>54</v>
      </c>
      <c r="B61" s="23" t="s">
        <v>84</v>
      </c>
      <c r="C61" s="9" t="s">
        <v>334</v>
      </c>
      <c r="D61" s="9">
        <v>58</v>
      </c>
      <c r="E61" s="15">
        <v>0.10199999999999999</v>
      </c>
      <c r="F61" s="15"/>
      <c r="G61" s="15"/>
      <c r="H61" s="15"/>
      <c r="I61" s="16">
        <v>1291.0229999999999</v>
      </c>
      <c r="J61" s="15">
        <v>51640921</v>
      </c>
      <c r="L61" s="9">
        <f t="shared" si="1"/>
        <v>66.283333333333303</v>
      </c>
      <c r="N61" s="3">
        <f>'TS#1B-ScAcpS_Step 1'!L59-'TS#1B-PfAcpH_Step 2'!L61</f>
        <v>65.012666666666519</v>
      </c>
      <c r="O61" s="5">
        <f>-N61/'TS#1B-ScAcpS_Step 1'!L59</f>
        <v>-0.49516106101226698</v>
      </c>
      <c r="Q61" s="9">
        <f>'TS#1B-ScAcpS_Step 1'!I59-'TS#1B-PfAcpH_Step 2'!I61</f>
        <v>118.93100000000004</v>
      </c>
    </row>
    <row r="62" spans="1:17" x14ac:dyDescent="0.25">
      <c r="A62" s="23" t="s">
        <v>55</v>
      </c>
      <c r="B62" s="23" t="s">
        <v>85</v>
      </c>
      <c r="C62" s="9" t="s">
        <v>335</v>
      </c>
      <c r="D62" s="9">
        <v>59</v>
      </c>
      <c r="E62" s="15">
        <v>0.10199999999999999</v>
      </c>
      <c r="F62" s="15"/>
      <c r="G62" s="15"/>
      <c r="H62" s="15"/>
      <c r="I62" s="16">
        <v>1250.759</v>
      </c>
      <c r="J62" s="15">
        <v>50030362</v>
      </c>
      <c r="L62" s="9">
        <f t="shared" si="1"/>
        <v>26.019333333333407</v>
      </c>
      <c r="N62" s="3">
        <f>'TS#1B-ScAcpS_Step 1'!L60-'TS#1B-PfAcpH_Step 2'!L62</f>
        <v>28.069666666666535</v>
      </c>
      <c r="O62" s="5">
        <f>-N62/'TS#1B-ScAcpS_Step 1'!L60</f>
        <v>-0.51895333000548294</v>
      </c>
      <c r="Q62" s="9">
        <f>'TS#1B-ScAcpS_Step 1'!I60-'TS#1B-PfAcpH_Step 2'!I62</f>
        <v>81.988000000000056</v>
      </c>
    </row>
    <row r="63" spans="1:17" x14ac:dyDescent="0.25">
      <c r="A63" s="23" t="s">
        <v>56</v>
      </c>
      <c r="B63" s="23" t="s">
        <v>86</v>
      </c>
      <c r="C63" s="9" t="s">
        <v>336</v>
      </c>
      <c r="D63" s="9">
        <v>60</v>
      </c>
      <c r="E63" s="15">
        <v>0.10199999999999999</v>
      </c>
      <c r="F63" s="15"/>
      <c r="G63" s="15"/>
      <c r="H63" s="15"/>
      <c r="I63" s="16">
        <v>1201.4090000000001</v>
      </c>
      <c r="J63" s="15">
        <v>48056341</v>
      </c>
      <c r="L63" s="9">
        <f t="shared" si="1"/>
        <v>-23.330666666666502</v>
      </c>
      <c r="N63" s="3">
        <f>'TS#1B-ScAcpS_Step 1'!L61-'TS#1B-PfAcpH_Step 2'!L63</f>
        <v>18.618666666666286</v>
      </c>
      <c r="O63" s="5">
        <f>-N63/'TS#1B-ScAcpS_Step 1'!L61</f>
        <v>3.9513299377473325</v>
      </c>
      <c r="Q63" s="9">
        <f>'TS#1B-ScAcpS_Step 1'!I61-'TS#1B-PfAcpH_Step 2'!I63</f>
        <v>72.536999999999807</v>
      </c>
    </row>
    <row r="64" spans="1:17" x14ac:dyDescent="0.25">
      <c r="A64" s="23" t="s">
        <v>57</v>
      </c>
      <c r="B64" s="23" t="s">
        <v>87</v>
      </c>
      <c r="C64" s="9" t="s">
        <v>337</v>
      </c>
      <c r="D64" s="9">
        <v>61</v>
      </c>
      <c r="E64" s="15">
        <v>0.10199999999999999</v>
      </c>
      <c r="F64" s="15"/>
      <c r="G64" s="15"/>
      <c r="H64" s="15"/>
      <c r="I64" s="16">
        <v>1245.6890000000001</v>
      </c>
      <c r="J64" s="15">
        <v>49827563</v>
      </c>
      <c r="L64" s="9">
        <f t="shared" si="1"/>
        <v>20.94933333333347</v>
      </c>
      <c r="N64" s="3">
        <f>'TS#1B-ScAcpS_Step 1'!L62-'TS#1B-PfAcpH_Step 2'!L64</f>
        <v>32.033666666666477</v>
      </c>
      <c r="O64" s="5">
        <f>-N64/'TS#1B-ScAcpS_Step 1'!L62</f>
        <v>-0.60460273421034116</v>
      </c>
      <c r="Q64" s="9">
        <f>'TS#1B-ScAcpS_Step 1'!I62-'TS#1B-PfAcpH_Step 2'!I64</f>
        <v>85.951999999999998</v>
      </c>
    </row>
    <row r="65" spans="1:17" x14ac:dyDescent="0.25">
      <c r="A65" s="23" t="s">
        <v>58</v>
      </c>
      <c r="B65" s="23" t="s">
        <v>88</v>
      </c>
      <c r="C65" s="9" t="s">
        <v>338</v>
      </c>
      <c r="D65" s="9">
        <v>62</v>
      </c>
      <c r="E65" s="15">
        <v>0.10199999999999999</v>
      </c>
      <c r="F65" s="15"/>
      <c r="G65" s="15"/>
      <c r="H65" s="15"/>
      <c r="I65" s="16">
        <v>1285.7950000000001</v>
      </c>
      <c r="J65" s="15">
        <v>51431814</v>
      </c>
      <c r="L65" s="9">
        <f t="shared" si="1"/>
        <v>61.055333333333465</v>
      </c>
      <c r="N65" s="3">
        <f>'TS#1B-ScAcpS_Step 1'!L63-'TS#1B-PfAcpH_Step 2'!L65</f>
        <v>32.589666666666517</v>
      </c>
      <c r="O65" s="5">
        <f>-N65/'TS#1B-ScAcpS_Step 1'!L63</f>
        <v>-0.34801288554291765</v>
      </c>
      <c r="Q65" s="9">
        <f>'TS#1B-ScAcpS_Step 1'!I63-'TS#1B-PfAcpH_Step 2'!I65</f>
        <v>86.508000000000038</v>
      </c>
    </row>
    <row r="66" spans="1:17" x14ac:dyDescent="0.25">
      <c r="A66" s="23" t="s">
        <v>59</v>
      </c>
      <c r="B66" s="23" t="s">
        <v>89</v>
      </c>
      <c r="C66" s="9" t="s">
        <v>339</v>
      </c>
      <c r="D66" s="9">
        <v>63</v>
      </c>
      <c r="E66" s="15">
        <v>0.10199999999999999</v>
      </c>
      <c r="F66" s="15"/>
      <c r="G66" s="15"/>
      <c r="H66" s="15"/>
      <c r="I66" s="16">
        <v>1233.223</v>
      </c>
      <c r="J66" s="15">
        <v>49328923</v>
      </c>
      <c r="L66" s="9">
        <f t="shared" si="1"/>
        <v>8.4833333333333485</v>
      </c>
      <c r="N66" s="3">
        <f>'TS#1B-ScAcpS_Step 1'!L64-'TS#1B-PfAcpH_Step 2'!L66</f>
        <v>39.826666666666597</v>
      </c>
      <c r="O66" s="5">
        <f>-N66/'TS#1B-ScAcpS_Step 1'!L64</f>
        <v>-0.82439798523425045</v>
      </c>
      <c r="Q66" s="9">
        <f>'TS#1B-ScAcpS_Step 1'!I64-'TS#1B-PfAcpH_Step 2'!I66</f>
        <v>93.745000000000118</v>
      </c>
    </row>
    <row r="67" spans="1:17" x14ac:dyDescent="0.25">
      <c r="A67" s="23" t="s">
        <v>60</v>
      </c>
      <c r="B67" s="23" t="s">
        <v>90</v>
      </c>
      <c r="C67" s="9" t="s">
        <v>340</v>
      </c>
      <c r="D67" s="9">
        <v>64</v>
      </c>
      <c r="E67" s="15">
        <v>0.10199999999999999</v>
      </c>
      <c r="F67" s="15"/>
      <c r="G67" s="15"/>
      <c r="H67" s="15"/>
      <c r="I67" s="16">
        <v>1218.3579999999999</v>
      </c>
      <c r="J67" s="15">
        <v>48734318</v>
      </c>
      <c r="L67" s="9">
        <f t="shared" si="1"/>
        <v>-6.3816666666666606</v>
      </c>
      <c r="N67" s="3">
        <f>'TS#1B-ScAcpS_Step 1'!L65-'TS#1B-PfAcpH_Step 2'!L67</f>
        <v>24.826666666666597</v>
      </c>
      <c r="O67" s="5">
        <f>-N67/'TS#1B-ScAcpS_Step 1'!L65</f>
        <v>-1.3459835547122083</v>
      </c>
      <c r="Q67" s="9">
        <f>'TS#1B-ScAcpS_Step 1'!I65-'TS#1B-PfAcpH_Step 2'!I67</f>
        <v>78.745000000000118</v>
      </c>
    </row>
    <row r="68" spans="1:17" x14ac:dyDescent="0.25">
      <c r="A68" s="23" t="s">
        <v>61</v>
      </c>
      <c r="B68" s="23" t="s">
        <v>91</v>
      </c>
      <c r="C68" s="9" t="s">
        <v>341</v>
      </c>
      <c r="D68" s="9">
        <v>65</v>
      </c>
      <c r="E68" s="15">
        <v>0.10199999999999999</v>
      </c>
      <c r="F68" s="15"/>
      <c r="G68" s="15"/>
      <c r="H68" s="15"/>
      <c r="I68" s="16">
        <v>1271.2539999999999</v>
      </c>
      <c r="J68" s="15">
        <v>50850166</v>
      </c>
      <c r="L68" s="9">
        <f t="shared" si="1"/>
        <v>46.514333333333298</v>
      </c>
      <c r="N68" s="3">
        <f>'TS#1B-ScAcpS_Step 1'!L66-'TS#1B-PfAcpH_Step 2'!L68</f>
        <v>22.955666666666502</v>
      </c>
      <c r="O68" s="5">
        <f>-N68/'TS#1B-ScAcpS_Step 1'!L66</f>
        <v>-0.3304399980807049</v>
      </c>
      <c r="Q68" s="9">
        <f>'TS#1B-ScAcpS_Step 1'!I66-'TS#1B-PfAcpH_Step 2'!I68</f>
        <v>76.874000000000024</v>
      </c>
    </row>
    <row r="69" spans="1:17" x14ac:dyDescent="0.25">
      <c r="A69" s="23" t="s">
        <v>62</v>
      </c>
      <c r="B69" s="23" t="s">
        <v>92</v>
      </c>
      <c r="C69" s="9" t="s">
        <v>342</v>
      </c>
      <c r="D69" s="9">
        <v>66</v>
      </c>
      <c r="E69" s="15">
        <v>0.10199999999999999</v>
      </c>
      <c r="F69" s="15"/>
      <c r="G69" s="15"/>
      <c r="H69" s="15"/>
      <c r="I69" s="16">
        <v>1233.7950000000001</v>
      </c>
      <c r="J69" s="15">
        <v>49351787</v>
      </c>
      <c r="L69" s="9">
        <f t="shared" si="1"/>
        <v>9.0553333333334649</v>
      </c>
      <c r="N69" s="3">
        <f>'TS#1B-ScAcpS_Step 1'!L67-'TS#1B-PfAcpH_Step 2'!L69</f>
        <v>49.733666666666295</v>
      </c>
      <c r="O69" s="5">
        <f>-N69/'TS#1B-ScAcpS_Step 1'!L67</f>
        <v>-0.84596891708766098</v>
      </c>
      <c r="Q69" s="9">
        <f>'TS#1B-ScAcpS_Step 1'!I67-'TS#1B-PfAcpH_Step 2'!I69</f>
        <v>103.65199999999982</v>
      </c>
    </row>
    <row r="70" spans="1:17" x14ac:dyDescent="0.25">
      <c r="A70" s="23" t="s">
        <v>63</v>
      </c>
      <c r="B70" s="23" t="s">
        <v>93</v>
      </c>
      <c r="C70" s="9" t="s">
        <v>343</v>
      </c>
      <c r="D70" s="9">
        <v>67</v>
      </c>
      <c r="E70" s="15">
        <v>0.10199999999999999</v>
      </c>
      <c r="F70" s="15"/>
      <c r="G70" s="15"/>
      <c r="H70" s="15"/>
      <c r="I70" s="16">
        <v>1278.8240000000001</v>
      </c>
      <c r="J70" s="15">
        <v>51152947</v>
      </c>
      <c r="L70" s="9">
        <f t="shared" si="1"/>
        <v>54.084333333333461</v>
      </c>
      <c r="N70" s="3">
        <f>'TS#1B-ScAcpS_Step 1'!L68-'TS#1B-PfAcpH_Step 2'!L70</f>
        <v>47.560666666666521</v>
      </c>
      <c r="O70" s="5">
        <f>-N70/'TS#1B-ScAcpS_Step 1'!L68</f>
        <v>-0.46790955449521893</v>
      </c>
      <c r="Q70" s="9">
        <f>'TS#1B-ScAcpS_Step 1'!I68-'TS#1B-PfAcpH_Step 2'!I70</f>
        <v>101.47900000000004</v>
      </c>
    </row>
    <row r="71" spans="1:17" x14ac:dyDescent="0.25">
      <c r="A71" s="23" t="s">
        <v>64</v>
      </c>
      <c r="B71" s="23" t="s">
        <v>94</v>
      </c>
      <c r="C71" s="9" t="s">
        <v>344</v>
      </c>
      <c r="D71" s="9">
        <v>68</v>
      </c>
      <c r="E71" s="15">
        <v>0.10199999999999999</v>
      </c>
      <c r="F71" s="15"/>
      <c r="G71" s="15"/>
      <c r="H71" s="15"/>
      <c r="I71" s="16">
        <v>1264.788</v>
      </c>
      <c r="J71" s="15">
        <v>50591514</v>
      </c>
      <c r="L71" s="9">
        <f t="shared" ref="L71:L134" si="2">I71-$K$4</f>
        <v>40.048333333333403</v>
      </c>
      <c r="N71" s="3">
        <f>'TS#1B-ScAcpS_Step 1'!L69-'TS#1B-PfAcpH_Step 2'!L71</f>
        <v>51.22966666666639</v>
      </c>
      <c r="O71" s="5">
        <f>-N71/'TS#1B-ScAcpS_Step 1'!L69</f>
        <v>-0.56124878576071457</v>
      </c>
      <c r="Q71" s="9">
        <f>'TS#1B-ScAcpS_Step 1'!I69-'TS#1B-PfAcpH_Step 2'!I71</f>
        <v>105.14799999999991</v>
      </c>
    </row>
    <row r="72" spans="1:17" x14ac:dyDescent="0.25">
      <c r="A72" s="23" t="s">
        <v>65</v>
      </c>
      <c r="B72" s="23" t="s">
        <v>95</v>
      </c>
      <c r="C72" s="9" t="s">
        <v>345</v>
      </c>
      <c r="D72" s="9">
        <v>69</v>
      </c>
      <c r="E72" s="15">
        <v>0.10199999999999999</v>
      </c>
      <c r="F72" s="15"/>
      <c r="G72" s="15"/>
      <c r="H72" s="15"/>
      <c r="I72" s="16">
        <v>1256.5440000000001</v>
      </c>
      <c r="J72" s="15">
        <v>50261769</v>
      </c>
      <c r="L72" s="9">
        <f t="shared" si="2"/>
        <v>31.804333333333489</v>
      </c>
      <c r="N72" s="3">
        <f>'TS#1B-ScAcpS_Step 1'!L70-'TS#1B-PfAcpH_Step 2'!L72</f>
        <v>67.601666666666461</v>
      </c>
      <c r="O72" s="5">
        <f>-N72/'TS#1B-ScAcpS_Step 1'!L70</f>
        <v>-0.68005620049762083</v>
      </c>
      <c r="Q72" s="9">
        <f>'TS#1B-ScAcpS_Step 1'!I70-'TS#1B-PfAcpH_Step 2'!I72</f>
        <v>121.51999999999998</v>
      </c>
    </row>
    <row r="73" spans="1:17" x14ac:dyDescent="0.25">
      <c r="A73" s="23" t="s">
        <v>66</v>
      </c>
      <c r="B73" s="23" t="s">
        <v>96</v>
      </c>
      <c r="C73" s="9" t="s">
        <v>346</v>
      </c>
      <c r="D73" s="9">
        <v>70</v>
      </c>
      <c r="E73" s="15">
        <v>0.10199999999999999</v>
      </c>
      <c r="F73" s="15"/>
      <c r="G73" s="15"/>
      <c r="H73" s="15"/>
      <c r="I73" s="16">
        <v>1136.9780000000001</v>
      </c>
      <c r="J73" s="15">
        <v>45479119</v>
      </c>
      <c r="L73" s="9">
        <f t="shared" si="2"/>
        <v>-87.761666666666542</v>
      </c>
      <c r="N73" s="3">
        <f>'TS#1B-ScAcpS_Step 1'!L71-'TS#1B-PfAcpH_Step 2'!L73</f>
        <v>54.448666666666441</v>
      </c>
      <c r="O73" s="5">
        <f>-N73/'TS#1B-ScAcpS_Step 1'!L71</f>
        <v>1.6344570187814449</v>
      </c>
      <c r="Q73" s="9">
        <f>'TS#1B-ScAcpS_Step 1'!I71-'TS#1B-PfAcpH_Step 2'!I73</f>
        <v>108.36699999999996</v>
      </c>
    </row>
    <row r="74" spans="1:17" x14ac:dyDescent="0.25">
      <c r="A74" s="23" t="s">
        <v>67</v>
      </c>
      <c r="B74" s="23" t="s">
        <v>97</v>
      </c>
      <c r="C74" s="9" t="s">
        <v>347</v>
      </c>
      <c r="D74" s="9">
        <v>71</v>
      </c>
      <c r="E74" s="15">
        <v>0.10199999999999999</v>
      </c>
      <c r="F74" s="15"/>
      <c r="G74" s="15"/>
      <c r="H74" s="15"/>
      <c r="I74" s="16">
        <v>1536.963</v>
      </c>
      <c r="J74" s="15">
        <v>61478503</v>
      </c>
      <c r="L74" s="9">
        <f t="shared" si="2"/>
        <v>312.22333333333336</v>
      </c>
      <c r="N74" s="3">
        <f>'TS#1B-ScAcpS_Step 1'!L72-'TS#1B-PfAcpH_Step 2'!L74</f>
        <v>90.298666666666577</v>
      </c>
      <c r="O74" s="5">
        <f>-N74/'TS#1B-ScAcpS_Step 1'!L72</f>
        <v>-0.224332251818948</v>
      </c>
      <c r="Q74" s="9">
        <f>'TS#1B-ScAcpS_Step 1'!I72-'TS#1B-PfAcpH_Step 2'!I74</f>
        <v>144.2170000000001</v>
      </c>
    </row>
    <row r="75" spans="1:17" x14ac:dyDescent="0.25">
      <c r="A75" s="23" t="s">
        <v>68</v>
      </c>
      <c r="B75" s="23" t="s">
        <v>98</v>
      </c>
      <c r="C75" s="9" t="s">
        <v>348</v>
      </c>
      <c r="D75" s="9">
        <v>72</v>
      </c>
      <c r="E75" s="15">
        <v>0.10199999999999999</v>
      </c>
      <c r="F75" s="15"/>
      <c r="G75" s="15"/>
      <c r="H75" s="15"/>
      <c r="I75" s="16">
        <v>1353.0940000000001</v>
      </c>
      <c r="J75" s="15">
        <v>54123766</v>
      </c>
      <c r="L75" s="9">
        <f t="shared" si="2"/>
        <v>128.35433333333344</v>
      </c>
      <c r="N75" s="3">
        <f>'TS#1B-ScAcpS_Step 1'!L73-'TS#1B-PfAcpH_Step 2'!L75</f>
        <v>49.263666666666495</v>
      </c>
      <c r="O75" s="5">
        <f>-N75/'TS#1B-ScAcpS_Step 1'!L73</f>
        <v>-0.27735739996321607</v>
      </c>
      <c r="Q75" s="9">
        <f>'TS#1B-ScAcpS_Step 1'!I73-'TS#1B-PfAcpH_Step 2'!I75</f>
        <v>103.18200000000002</v>
      </c>
    </row>
    <row r="76" spans="1:17" x14ac:dyDescent="0.25">
      <c r="A76" s="23" t="s">
        <v>69</v>
      </c>
      <c r="B76" s="23" t="s">
        <v>99</v>
      </c>
      <c r="C76" s="9" t="s">
        <v>349</v>
      </c>
      <c r="D76" s="9">
        <v>73</v>
      </c>
      <c r="E76" s="15">
        <v>0.10199999999999999</v>
      </c>
      <c r="F76" s="15"/>
      <c r="G76" s="15"/>
      <c r="H76" s="15"/>
      <c r="I76" s="16">
        <v>1654.5050000000001</v>
      </c>
      <c r="J76" s="15">
        <v>66180191</v>
      </c>
      <c r="L76" s="9">
        <f t="shared" si="2"/>
        <v>429.7653333333335</v>
      </c>
      <c r="N76" s="3">
        <f>'TS#1B-ScAcpS_Step 1'!L74-'TS#1B-PfAcpH_Step 2'!L76</f>
        <v>44.052666666666482</v>
      </c>
      <c r="O76" s="5">
        <f>-N76/'TS#1B-ScAcpS_Step 1'!L74</f>
        <v>-9.2973814136791941E-2</v>
      </c>
      <c r="Q76" s="9">
        <f>'TS#1B-ScAcpS_Step 1'!I74-'TS#1B-PfAcpH_Step 2'!I76</f>
        <v>97.971000000000004</v>
      </c>
    </row>
    <row r="77" spans="1:17" x14ac:dyDescent="0.25">
      <c r="A77" s="23" t="s">
        <v>70</v>
      </c>
      <c r="B77" s="23" t="s">
        <v>100</v>
      </c>
      <c r="C77" s="9" t="s">
        <v>350</v>
      </c>
      <c r="D77" s="9">
        <v>74</v>
      </c>
      <c r="E77" s="15">
        <v>0.10199999999999999</v>
      </c>
      <c r="F77" s="15"/>
      <c r="G77" s="15"/>
      <c r="H77" s="15"/>
      <c r="I77" s="16">
        <v>1368.5350000000001</v>
      </c>
      <c r="J77" s="15">
        <v>54741386</v>
      </c>
      <c r="L77" s="9">
        <f t="shared" si="2"/>
        <v>143.79533333333347</v>
      </c>
      <c r="N77" s="3">
        <f>'TS#1B-ScAcpS_Step 1'!L75-'TS#1B-PfAcpH_Step 2'!L77</f>
        <v>47.28066666666632</v>
      </c>
      <c r="O77" s="5">
        <f>-N77/'TS#1B-ScAcpS_Step 1'!L75</f>
        <v>-0.24744429790589278</v>
      </c>
      <c r="Q77" s="9">
        <f>'TS#1B-ScAcpS_Step 1'!I75-'TS#1B-PfAcpH_Step 2'!I77</f>
        <v>101.19899999999984</v>
      </c>
    </row>
    <row r="78" spans="1:17" x14ac:dyDescent="0.25">
      <c r="A78" s="23" t="s">
        <v>71</v>
      </c>
      <c r="B78" s="23" t="s">
        <v>101</v>
      </c>
      <c r="C78" s="9" t="s">
        <v>351</v>
      </c>
      <c r="D78" s="9">
        <v>75</v>
      </c>
      <c r="E78" s="15">
        <v>0.10199999999999999</v>
      </c>
      <c r="F78" s="15"/>
      <c r="G78" s="15"/>
      <c r="H78" s="15"/>
      <c r="I78" s="16">
        <v>1286.0319999999999</v>
      </c>
      <c r="J78" s="15">
        <v>51441262</v>
      </c>
      <c r="L78" s="9">
        <f t="shared" si="2"/>
        <v>61.292333333333318</v>
      </c>
      <c r="N78" s="3">
        <f>'TS#1B-ScAcpS_Step 1'!L76-'TS#1B-PfAcpH_Step 2'!L78</f>
        <v>72.771666666666533</v>
      </c>
      <c r="O78" s="5">
        <f>-N78/'TS#1B-ScAcpS_Step 1'!L76</f>
        <v>-0.54281288538807293</v>
      </c>
      <c r="Q78" s="9">
        <f>'TS#1B-ScAcpS_Step 1'!I76-'TS#1B-PfAcpH_Step 2'!I78</f>
        <v>126.69000000000005</v>
      </c>
    </row>
    <row r="79" spans="1:17" x14ac:dyDescent="0.25">
      <c r="A79" s="23" t="s">
        <v>72</v>
      </c>
      <c r="B79" s="23" t="s">
        <v>102</v>
      </c>
      <c r="C79" s="9" t="s">
        <v>352</v>
      </c>
      <c r="D79" s="9">
        <v>76</v>
      </c>
      <c r="E79" s="15">
        <v>0.10199999999999999</v>
      </c>
      <c r="F79" s="15"/>
      <c r="G79" s="15"/>
      <c r="H79" s="15"/>
      <c r="I79" s="16">
        <v>1314.7719999999999</v>
      </c>
      <c r="J79" s="15">
        <v>52590875</v>
      </c>
      <c r="L79" s="9">
        <f t="shared" si="2"/>
        <v>90.032333333333327</v>
      </c>
      <c r="N79" s="3">
        <f>'TS#1B-ScAcpS_Step 1'!L77-'TS#1B-PfAcpH_Step 2'!L79</f>
        <v>59.94066666666663</v>
      </c>
      <c r="O79" s="5">
        <f>-N79/'TS#1B-ScAcpS_Step 1'!L77</f>
        <v>-0.39967638619395923</v>
      </c>
      <c r="Q79" s="9">
        <f>'TS#1B-ScAcpS_Step 1'!I77-'TS#1B-PfAcpH_Step 2'!I79</f>
        <v>113.85900000000015</v>
      </c>
    </row>
    <row r="80" spans="1:17" x14ac:dyDescent="0.25">
      <c r="A80" s="23" t="s">
        <v>73</v>
      </c>
      <c r="B80" s="23" t="s">
        <v>103</v>
      </c>
      <c r="C80" s="9" t="s">
        <v>353</v>
      </c>
      <c r="D80" s="9">
        <v>77</v>
      </c>
      <c r="E80" s="15">
        <v>0.10199999999999999</v>
      </c>
      <c r="F80" s="15"/>
      <c r="G80" s="15"/>
      <c r="H80" s="15"/>
      <c r="I80" s="16">
        <v>1309.0550000000001</v>
      </c>
      <c r="J80" s="15">
        <v>52362187</v>
      </c>
      <c r="L80" s="9">
        <f t="shared" si="2"/>
        <v>84.315333333333456</v>
      </c>
      <c r="N80" s="3">
        <f>'TS#1B-ScAcpS_Step 1'!L78-'TS#1B-PfAcpH_Step 2'!L80</f>
        <v>79.634666666666362</v>
      </c>
      <c r="O80" s="5">
        <f>-N80/'TS#1B-ScAcpS_Step 1'!L78</f>
        <v>-0.48572532276100305</v>
      </c>
      <c r="Q80" s="9">
        <f>'TS#1B-ScAcpS_Step 1'!I78-'TS#1B-PfAcpH_Step 2'!I80</f>
        <v>133.55299999999988</v>
      </c>
    </row>
    <row r="81" spans="1:17" x14ac:dyDescent="0.25">
      <c r="A81" s="23" t="s">
        <v>74</v>
      </c>
      <c r="B81" s="23" t="s">
        <v>104</v>
      </c>
      <c r="C81" s="9" t="s">
        <v>354</v>
      </c>
      <c r="D81" s="9">
        <v>78</v>
      </c>
      <c r="E81" s="15">
        <v>0.10199999999999999</v>
      </c>
      <c r="F81" s="15"/>
      <c r="G81" s="15"/>
      <c r="H81" s="15"/>
      <c r="I81" s="16">
        <v>1293.58</v>
      </c>
      <c r="J81" s="15">
        <v>51743181</v>
      </c>
      <c r="L81" s="9">
        <f t="shared" si="2"/>
        <v>68.840333333333319</v>
      </c>
      <c r="N81" s="3">
        <f>'TS#1B-ScAcpS_Step 1'!L79-'TS#1B-PfAcpH_Step 2'!L81</f>
        <v>55.55066666666653</v>
      </c>
      <c r="O81" s="5">
        <f>-N81/'TS#1B-ScAcpS_Step 1'!L79</f>
        <v>-0.44658107633724786</v>
      </c>
      <c r="Q81" s="9">
        <f>'TS#1B-ScAcpS_Step 1'!I79-'TS#1B-PfAcpH_Step 2'!I81</f>
        <v>109.46900000000005</v>
      </c>
    </row>
    <row r="82" spans="1:17" x14ac:dyDescent="0.25">
      <c r="A82" s="23" t="s">
        <v>75</v>
      </c>
      <c r="B82" s="23" t="s">
        <v>105</v>
      </c>
      <c r="C82" s="9" t="s">
        <v>355</v>
      </c>
      <c r="D82" s="9">
        <v>79</v>
      </c>
      <c r="E82" s="15">
        <v>0.10199999999999999</v>
      </c>
      <c r="F82" s="15"/>
      <c r="G82" s="15"/>
      <c r="H82" s="15"/>
      <c r="I82" s="16">
        <v>1251.2829999999999</v>
      </c>
      <c r="J82" s="15">
        <v>50051336</v>
      </c>
      <c r="L82" s="9">
        <f t="shared" si="2"/>
        <v>26.543333333333294</v>
      </c>
      <c r="N82" s="3">
        <f>'TS#1B-ScAcpS_Step 1'!L80-'TS#1B-PfAcpH_Step 2'!L82</f>
        <v>62.045666666666648</v>
      </c>
      <c r="O82" s="5">
        <f>-N82/'TS#1B-ScAcpS_Step 1'!L80</f>
        <v>-0.70037664570845914</v>
      </c>
      <c r="Q82" s="9">
        <f>'TS#1B-ScAcpS_Step 1'!I80-'TS#1B-PfAcpH_Step 2'!I82</f>
        <v>115.96400000000017</v>
      </c>
    </row>
    <row r="83" spans="1:17" x14ac:dyDescent="0.25">
      <c r="A83" s="23" t="s">
        <v>76</v>
      </c>
      <c r="B83" s="23" t="s">
        <v>106</v>
      </c>
      <c r="C83" s="9" t="s">
        <v>356</v>
      </c>
      <c r="D83" s="9">
        <v>80</v>
      </c>
      <c r="E83" s="15">
        <v>0.10199999999999999</v>
      </c>
      <c r="F83" s="15"/>
      <c r="G83" s="15"/>
      <c r="H83" s="15"/>
      <c r="I83" s="16">
        <v>1223.7090000000001</v>
      </c>
      <c r="J83" s="15">
        <v>48948371</v>
      </c>
      <c r="L83" s="9">
        <f t="shared" si="2"/>
        <v>-1.0306666666665478</v>
      </c>
      <c r="N83" s="3">
        <f>'TS#1B-ScAcpS_Step 1'!L81-'TS#1B-PfAcpH_Step 2'!L83</f>
        <v>60.851666666666461</v>
      </c>
      <c r="O83" s="5">
        <f>-N83/'TS#1B-ScAcpS_Step 1'!L81</f>
        <v>-1.0172291781592844</v>
      </c>
      <c r="Q83" s="9">
        <f>'TS#1B-ScAcpS_Step 1'!I81-'TS#1B-PfAcpH_Step 2'!I83</f>
        <v>114.76999999999998</v>
      </c>
    </row>
    <row r="84" spans="1:17" x14ac:dyDescent="0.25">
      <c r="A84" s="23" t="s">
        <v>77</v>
      </c>
      <c r="B84" s="23" t="s">
        <v>107</v>
      </c>
      <c r="C84" s="9" t="s">
        <v>357</v>
      </c>
      <c r="D84" s="9">
        <v>81</v>
      </c>
      <c r="E84" s="15">
        <v>0.10199999999999999</v>
      </c>
      <c r="F84" s="15"/>
      <c r="G84" s="15"/>
      <c r="H84" s="15"/>
      <c r="I84" s="16">
        <v>1603.412</v>
      </c>
      <c r="J84" s="15">
        <v>64136473</v>
      </c>
      <c r="L84" s="9">
        <f t="shared" si="2"/>
        <v>378.67233333333343</v>
      </c>
      <c r="N84" s="3">
        <f>'TS#1B-ScAcpS_Step 1'!L82-'TS#1B-PfAcpH_Step 2'!L84</f>
        <v>58.898666666666486</v>
      </c>
      <c r="O84" s="5">
        <f>-N84/'TS#1B-ScAcpS_Step 1'!L82</f>
        <v>-0.13460367955524133</v>
      </c>
      <c r="Q84" s="9">
        <f>'TS#1B-ScAcpS_Step 1'!I82-'TS#1B-PfAcpH_Step 2'!I84</f>
        <v>112.81700000000001</v>
      </c>
    </row>
    <row r="85" spans="1:17" x14ac:dyDescent="0.25">
      <c r="A85" s="23" t="s">
        <v>78</v>
      </c>
      <c r="B85" s="23" t="s">
        <v>108</v>
      </c>
      <c r="C85" s="9" t="s">
        <v>358</v>
      </c>
      <c r="D85" s="9">
        <v>82</v>
      </c>
      <c r="E85" s="15">
        <v>0.10199999999999999</v>
      </c>
      <c r="F85" s="15"/>
      <c r="G85" s="15"/>
      <c r="H85" s="15"/>
      <c r="I85" s="16">
        <v>1221.81</v>
      </c>
      <c r="J85" s="15">
        <v>48872386</v>
      </c>
      <c r="L85" s="9">
        <f t="shared" si="2"/>
        <v>-2.9296666666666624</v>
      </c>
      <c r="N85" s="3">
        <f>'TS#1B-ScAcpS_Step 1'!L83-'TS#1B-PfAcpH_Step 2'!L85</f>
        <v>75.855666666666593</v>
      </c>
      <c r="O85" s="5">
        <f>-N85/'TS#1B-ScAcpS_Step 1'!L83</f>
        <v>-1.040173143551911</v>
      </c>
      <c r="Q85" s="9">
        <f>'TS#1B-ScAcpS_Step 1'!I83-'TS#1B-PfAcpH_Step 2'!I85</f>
        <v>129.77400000000011</v>
      </c>
    </row>
    <row r="86" spans="1:17" x14ac:dyDescent="0.25">
      <c r="A86" s="23" t="s">
        <v>79</v>
      </c>
      <c r="B86" s="23" t="s">
        <v>109</v>
      </c>
      <c r="C86" s="9" t="s">
        <v>359</v>
      </c>
      <c r="D86" s="9">
        <v>83</v>
      </c>
      <c r="E86" s="15">
        <v>0.10199999999999999</v>
      </c>
      <c r="F86" s="15"/>
      <c r="G86" s="15"/>
      <c r="H86" s="15"/>
      <c r="I86" s="16">
        <v>1682.1489999999999</v>
      </c>
      <c r="J86" s="15">
        <v>67285967</v>
      </c>
      <c r="L86" s="9">
        <f t="shared" si="2"/>
        <v>457.40933333333328</v>
      </c>
      <c r="N86" s="3">
        <f>'TS#1B-ScAcpS_Step 1'!L84-'TS#1B-PfAcpH_Step 2'!L86</f>
        <v>48.92566666666653</v>
      </c>
      <c r="O86" s="5">
        <f>-N86/'TS#1B-ScAcpS_Step 1'!L84</f>
        <v>-9.6627068376996555E-2</v>
      </c>
      <c r="Q86" s="9">
        <f>'TS#1B-ScAcpS_Step 1'!I84-'TS#1B-PfAcpH_Step 2'!I86</f>
        <v>102.84400000000005</v>
      </c>
    </row>
    <row r="87" spans="1:17" x14ac:dyDescent="0.25">
      <c r="A87" s="23" t="s">
        <v>80</v>
      </c>
      <c r="B87" s="23" t="s">
        <v>110</v>
      </c>
      <c r="C87" s="9" t="s">
        <v>360</v>
      </c>
      <c r="D87" s="9">
        <v>84</v>
      </c>
      <c r="E87" s="15">
        <v>0.10199999999999999</v>
      </c>
      <c r="F87" s="15"/>
      <c r="G87" s="15"/>
      <c r="H87" s="15"/>
      <c r="I87" s="16">
        <v>1225.7819999999999</v>
      </c>
      <c r="J87" s="15">
        <v>49031264</v>
      </c>
      <c r="L87" s="9">
        <f t="shared" si="2"/>
        <v>1.0423333333333176</v>
      </c>
      <c r="N87" s="3">
        <f>'TS#1B-ScAcpS_Step 1'!L85-'TS#1B-PfAcpH_Step 2'!L87</f>
        <v>62.838666666666541</v>
      </c>
      <c r="O87" s="5">
        <f>-N87/'TS#1B-ScAcpS_Step 1'!L85</f>
        <v>-0.9836832026215413</v>
      </c>
      <c r="Q87" s="9">
        <f>'TS#1B-ScAcpS_Step 1'!I85-'TS#1B-PfAcpH_Step 2'!I87</f>
        <v>116.75700000000006</v>
      </c>
    </row>
    <row r="88" spans="1:17" x14ac:dyDescent="0.25">
      <c r="A88" s="23" t="s">
        <v>81</v>
      </c>
      <c r="B88" s="23" t="s">
        <v>111</v>
      </c>
      <c r="C88" s="9" t="s">
        <v>361</v>
      </c>
      <c r="D88" s="9">
        <v>85</v>
      </c>
      <c r="E88" s="15">
        <v>0.10199999999999999</v>
      </c>
      <c r="F88" s="15"/>
      <c r="G88" s="15"/>
      <c r="H88" s="15"/>
      <c r="I88" s="16">
        <v>1809.6210000000001</v>
      </c>
      <c r="J88" s="15">
        <v>72384852</v>
      </c>
      <c r="L88" s="9">
        <f t="shared" si="2"/>
        <v>584.88133333333349</v>
      </c>
      <c r="N88" s="3">
        <f>'TS#1B-ScAcpS_Step 1'!L86-'TS#1B-PfAcpH_Step 2'!L88</f>
        <v>-19.134333333333643</v>
      </c>
      <c r="O88" s="5">
        <f>-N88/'TS#1B-ScAcpS_Step 1'!L86</f>
        <v>3.382136066710676E-2</v>
      </c>
      <c r="Q88" s="9">
        <f>'TS#1B-ScAcpS_Step 1'!I86-'TS#1B-PfAcpH_Step 2'!I88</f>
        <v>34.783999999999878</v>
      </c>
    </row>
    <row r="89" spans="1:17" x14ac:dyDescent="0.25">
      <c r="A89" s="23" t="s">
        <v>82</v>
      </c>
      <c r="B89" s="23" t="s">
        <v>112</v>
      </c>
      <c r="C89" s="9" t="s">
        <v>362</v>
      </c>
      <c r="D89" s="9">
        <v>86</v>
      </c>
      <c r="E89" s="15">
        <v>0.10199999999999999</v>
      </c>
      <c r="F89" s="15"/>
      <c r="G89" s="15"/>
      <c r="H89" s="15"/>
      <c r="I89" s="16">
        <v>1224.9559999999999</v>
      </c>
      <c r="J89" s="15">
        <v>48998234</v>
      </c>
      <c r="L89" s="9">
        <f t="shared" si="2"/>
        <v>0.21633333333329574</v>
      </c>
      <c r="N89" s="3">
        <f>'TS#1B-ScAcpS_Step 1'!L87-'TS#1B-PfAcpH_Step 2'!L89</f>
        <v>45.392666666666628</v>
      </c>
      <c r="O89" s="5">
        <f>-N89/'TS#1B-ScAcpS_Step 1'!L87</f>
        <v>-0.99525678411424723</v>
      </c>
      <c r="Q89" s="9">
        <f>'TS#1B-ScAcpS_Step 1'!I87-'TS#1B-PfAcpH_Step 2'!I89</f>
        <v>99.311000000000149</v>
      </c>
    </row>
    <row r="90" spans="1:17" x14ac:dyDescent="0.25">
      <c r="A90" s="23" t="s">
        <v>83</v>
      </c>
      <c r="B90" s="23" t="s">
        <v>113</v>
      </c>
      <c r="C90" s="9" t="s">
        <v>363</v>
      </c>
      <c r="D90" s="9">
        <v>87</v>
      </c>
      <c r="E90" s="15">
        <v>0.10199999999999999</v>
      </c>
      <c r="F90" s="15"/>
      <c r="G90" s="15"/>
      <c r="H90" s="15"/>
      <c r="I90" s="16">
        <v>1613.6479999999999</v>
      </c>
      <c r="J90" s="15">
        <v>64545917</v>
      </c>
      <c r="L90" s="9">
        <f t="shared" si="2"/>
        <v>388.9083333333333</v>
      </c>
      <c r="N90" s="3">
        <f>'TS#1B-ScAcpS_Step 1'!L88-'TS#1B-PfAcpH_Step 2'!L90</f>
        <v>-21.03333333333353</v>
      </c>
      <c r="O90" s="5">
        <f>-N90/'TS#1B-ScAcpS_Step 1'!L88</f>
        <v>5.7175218031487715E-2</v>
      </c>
      <c r="Q90" s="9">
        <f>'TS#1B-ScAcpS_Step 1'!I88-'TS#1B-PfAcpH_Step 2'!I90</f>
        <v>32.884999999999991</v>
      </c>
    </row>
    <row r="91" spans="1:17" x14ac:dyDescent="0.25">
      <c r="A91" s="23" t="s">
        <v>84</v>
      </c>
      <c r="B91" s="23" t="s">
        <v>114</v>
      </c>
      <c r="C91" s="9" t="s">
        <v>364</v>
      </c>
      <c r="D91" s="9">
        <v>88</v>
      </c>
      <c r="E91" s="15">
        <v>0.10199999999999999</v>
      </c>
      <c r="F91" s="15"/>
      <c r="G91" s="15"/>
      <c r="H91" s="15"/>
      <c r="I91" s="16">
        <v>1272.0350000000001</v>
      </c>
      <c r="J91" s="15">
        <v>50881395</v>
      </c>
      <c r="L91" s="9">
        <f t="shared" si="2"/>
        <v>47.295333333333474</v>
      </c>
      <c r="N91" s="3">
        <f>'TS#1B-ScAcpS_Step 1'!L89-'TS#1B-PfAcpH_Step 2'!L91</f>
        <v>46.016666666666424</v>
      </c>
      <c r="O91" s="5">
        <f>-N91/'TS#1B-ScAcpS_Step 1'!L89</f>
        <v>-0.49314843392775287</v>
      </c>
      <c r="Q91" s="9">
        <f>'TS#1B-ScAcpS_Step 1'!I89-'TS#1B-PfAcpH_Step 2'!I91</f>
        <v>99.934999999999945</v>
      </c>
    </row>
    <row r="92" spans="1:17" x14ac:dyDescent="0.25">
      <c r="A92" s="23" t="s">
        <v>85</v>
      </c>
      <c r="B92" s="23" t="s">
        <v>115</v>
      </c>
      <c r="C92" s="9" t="s">
        <v>365</v>
      </c>
      <c r="D92" s="9">
        <v>89</v>
      </c>
      <c r="E92" s="15">
        <v>0.10199999999999999</v>
      </c>
      <c r="F92" s="15"/>
      <c r="G92" s="15"/>
      <c r="H92" s="15"/>
      <c r="I92" s="16">
        <v>1370.4169999999999</v>
      </c>
      <c r="J92" s="15">
        <v>54816673</v>
      </c>
      <c r="L92" s="9">
        <f t="shared" si="2"/>
        <v>145.67733333333331</v>
      </c>
      <c r="N92" s="3">
        <f>'TS#1B-ScAcpS_Step 1'!L90-'TS#1B-PfAcpH_Step 2'!L92</f>
        <v>58.586666666666588</v>
      </c>
      <c r="O92" s="5">
        <f>-N92/'TS#1B-ScAcpS_Step 1'!L90</f>
        <v>-0.28681836577500985</v>
      </c>
      <c r="Q92" s="9">
        <f>'TS#1B-ScAcpS_Step 1'!I90-'TS#1B-PfAcpH_Step 2'!I92</f>
        <v>112.50500000000011</v>
      </c>
    </row>
    <row r="93" spans="1:17" x14ac:dyDescent="0.25">
      <c r="A93" s="23" t="s">
        <v>86</v>
      </c>
      <c r="B93" s="23" t="s">
        <v>116</v>
      </c>
      <c r="C93" s="9" t="s">
        <v>366</v>
      </c>
      <c r="D93" s="9">
        <v>90</v>
      </c>
      <c r="E93" s="15">
        <v>0.10199999999999999</v>
      </c>
      <c r="F93" s="15"/>
      <c r="G93" s="15"/>
      <c r="H93" s="15"/>
      <c r="I93" s="16">
        <v>1325.088</v>
      </c>
      <c r="J93" s="15">
        <v>53003530</v>
      </c>
      <c r="L93" s="9">
        <f t="shared" si="2"/>
        <v>100.34833333333336</v>
      </c>
      <c r="N93" s="3">
        <f>'TS#1B-ScAcpS_Step 1'!L91-'TS#1B-PfAcpH_Step 2'!L93</f>
        <v>35.192666666666582</v>
      </c>
      <c r="O93" s="5">
        <f>-N93/'TS#1B-ScAcpS_Step 1'!L91</f>
        <v>-0.25964591279883281</v>
      </c>
      <c r="Q93" s="9">
        <f>'TS#1B-ScAcpS_Step 1'!I91-'TS#1B-PfAcpH_Step 2'!I93</f>
        <v>89.111000000000104</v>
      </c>
    </row>
    <row r="94" spans="1:17" x14ac:dyDescent="0.25">
      <c r="A94" s="23" t="s">
        <v>87</v>
      </c>
      <c r="B94" s="23" t="s">
        <v>117</v>
      </c>
      <c r="C94" s="9" t="s">
        <v>367</v>
      </c>
      <c r="D94" s="9">
        <v>91</v>
      </c>
      <c r="E94" s="15">
        <v>0.10199999999999999</v>
      </c>
      <c r="F94" s="15"/>
      <c r="G94" s="15"/>
      <c r="H94" s="15"/>
      <c r="I94" s="16">
        <v>1273.9570000000001</v>
      </c>
      <c r="J94" s="15">
        <v>50958283</v>
      </c>
      <c r="L94" s="9">
        <f t="shared" si="2"/>
        <v>49.217333333333499</v>
      </c>
      <c r="N94" s="3">
        <f>'TS#1B-ScAcpS_Step 1'!L92-'TS#1B-PfAcpH_Step 2'!L94</f>
        <v>40.525666666666439</v>
      </c>
      <c r="O94" s="5">
        <f>-N94/'TS#1B-ScAcpS_Step 1'!L92</f>
        <v>-0.45157468177647803</v>
      </c>
      <c r="Q94" s="9">
        <f>'TS#1B-ScAcpS_Step 1'!I92-'TS#1B-PfAcpH_Step 2'!I94</f>
        <v>94.44399999999996</v>
      </c>
    </row>
    <row r="95" spans="1:17" x14ac:dyDescent="0.25">
      <c r="A95" s="23" t="s">
        <v>88</v>
      </c>
      <c r="B95" s="23" t="s">
        <v>118</v>
      </c>
      <c r="C95" s="9" t="s">
        <v>368</v>
      </c>
      <c r="D95" s="9">
        <v>92</v>
      </c>
      <c r="E95" s="15">
        <v>0.10199999999999999</v>
      </c>
      <c r="F95" s="15"/>
      <c r="G95" s="15"/>
      <c r="H95" s="15"/>
      <c r="I95" s="16">
        <v>1527.365</v>
      </c>
      <c r="J95" s="15">
        <v>61094601</v>
      </c>
      <c r="L95" s="9">
        <f t="shared" si="2"/>
        <v>302.6253333333334</v>
      </c>
      <c r="N95" s="3">
        <f>'TS#1B-ScAcpS_Step 1'!L93-'TS#1B-PfAcpH_Step 2'!L95</f>
        <v>28.249666666666371</v>
      </c>
      <c r="O95" s="5">
        <f>-N95/'TS#1B-ScAcpS_Step 1'!L93</f>
        <v>-8.5378667674095632E-2</v>
      </c>
      <c r="Q95" s="9">
        <f>'TS#1B-ScAcpS_Step 1'!I93-'TS#1B-PfAcpH_Step 2'!I95</f>
        <v>82.167999999999893</v>
      </c>
    </row>
    <row r="96" spans="1:17" x14ac:dyDescent="0.25">
      <c r="A96" s="23" t="s">
        <v>89</v>
      </c>
      <c r="B96" s="23" t="s">
        <v>119</v>
      </c>
      <c r="C96" s="9" t="s">
        <v>369</v>
      </c>
      <c r="D96" s="9">
        <v>93</v>
      </c>
      <c r="E96" s="15">
        <v>0.10199999999999999</v>
      </c>
      <c r="F96" s="15"/>
      <c r="G96" s="15"/>
      <c r="H96" s="15"/>
      <c r="I96" s="16">
        <v>1204.934</v>
      </c>
      <c r="J96" s="15">
        <v>48197374</v>
      </c>
      <c r="L96" s="9">
        <f t="shared" si="2"/>
        <v>-19.805666666666639</v>
      </c>
      <c r="N96" s="3">
        <f>'TS#1B-ScAcpS_Step 1'!L94-'TS#1B-PfAcpH_Step 2'!L96</f>
        <v>72.471666666666579</v>
      </c>
      <c r="O96" s="5">
        <f>-N96/'TS#1B-ScAcpS_Step 1'!L94</f>
        <v>-1.3760617223002822</v>
      </c>
      <c r="Q96" s="9">
        <f>'TS#1B-ScAcpS_Step 1'!I94-'TS#1B-PfAcpH_Step 2'!I96</f>
        <v>126.3900000000001</v>
      </c>
    </row>
    <row r="97" spans="1:17" x14ac:dyDescent="0.25">
      <c r="A97" s="23" t="s">
        <v>90</v>
      </c>
      <c r="B97" s="23" t="s">
        <v>120</v>
      </c>
      <c r="C97" s="9" t="s">
        <v>370</v>
      </c>
      <c r="D97" s="9">
        <v>94</v>
      </c>
      <c r="E97" s="15">
        <v>0.10199999999999999</v>
      </c>
      <c r="F97" s="15"/>
      <c r="G97" s="15"/>
      <c r="H97" s="15"/>
      <c r="I97" s="16">
        <v>1146.1120000000001</v>
      </c>
      <c r="J97" s="15">
        <v>45844481</v>
      </c>
      <c r="L97" s="9">
        <f t="shared" si="2"/>
        <v>-78.627666666666528</v>
      </c>
      <c r="N97" s="3">
        <f>'TS#1B-ScAcpS_Step 1'!L95-'TS#1B-PfAcpH_Step 2'!L97</f>
        <v>41.264666666666471</v>
      </c>
      <c r="O97" s="5">
        <f>-N97/'TS#1B-ScAcpS_Step 1'!L95</f>
        <v>1.1044259472383484</v>
      </c>
      <c r="Q97" s="9">
        <f>'TS#1B-ScAcpS_Step 1'!I95-'TS#1B-PfAcpH_Step 2'!I97</f>
        <v>95.182999999999993</v>
      </c>
    </row>
    <row r="98" spans="1:17" x14ac:dyDescent="0.25">
      <c r="A98" s="23" t="s">
        <v>91</v>
      </c>
      <c r="B98" s="23" t="s">
        <v>121</v>
      </c>
      <c r="C98" s="9" t="s">
        <v>371</v>
      </c>
      <c r="D98" s="9">
        <v>95</v>
      </c>
      <c r="E98" s="15">
        <v>0.10199999999999999</v>
      </c>
      <c r="F98" s="15"/>
      <c r="G98" s="15"/>
      <c r="H98" s="15"/>
      <c r="I98" s="16">
        <v>1318.471</v>
      </c>
      <c r="J98" s="15">
        <v>52738829</v>
      </c>
      <c r="L98" s="9">
        <f t="shared" si="2"/>
        <v>93.731333333333396</v>
      </c>
      <c r="N98" s="3">
        <f>'TS#1B-ScAcpS_Step 1'!L96-'TS#1B-PfAcpH_Step 2'!L98</f>
        <v>47.198666666666441</v>
      </c>
      <c r="O98" s="5">
        <f>-N98/'TS#1B-ScAcpS_Step 1'!L96</f>
        <v>-0.33490858345750724</v>
      </c>
      <c r="Q98" s="9">
        <f>'TS#1B-ScAcpS_Step 1'!I96-'TS#1B-PfAcpH_Step 2'!I98</f>
        <v>101.11699999999996</v>
      </c>
    </row>
    <row r="99" spans="1:17" x14ac:dyDescent="0.25">
      <c r="A99" s="23" t="s">
        <v>92</v>
      </c>
      <c r="B99" s="23" t="s">
        <v>122</v>
      </c>
      <c r="C99" s="9" t="s">
        <v>372</v>
      </c>
      <c r="D99" s="9">
        <v>96</v>
      </c>
      <c r="E99" s="15">
        <v>0.10199999999999999</v>
      </c>
      <c r="F99" s="15"/>
      <c r="G99" s="15"/>
      <c r="H99" s="15"/>
      <c r="I99" s="16">
        <v>1237.979</v>
      </c>
      <c r="J99" s="15">
        <v>49519174</v>
      </c>
      <c r="L99" s="9">
        <f t="shared" si="2"/>
        <v>13.239333333333434</v>
      </c>
      <c r="N99" s="3">
        <f>'TS#1B-ScAcpS_Step 1'!L97-'TS#1B-PfAcpH_Step 2'!L99</f>
        <v>37.351666666666461</v>
      </c>
      <c r="O99" s="5">
        <f>-N99/'TS#1B-ScAcpS_Step 1'!L97</f>
        <v>-0.73830654991335487</v>
      </c>
      <c r="Q99" s="9">
        <f>'TS#1B-ScAcpS_Step 1'!I97-'TS#1B-PfAcpH_Step 2'!I99</f>
        <v>91.269999999999982</v>
      </c>
    </row>
    <row r="100" spans="1:17" x14ac:dyDescent="0.25">
      <c r="A100" s="23" t="s">
        <v>93</v>
      </c>
      <c r="B100" s="23" t="s">
        <v>123</v>
      </c>
      <c r="C100" s="9" t="s">
        <v>373</v>
      </c>
      <c r="D100" s="9">
        <v>97</v>
      </c>
      <c r="E100" s="15">
        <v>0.10199999999999999</v>
      </c>
      <c r="F100" s="15"/>
      <c r="G100" s="15"/>
      <c r="H100" s="15"/>
      <c r="I100" s="16">
        <v>1778.5830000000001</v>
      </c>
      <c r="J100" s="15">
        <v>71143318</v>
      </c>
      <c r="L100" s="9">
        <f t="shared" si="2"/>
        <v>553.84333333333348</v>
      </c>
      <c r="N100" s="3">
        <f>'TS#1B-ScAcpS_Step 1'!L98-'TS#1B-PfAcpH_Step 2'!L100</f>
        <v>-19.02033333333361</v>
      </c>
      <c r="O100" s="5">
        <f>-N100/'TS#1B-ScAcpS_Step 1'!L98</f>
        <v>3.5563790886580446E-2</v>
      </c>
      <c r="Q100" s="9">
        <f>'TS#1B-ScAcpS_Step 1'!I98-'TS#1B-PfAcpH_Step 2'!I100</f>
        <v>34.897999999999911</v>
      </c>
    </row>
    <row r="101" spans="1:17" x14ac:dyDescent="0.25">
      <c r="A101" s="23" t="s">
        <v>94</v>
      </c>
      <c r="B101" s="23" t="s">
        <v>124</v>
      </c>
      <c r="C101" s="9" t="s">
        <v>374</v>
      </c>
      <c r="D101" s="9">
        <v>98</v>
      </c>
      <c r="E101" s="15">
        <v>0.10199999999999999</v>
      </c>
      <c r="F101" s="15"/>
      <c r="G101" s="15"/>
      <c r="H101" s="15"/>
      <c r="I101" s="16">
        <v>1207.3630000000001</v>
      </c>
      <c r="J101" s="15">
        <v>48294509</v>
      </c>
      <c r="L101" s="9">
        <f t="shared" si="2"/>
        <v>-17.376666666666551</v>
      </c>
      <c r="N101" s="3">
        <f>'TS#1B-ScAcpS_Step 1'!L99-'TS#1B-PfAcpH_Step 2'!L101</f>
        <v>20.149666666666462</v>
      </c>
      <c r="O101" s="5">
        <f>-N101/'TS#1B-ScAcpS_Step 1'!L99</f>
        <v>-7.266378170453339</v>
      </c>
      <c r="Q101" s="9">
        <f>'TS#1B-ScAcpS_Step 1'!I99-'TS#1B-PfAcpH_Step 2'!I101</f>
        <v>74.067999999999984</v>
      </c>
    </row>
    <row r="102" spans="1:17" x14ac:dyDescent="0.25">
      <c r="A102" s="23" t="s">
        <v>95</v>
      </c>
      <c r="B102" s="23" t="s">
        <v>125</v>
      </c>
      <c r="C102" s="9" t="s">
        <v>375</v>
      </c>
      <c r="D102" s="9">
        <v>99</v>
      </c>
      <c r="E102" s="15">
        <v>0.10199999999999999</v>
      </c>
      <c r="F102" s="15"/>
      <c r="G102" s="15"/>
      <c r="H102" s="15"/>
      <c r="I102" s="16">
        <v>1432.0809999999999</v>
      </c>
      <c r="J102" s="15">
        <v>57283236</v>
      </c>
      <c r="L102" s="9">
        <f t="shared" si="2"/>
        <v>207.3413333333333</v>
      </c>
      <c r="N102" s="3">
        <f>'TS#1B-ScAcpS_Step 1'!L100-'TS#1B-PfAcpH_Step 2'!L102</f>
        <v>67.193666666666559</v>
      </c>
      <c r="O102" s="5">
        <f>-N102/'TS#1B-ScAcpS_Step 1'!L100</f>
        <v>-0.24475446360816142</v>
      </c>
      <c r="Q102" s="9">
        <f>'TS#1B-ScAcpS_Step 1'!I100-'TS#1B-PfAcpH_Step 2'!I102</f>
        <v>121.11200000000008</v>
      </c>
    </row>
    <row r="103" spans="1:17" x14ac:dyDescent="0.25">
      <c r="A103" s="23" t="s">
        <v>96</v>
      </c>
      <c r="B103" s="23" t="s">
        <v>126</v>
      </c>
      <c r="C103" s="9" t="s">
        <v>376</v>
      </c>
      <c r="D103" s="9">
        <v>100</v>
      </c>
      <c r="E103" s="15">
        <v>0.10199999999999999</v>
      </c>
      <c r="F103" s="15"/>
      <c r="G103" s="15"/>
      <c r="H103" s="15"/>
      <c r="I103" s="16">
        <v>1251.73</v>
      </c>
      <c r="J103" s="15">
        <v>50069187</v>
      </c>
      <c r="L103" s="9">
        <f t="shared" si="2"/>
        <v>26.99033333333341</v>
      </c>
      <c r="N103" s="3">
        <f>'TS#1B-ScAcpS_Step 1'!L101-'TS#1B-PfAcpH_Step 2'!L103</f>
        <v>47.073666666666441</v>
      </c>
      <c r="O103" s="5">
        <f>-N103/'TS#1B-ScAcpS_Step 1'!L101</f>
        <v>-0.63558093900770329</v>
      </c>
      <c r="Q103" s="9">
        <f>'TS#1B-ScAcpS_Step 1'!I101-'TS#1B-PfAcpH_Step 2'!I103</f>
        <v>100.99199999999996</v>
      </c>
    </row>
    <row r="104" spans="1:17" x14ac:dyDescent="0.25">
      <c r="A104" s="23" t="s">
        <v>97</v>
      </c>
      <c r="B104" s="23" t="s">
        <v>127</v>
      </c>
      <c r="C104" s="9" t="s">
        <v>377</v>
      </c>
      <c r="D104" s="9">
        <v>101</v>
      </c>
      <c r="E104" s="15">
        <v>0.10199999999999999</v>
      </c>
      <c r="F104" s="15"/>
      <c r="G104" s="15"/>
      <c r="H104" s="15"/>
      <c r="I104" s="16">
        <v>1261.2059999999999</v>
      </c>
      <c r="J104" s="15">
        <v>50448222</v>
      </c>
      <c r="L104" s="9">
        <f t="shared" si="2"/>
        <v>36.466333333333296</v>
      </c>
      <c r="N104" s="3">
        <f>'TS#1B-ScAcpS_Step 1'!L102-'TS#1B-PfAcpH_Step 2'!L104</f>
        <v>44.154666666666571</v>
      </c>
      <c r="O104" s="5">
        <f>-N104/'TS#1B-ScAcpS_Step 1'!L102</f>
        <v>-0.54768195217953941</v>
      </c>
      <c r="Q104" s="9">
        <f>'TS#1B-ScAcpS_Step 1'!I102-'TS#1B-PfAcpH_Step 2'!I104</f>
        <v>98.073000000000093</v>
      </c>
    </row>
    <row r="105" spans="1:17" x14ac:dyDescent="0.25">
      <c r="A105" s="23" t="s">
        <v>98</v>
      </c>
      <c r="B105" s="23" t="s">
        <v>128</v>
      </c>
      <c r="C105" s="9" t="s">
        <v>378</v>
      </c>
      <c r="D105" s="9">
        <v>102</v>
      </c>
      <c r="E105" s="15">
        <v>0.10199999999999999</v>
      </c>
      <c r="F105" s="15"/>
      <c r="G105" s="15"/>
      <c r="H105" s="15"/>
      <c r="I105" s="16">
        <v>1260.25</v>
      </c>
      <c r="J105" s="15">
        <v>50409984</v>
      </c>
      <c r="L105" s="9">
        <f t="shared" si="2"/>
        <v>35.510333333333392</v>
      </c>
      <c r="N105" s="3">
        <f>'TS#1B-ScAcpS_Step 1'!L103-'TS#1B-PfAcpH_Step 2'!L105</f>
        <v>45.886666666666542</v>
      </c>
      <c r="O105" s="5">
        <f>-N105/'TS#1B-ScAcpS_Step 1'!L103</f>
        <v>-0.56373904034137101</v>
      </c>
      <c r="Q105" s="9">
        <f>'TS#1B-ScAcpS_Step 1'!I103-'TS#1B-PfAcpH_Step 2'!I105</f>
        <v>99.805000000000064</v>
      </c>
    </row>
    <row r="106" spans="1:17" x14ac:dyDescent="0.25">
      <c r="A106" s="23" t="s">
        <v>99</v>
      </c>
      <c r="B106" s="23" t="s">
        <v>129</v>
      </c>
      <c r="C106" s="9" t="s">
        <v>379</v>
      </c>
      <c r="D106" s="9">
        <v>103</v>
      </c>
      <c r="E106" s="15">
        <v>0.10199999999999999</v>
      </c>
      <c r="F106" s="15"/>
      <c r="G106" s="15"/>
      <c r="H106" s="15"/>
      <c r="I106" s="16">
        <v>1404.002</v>
      </c>
      <c r="J106" s="15">
        <v>56160077</v>
      </c>
      <c r="L106" s="9">
        <f t="shared" si="2"/>
        <v>179.26233333333334</v>
      </c>
      <c r="N106" s="3">
        <f>'TS#1B-ScAcpS_Step 1'!L104-'TS#1B-PfAcpH_Step 2'!L106</f>
        <v>49.457666666666455</v>
      </c>
      <c r="O106" s="5">
        <f>-N106/'TS#1B-ScAcpS_Step 1'!L104</f>
        <v>-0.21623673778710431</v>
      </c>
      <c r="Q106" s="9">
        <f>'TS#1B-ScAcpS_Step 1'!I104-'TS#1B-PfAcpH_Step 2'!I106</f>
        <v>103.37599999999998</v>
      </c>
    </row>
    <row r="107" spans="1:17" x14ac:dyDescent="0.25">
      <c r="A107" s="23" t="s">
        <v>100</v>
      </c>
      <c r="B107" s="23" t="s">
        <v>130</v>
      </c>
      <c r="C107" s="9" t="s">
        <v>380</v>
      </c>
      <c r="D107" s="9">
        <v>104</v>
      </c>
      <c r="E107" s="15">
        <v>0.10199999999999999</v>
      </c>
      <c r="F107" s="15"/>
      <c r="G107" s="15"/>
      <c r="H107" s="15"/>
      <c r="I107" s="16">
        <v>1496.2439999999999</v>
      </c>
      <c r="J107" s="15">
        <v>59849757</v>
      </c>
      <c r="L107" s="9">
        <f t="shared" si="2"/>
        <v>271.50433333333331</v>
      </c>
      <c r="N107" s="3">
        <f>'TS#1B-ScAcpS_Step 1'!L105-'TS#1B-PfAcpH_Step 2'!L107</f>
        <v>34.019666666666581</v>
      </c>
      <c r="O107" s="5">
        <f>-N107/'TS#1B-ScAcpS_Step 1'!L105</f>
        <v>-0.1113485901816767</v>
      </c>
      <c r="Q107" s="9">
        <f>'TS#1B-ScAcpS_Step 1'!I105-'TS#1B-PfAcpH_Step 2'!I107</f>
        <v>87.938000000000102</v>
      </c>
    </row>
    <row r="108" spans="1:17" x14ac:dyDescent="0.25">
      <c r="A108" s="23" t="s">
        <v>101</v>
      </c>
      <c r="B108" s="23" t="s">
        <v>131</v>
      </c>
      <c r="C108" s="9" t="s">
        <v>381</v>
      </c>
      <c r="D108" s="9">
        <v>105</v>
      </c>
      <c r="E108" s="15">
        <v>0.10199999999999999</v>
      </c>
      <c r="F108" s="15"/>
      <c r="G108" s="15"/>
      <c r="H108" s="15"/>
      <c r="I108" s="16">
        <v>1893.5340000000001</v>
      </c>
      <c r="J108" s="15">
        <v>75741375</v>
      </c>
      <c r="L108" s="9">
        <f t="shared" si="2"/>
        <v>668.7943333333335</v>
      </c>
      <c r="N108" s="3">
        <f>'TS#1B-ScAcpS_Step 1'!L106-'TS#1B-PfAcpH_Step 2'!L108</f>
        <v>-214.14033333333373</v>
      </c>
      <c r="O108" s="5">
        <f>-N108/'TS#1B-ScAcpS_Step 1'!L106</f>
        <v>0.47099625942658335</v>
      </c>
      <c r="Q108" s="9">
        <f>'TS#1B-ScAcpS_Step 1'!I106-'TS#1B-PfAcpH_Step 2'!I108</f>
        <v>-160.22200000000021</v>
      </c>
    </row>
    <row r="109" spans="1:17" x14ac:dyDescent="0.25">
      <c r="A109" s="23" t="s">
        <v>102</v>
      </c>
      <c r="B109" s="23" t="s">
        <v>132</v>
      </c>
      <c r="C109" s="9" t="s">
        <v>382</v>
      </c>
      <c r="D109" s="9">
        <v>106</v>
      </c>
      <c r="E109" s="15">
        <v>0.10199999999999999</v>
      </c>
      <c r="F109" s="15"/>
      <c r="G109" s="15"/>
      <c r="H109" s="15"/>
      <c r="I109" s="16">
        <v>1290.9860000000001</v>
      </c>
      <c r="J109" s="15">
        <v>51639429</v>
      </c>
      <c r="L109" s="9">
        <f t="shared" si="2"/>
        <v>66.246333333333496</v>
      </c>
      <c r="N109" s="3">
        <f>'TS#1B-ScAcpS_Step 1'!L107-'TS#1B-PfAcpH_Step 2'!L109</f>
        <v>28.810666666666293</v>
      </c>
      <c r="O109" s="5">
        <f>-N109/'TS#1B-ScAcpS_Step 1'!L107</f>
        <v>-0.30308832244512618</v>
      </c>
      <c r="Q109" s="9">
        <f>'TS#1B-ScAcpS_Step 1'!I107-'TS#1B-PfAcpH_Step 2'!I109</f>
        <v>82.728999999999814</v>
      </c>
    </row>
    <row r="110" spans="1:17" x14ac:dyDescent="0.25">
      <c r="A110" s="23" t="s">
        <v>103</v>
      </c>
      <c r="B110" s="23" t="s">
        <v>133</v>
      </c>
      <c r="C110" s="9" t="s">
        <v>383</v>
      </c>
      <c r="D110" s="9">
        <v>107</v>
      </c>
      <c r="E110" s="15">
        <v>0.10199999999999999</v>
      </c>
      <c r="F110" s="15"/>
      <c r="G110" s="15"/>
      <c r="H110" s="15"/>
      <c r="I110" s="16">
        <v>1377.4059999999999</v>
      </c>
      <c r="J110" s="15">
        <v>55096229</v>
      </c>
      <c r="L110" s="9">
        <f t="shared" si="2"/>
        <v>152.66633333333334</v>
      </c>
      <c r="N110" s="3">
        <f>'TS#1B-ScAcpS_Step 1'!L108-'TS#1B-PfAcpH_Step 2'!L110</f>
        <v>64.297666666666601</v>
      </c>
      <c r="O110" s="5">
        <f>-N110/'TS#1B-ScAcpS_Step 1'!L108</f>
        <v>-0.29635177571701582</v>
      </c>
      <c r="Q110" s="9">
        <f>'TS#1B-ScAcpS_Step 1'!I108-'TS#1B-PfAcpH_Step 2'!I110</f>
        <v>118.21600000000012</v>
      </c>
    </row>
    <row r="111" spans="1:17" x14ac:dyDescent="0.25">
      <c r="A111" s="23" t="s">
        <v>104</v>
      </c>
      <c r="B111" s="23" t="s">
        <v>134</v>
      </c>
      <c r="C111" s="9" t="s">
        <v>384</v>
      </c>
      <c r="D111" s="9">
        <v>108</v>
      </c>
      <c r="E111" s="15">
        <v>0.10199999999999999</v>
      </c>
      <c r="F111" s="15"/>
      <c r="G111" s="15"/>
      <c r="H111" s="15"/>
      <c r="I111" s="16">
        <v>1492.4380000000001</v>
      </c>
      <c r="J111" s="15">
        <v>59697527</v>
      </c>
      <c r="L111" s="9">
        <f t="shared" si="2"/>
        <v>267.69833333333349</v>
      </c>
      <c r="N111" s="3">
        <f>'TS#1B-ScAcpS_Step 1'!L109-'TS#1B-PfAcpH_Step 2'!L111</f>
        <v>64.393666666666377</v>
      </c>
      <c r="O111" s="5">
        <f>-N111/'TS#1B-ScAcpS_Step 1'!L109</f>
        <v>-0.19390309512624937</v>
      </c>
      <c r="Q111" s="9">
        <f>'TS#1B-ScAcpS_Step 1'!I109-'TS#1B-PfAcpH_Step 2'!I111</f>
        <v>118.3119999999999</v>
      </c>
    </row>
    <row r="112" spans="1:17" x14ac:dyDescent="0.25">
      <c r="A112" s="23" t="s">
        <v>105</v>
      </c>
      <c r="B112" s="23" t="s">
        <v>135</v>
      </c>
      <c r="C112" s="9" t="s">
        <v>385</v>
      </c>
      <c r="D112" s="9">
        <v>109</v>
      </c>
      <c r="E112" s="15">
        <v>0.10199999999999999</v>
      </c>
      <c r="F112" s="15"/>
      <c r="G112" s="15"/>
      <c r="H112" s="15"/>
      <c r="I112" s="16">
        <v>1479.47</v>
      </c>
      <c r="J112" s="15">
        <v>59178801</v>
      </c>
      <c r="L112" s="9">
        <f t="shared" si="2"/>
        <v>254.73033333333342</v>
      </c>
      <c r="N112" s="3">
        <f>'TS#1B-ScAcpS_Step 1'!L110-'TS#1B-PfAcpH_Step 2'!L112</f>
        <v>34.996666666666442</v>
      </c>
      <c r="O112" s="5">
        <f>-N112/'TS#1B-ScAcpS_Step 1'!L110</f>
        <v>-0.12079187188859326</v>
      </c>
      <c r="Q112" s="9">
        <f>'TS#1B-ScAcpS_Step 1'!I110-'TS#1B-PfAcpH_Step 2'!I112</f>
        <v>88.914999999999964</v>
      </c>
    </row>
    <row r="113" spans="1:17" x14ac:dyDescent="0.25">
      <c r="A113" s="23" t="s">
        <v>106</v>
      </c>
      <c r="B113" s="23" t="s">
        <v>136</v>
      </c>
      <c r="C113" s="9" t="s">
        <v>386</v>
      </c>
      <c r="D113" s="9">
        <v>110</v>
      </c>
      <c r="E113" s="15">
        <v>0.10199999999999999</v>
      </c>
      <c r="F113" s="15"/>
      <c r="G113" s="15"/>
      <c r="H113" s="15"/>
      <c r="I113" s="16">
        <v>1330.577</v>
      </c>
      <c r="J113" s="15">
        <v>53223093</v>
      </c>
      <c r="L113" s="9">
        <f t="shared" si="2"/>
        <v>105.83733333333339</v>
      </c>
      <c r="N113" s="3">
        <f>'TS#1B-ScAcpS_Step 1'!L111-'TS#1B-PfAcpH_Step 2'!L113</f>
        <v>77.502666666666528</v>
      </c>
      <c r="O113" s="5">
        <f>-N113/'TS#1B-ScAcpS_Step 1'!L111</f>
        <v>-0.42272644631104267</v>
      </c>
      <c r="Q113" s="9">
        <f>'TS#1B-ScAcpS_Step 1'!I111-'TS#1B-PfAcpH_Step 2'!I113</f>
        <v>131.42100000000005</v>
      </c>
    </row>
    <row r="114" spans="1:17" x14ac:dyDescent="0.25">
      <c r="A114" s="23" t="s">
        <v>107</v>
      </c>
      <c r="B114" s="23" t="s">
        <v>137</v>
      </c>
      <c r="C114" s="9" t="s">
        <v>387</v>
      </c>
      <c r="D114" s="9">
        <v>111</v>
      </c>
      <c r="E114" s="15">
        <v>0.10199999999999999</v>
      </c>
      <c r="F114" s="15"/>
      <c r="G114" s="15"/>
      <c r="H114" s="15"/>
      <c r="I114" s="16">
        <v>1682.827</v>
      </c>
      <c r="J114" s="15">
        <v>67313096</v>
      </c>
      <c r="L114" s="9">
        <f t="shared" si="2"/>
        <v>458.08733333333339</v>
      </c>
      <c r="N114" s="3">
        <f>'TS#1B-ScAcpS_Step 1'!L112-'TS#1B-PfAcpH_Step 2'!L114</f>
        <v>28.627666666666528</v>
      </c>
      <c r="O114" s="5">
        <f>-N114/'TS#1B-ScAcpS_Step 1'!L112</f>
        <v>-5.8818131076022996E-2</v>
      </c>
      <c r="Q114" s="9">
        <f>'TS#1B-ScAcpS_Step 1'!I112-'TS#1B-PfAcpH_Step 2'!I114</f>
        <v>82.546000000000049</v>
      </c>
    </row>
    <row r="115" spans="1:17" x14ac:dyDescent="0.25">
      <c r="A115" s="23" t="s">
        <v>108</v>
      </c>
      <c r="B115" s="23" t="s">
        <v>138</v>
      </c>
      <c r="C115" s="9" t="s">
        <v>388</v>
      </c>
      <c r="D115" s="9">
        <v>112</v>
      </c>
      <c r="E115" s="15">
        <v>0.10199999999999999</v>
      </c>
      <c r="F115" s="15"/>
      <c r="G115" s="15"/>
      <c r="H115" s="15"/>
      <c r="I115" s="16">
        <v>1207.249</v>
      </c>
      <c r="J115" s="15">
        <v>48289977</v>
      </c>
      <c r="L115" s="9">
        <f t="shared" si="2"/>
        <v>-17.490666666666584</v>
      </c>
      <c r="N115" s="3">
        <f>'TS#1B-ScAcpS_Step 1'!L113-'TS#1B-PfAcpH_Step 2'!L115</f>
        <v>55.393666666666377</v>
      </c>
      <c r="O115" s="5">
        <f>-N115/'TS#1B-ScAcpS_Step 1'!L113</f>
        <v>-1.4614586356400991</v>
      </c>
      <c r="Q115" s="9">
        <f>'TS#1B-ScAcpS_Step 1'!I113-'TS#1B-PfAcpH_Step 2'!I115</f>
        <v>109.3119999999999</v>
      </c>
    </row>
    <row r="116" spans="1:17" x14ac:dyDescent="0.25">
      <c r="A116" s="23" t="s">
        <v>109</v>
      </c>
      <c r="B116" s="23" t="s">
        <v>139</v>
      </c>
      <c r="C116" s="9" t="s">
        <v>389</v>
      </c>
      <c r="D116" s="9">
        <v>113</v>
      </c>
      <c r="E116" s="15">
        <v>0.10199999999999999</v>
      </c>
      <c r="F116" s="15"/>
      <c r="G116" s="15"/>
      <c r="H116" s="15"/>
      <c r="I116" s="16">
        <v>1559.1020000000001</v>
      </c>
      <c r="J116" s="15">
        <v>62364080</v>
      </c>
      <c r="L116" s="9">
        <f t="shared" si="2"/>
        <v>334.36233333333348</v>
      </c>
      <c r="N116" s="3">
        <f>'TS#1B-ScAcpS_Step 1'!L114-'TS#1B-PfAcpH_Step 2'!L116</f>
        <v>50.334666666666408</v>
      </c>
      <c r="O116" s="5">
        <f>-N116/'TS#1B-ScAcpS_Step 1'!L114</f>
        <v>-0.13084236858271944</v>
      </c>
      <c r="Q116" s="9">
        <f>'TS#1B-ScAcpS_Step 1'!I114-'TS#1B-PfAcpH_Step 2'!I116</f>
        <v>104.25299999999993</v>
      </c>
    </row>
    <row r="117" spans="1:17" x14ac:dyDescent="0.25">
      <c r="A117" s="23" t="s">
        <v>110</v>
      </c>
      <c r="B117" s="23" t="s">
        <v>140</v>
      </c>
      <c r="C117" s="9" t="s">
        <v>390</v>
      </c>
      <c r="D117" s="9">
        <v>114</v>
      </c>
      <c r="E117" s="15">
        <v>0.10199999999999999</v>
      </c>
      <c r="F117" s="15"/>
      <c r="G117" s="15"/>
      <c r="H117" s="15"/>
      <c r="I117" s="16">
        <v>1348.5160000000001</v>
      </c>
      <c r="J117" s="15">
        <v>53940630</v>
      </c>
      <c r="L117" s="9">
        <f t="shared" si="2"/>
        <v>123.77633333333347</v>
      </c>
      <c r="N117" s="3">
        <f>'TS#1B-ScAcpS_Step 1'!L115-'TS#1B-PfAcpH_Step 2'!L117</f>
        <v>106.26466666666647</v>
      </c>
      <c r="O117" s="5">
        <f>-N117/'TS#1B-ScAcpS_Step 1'!L115</f>
        <v>-0.46193794439541863</v>
      </c>
      <c r="Q117" s="9">
        <f>'TS#1B-ScAcpS_Step 1'!I115-'TS#1B-PfAcpH_Step 2'!I117</f>
        <v>160.18299999999999</v>
      </c>
    </row>
    <row r="118" spans="1:17" x14ac:dyDescent="0.25">
      <c r="A118" s="23" t="s">
        <v>111</v>
      </c>
      <c r="B118" s="23" t="s">
        <v>141</v>
      </c>
      <c r="C118" s="9" t="s">
        <v>391</v>
      </c>
      <c r="D118" s="9">
        <v>115</v>
      </c>
      <c r="E118" s="15">
        <v>0.10199999999999999</v>
      </c>
      <c r="F118" s="15"/>
      <c r="G118" s="15"/>
      <c r="H118" s="15"/>
      <c r="I118" s="16">
        <v>1346.2670000000001</v>
      </c>
      <c r="J118" s="15">
        <v>53850672</v>
      </c>
      <c r="L118" s="9">
        <f t="shared" si="2"/>
        <v>121.52733333333344</v>
      </c>
      <c r="N118" s="3">
        <f>'TS#1B-ScAcpS_Step 1'!L116-'TS#1B-PfAcpH_Step 2'!L118</f>
        <v>49.31366666666645</v>
      </c>
      <c r="O118" s="5">
        <f>-N118/'TS#1B-ScAcpS_Step 1'!L116</f>
        <v>-0.28865241169664474</v>
      </c>
      <c r="Q118" s="9">
        <f>'TS#1B-ScAcpS_Step 1'!I116-'TS#1B-PfAcpH_Step 2'!I118</f>
        <v>103.23199999999997</v>
      </c>
    </row>
    <row r="119" spans="1:17" x14ac:dyDescent="0.25">
      <c r="A119" s="23" t="s">
        <v>112</v>
      </c>
      <c r="B119" s="23" t="s">
        <v>142</v>
      </c>
      <c r="C119" s="9" t="s">
        <v>392</v>
      </c>
      <c r="D119" s="9">
        <v>116</v>
      </c>
      <c r="E119" s="15">
        <v>0.10199999999999999</v>
      </c>
      <c r="F119" s="15"/>
      <c r="G119" s="15"/>
      <c r="H119" s="15"/>
      <c r="I119" s="16">
        <v>1255.2650000000001</v>
      </c>
      <c r="J119" s="15">
        <v>50210612</v>
      </c>
      <c r="L119" s="9">
        <f t="shared" si="2"/>
        <v>30.525333333333492</v>
      </c>
      <c r="N119" s="3">
        <f>'TS#1B-ScAcpS_Step 1'!L117-'TS#1B-PfAcpH_Step 2'!L119</f>
        <v>29.674666666666326</v>
      </c>
      <c r="O119" s="5">
        <f>-N119/'TS#1B-ScAcpS_Step 1'!L117</f>
        <v>-0.49293466223698362</v>
      </c>
      <c r="Q119" s="9">
        <f>'TS#1B-ScAcpS_Step 1'!I117-'TS#1B-PfAcpH_Step 2'!I119</f>
        <v>83.592999999999847</v>
      </c>
    </row>
    <row r="120" spans="1:17" x14ac:dyDescent="0.25">
      <c r="A120" s="23" t="s">
        <v>113</v>
      </c>
      <c r="B120" s="23" t="s">
        <v>143</v>
      </c>
      <c r="C120" s="9" t="s">
        <v>393</v>
      </c>
      <c r="D120" s="9">
        <v>117</v>
      </c>
      <c r="E120" s="15">
        <v>0.10199999999999999</v>
      </c>
      <c r="F120" s="15"/>
      <c r="G120" s="15"/>
      <c r="H120" s="15"/>
      <c r="I120" s="16">
        <v>1252.1949999999999</v>
      </c>
      <c r="J120" s="15">
        <v>50087799</v>
      </c>
      <c r="L120" s="9">
        <f t="shared" si="2"/>
        <v>27.455333333333328</v>
      </c>
      <c r="N120" s="3">
        <f>'TS#1B-ScAcpS_Step 1'!L118-'TS#1B-PfAcpH_Step 2'!L120</f>
        <v>39.39766666666651</v>
      </c>
      <c r="O120" s="5">
        <f>-N120/'TS#1B-ScAcpS_Step 1'!L118</f>
        <v>-0.58931785659082769</v>
      </c>
      <c r="Q120" s="9">
        <f>'TS#1B-ScAcpS_Step 1'!I118-'TS#1B-PfAcpH_Step 2'!I120</f>
        <v>93.316000000000031</v>
      </c>
    </row>
    <row r="121" spans="1:17" x14ac:dyDescent="0.25">
      <c r="A121" s="23" t="s">
        <v>114</v>
      </c>
      <c r="B121" s="23" t="s">
        <v>144</v>
      </c>
      <c r="C121" s="9" t="s">
        <v>394</v>
      </c>
      <c r="D121" s="9">
        <v>118</v>
      </c>
      <c r="E121" s="15">
        <v>0.10199999999999999</v>
      </c>
      <c r="F121" s="15"/>
      <c r="G121" s="15"/>
      <c r="H121" s="15"/>
      <c r="I121" s="16">
        <v>1225.8679999999999</v>
      </c>
      <c r="J121" s="15">
        <v>49034701</v>
      </c>
      <c r="L121" s="9">
        <f t="shared" si="2"/>
        <v>1.1283333333333303</v>
      </c>
      <c r="N121" s="3">
        <f>'TS#1B-ScAcpS_Step 1'!L119-'TS#1B-PfAcpH_Step 2'!L121</f>
        <v>33.39766666666651</v>
      </c>
      <c r="O121" s="5">
        <f>-N121/'TS#1B-ScAcpS_Step 1'!L119</f>
        <v>-0.96731931491243306</v>
      </c>
      <c r="Q121" s="9">
        <f>'TS#1B-ScAcpS_Step 1'!I119-'TS#1B-PfAcpH_Step 2'!I121</f>
        <v>87.316000000000031</v>
      </c>
    </row>
    <row r="122" spans="1:17" x14ac:dyDescent="0.25">
      <c r="A122" s="23" t="s">
        <v>115</v>
      </c>
      <c r="B122" s="23" t="s">
        <v>145</v>
      </c>
      <c r="C122" s="9" t="s">
        <v>395</v>
      </c>
      <c r="D122" s="9">
        <v>119</v>
      </c>
      <c r="E122" s="15">
        <v>0.10199999999999999</v>
      </c>
      <c r="F122" s="15"/>
      <c r="G122" s="15"/>
      <c r="H122" s="15"/>
      <c r="I122" s="16">
        <v>1488.502</v>
      </c>
      <c r="J122" s="15">
        <v>59540061</v>
      </c>
      <c r="L122" s="9">
        <f t="shared" si="2"/>
        <v>263.76233333333334</v>
      </c>
      <c r="N122" s="3">
        <f>'TS#1B-ScAcpS_Step 1'!L120-'TS#1B-PfAcpH_Step 2'!L122</f>
        <v>2.6986666666664405</v>
      </c>
      <c r="O122" s="5">
        <f>-N122/'TS#1B-ScAcpS_Step 1'!L120</f>
        <v>-1.0127811074290206E-2</v>
      </c>
      <c r="Q122" s="9">
        <f>'TS#1B-ScAcpS_Step 1'!I120-'TS#1B-PfAcpH_Step 2'!I122</f>
        <v>56.616999999999962</v>
      </c>
    </row>
    <row r="123" spans="1:17" x14ac:dyDescent="0.25">
      <c r="A123" s="23" t="s">
        <v>116</v>
      </c>
      <c r="B123" s="23" t="s">
        <v>146</v>
      </c>
      <c r="C123" s="9" t="s">
        <v>396</v>
      </c>
      <c r="D123" s="9">
        <v>120</v>
      </c>
      <c r="E123" s="15">
        <v>0.10199999999999999</v>
      </c>
      <c r="F123" s="15"/>
      <c r="G123" s="15"/>
      <c r="H123" s="15"/>
      <c r="I123" s="16">
        <v>1233.7439999999999</v>
      </c>
      <c r="J123" s="15">
        <v>49349753</v>
      </c>
      <c r="L123" s="9">
        <f t="shared" si="2"/>
        <v>9.0043333333333067</v>
      </c>
      <c r="N123" s="3">
        <f>'TS#1B-ScAcpS_Step 1'!L121-'TS#1B-PfAcpH_Step 2'!L123</f>
        <v>44.687666666666473</v>
      </c>
      <c r="O123" s="5">
        <f>-N123/'TS#1B-ScAcpS_Step 1'!L121</f>
        <v>-0.83229655566316507</v>
      </c>
      <c r="Q123" s="9">
        <f>'TS#1B-ScAcpS_Step 1'!I121-'TS#1B-PfAcpH_Step 2'!I123</f>
        <v>98.605999999999995</v>
      </c>
    </row>
    <row r="124" spans="1:17" x14ac:dyDescent="0.25">
      <c r="A124" s="23" t="s">
        <v>117</v>
      </c>
      <c r="B124" s="23" t="s">
        <v>147</v>
      </c>
      <c r="C124" s="9" t="s">
        <v>397</v>
      </c>
      <c r="D124" s="9">
        <v>121</v>
      </c>
      <c r="E124" s="15">
        <v>0.10199999999999999</v>
      </c>
      <c r="F124" s="15"/>
      <c r="G124" s="15"/>
      <c r="H124" s="15"/>
      <c r="I124" s="16">
        <v>1490.5250000000001</v>
      </c>
      <c r="J124" s="15">
        <v>59621007</v>
      </c>
      <c r="L124" s="9">
        <f t="shared" si="2"/>
        <v>265.78533333333348</v>
      </c>
      <c r="N124" s="3">
        <f>'TS#1B-ScAcpS_Step 1'!L122-'TS#1B-PfAcpH_Step 2'!L124</f>
        <v>79.876666666666324</v>
      </c>
      <c r="O124" s="5">
        <f>-N124/'TS#1B-ScAcpS_Step 1'!L122</f>
        <v>-0.23108315830686152</v>
      </c>
      <c r="Q124" s="9">
        <f>'TS#1B-ScAcpS_Step 1'!I122-'TS#1B-PfAcpH_Step 2'!I124</f>
        <v>133.79499999999985</v>
      </c>
    </row>
    <row r="125" spans="1:17" x14ac:dyDescent="0.25">
      <c r="A125" s="23" t="s">
        <v>118</v>
      </c>
      <c r="B125" s="23" t="s">
        <v>148</v>
      </c>
      <c r="C125" s="9" t="s">
        <v>398</v>
      </c>
      <c r="D125" s="9">
        <v>122</v>
      </c>
      <c r="E125" s="15">
        <v>0.10199999999999999</v>
      </c>
      <c r="F125" s="15"/>
      <c r="G125" s="15"/>
      <c r="H125" s="15"/>
      <c r="I125" s="16">
        <v>1341.115</v>
      </c>
      <c r="J125" s="15">
        <v>53644606</v>
      </c>
      <c r="L125" s="9">
        <f t="shared" si="2"/>
        <v>116.3753333333334</v>
      </c>
      <c r="N125" s="3">
        <f>'TS#1B-ScAcpS_Step 1'!L123-'TS#1B-PfAcpH_Step 2'!L125</f>
        <v>54.006666666666433</v>
      </c>
      <c r="O125" s="5">
        <f>-N125/'TS#1B-ScAcpS_Step 1'!L123</f>
        <v>-0.31697401525200131</v>
      </c>
      <c r="Q125" s="9">
        <f>'TS#1B-ScAcpS_Step 1'!I123-'TS#1B-PfAcpH_Step 2'!I125</f>
        <v>107.92499999999995</v>
      </c>
    </row>
    <row r="126" spans="1:17" x14ac:dyDescent="0.25">
      <c r="A126" s="23" t="s">
        <v>119</v>
      </c>
      <c r="B126" s="23" t="s">
        <v>149</v>
      </c>
      <c r="C126" s="9" t="s">
        <v>399</v>
      </c>
      <c r="D126" s="9">
        <v>123</v>
      </c>
      <c r="E126" s="15">
        <v>0.10199999999999999</v>
      </c>
      <c r="F126" s="15"/>
      <c r="G126" s="15"/>
      <c r="H126" s="15"/>
      <c r="I126" s="16">
        <v>1406.537</v>
      </c>
      <c r="J126" s="15">
        <v>56261474</v>
      </c>
      <c r="L126" s="9">
        <f t="shared" si="2"/>
        <v>181.79733333333343</v>
      </c>
      <c r="N126" s="3">
        <f>'TS#1B-ScAcpS_Step 1'!L124-'TS#1B-PfAcpH_Step 2'!L126</f>
        <v>77.363666666666404</v>
      </c>
      <c r="O126" s="5">
        <f>-N126/'TS#1B-ScAcpS_Step 1'!L124</f>
        <v>-0.29851585179354323</v>
      </c>
      <c r="Q126" s="9">
        <f>'TS#1B-ScAcpS_Step 1'!I124-'TS#1B-PfAcpH_Step 2'!I126</f>
        <v>131.28199999999993</v>
      </c>
    </row>
    <row r="127" spans="1:17" x14ac:dyDescent="0.25">
      <c r="A127" s="23" t="s">
        <v>120</v>
      </c>
      <c r="B127" s="23" t="s">
        <v>150</v>
      </c>
      <c r="C127" s="9" t="s">
        <v>400</v>
      </c>
      <c r="D127" s="9">
        <v>124</v>
      </c>
      <c r="E127" s="15">
        <v>0.10199999999999999</v>
      </c>
      <c r="F127" s="15"/>
      <c r="G127" s="15"/>
      <c r="H127" s="15"/>
      <c r="I127" s="16">
        <v>1228.24</v>
      </c>
      <c r="J127" s="15">
        <v>49129585</v>
      </c>
      <c r="L127" s="9">
        <f t="shared" si="2"/>
        <v>3.5003333333334012</v>
      </c>
      <c r="N127" s="3">
        <f>'TS#1B-ScAcpS_Step 1'!L125-'TS#1B-PfAcpH_Step 2'!L127</f>
        <v>31.887666666666519</v>
      </c>
      <c r="O127" s="5">
        <f>-N127/'TS#1B-ScAcpS_Step 1'!L125</f>
        <v>-0.90108699747560161</v>
      </c>
      <c r="Q127" s="9">
        <f>'TS#1B-ScAcpS_Step 1'!I125-'TS#1B-PfAcpH_Step 2'!I127</f>
        <v>85.80600000000004</v>
      </c>
    </row>
    <row r="128" spans="1:17" x14ac:dyDescent="0.25">
      <c r="A128" s="23" t="s">
        <v>121</v>
      </c>
      <c r="B128" s="23" t="s">
        <v>151</v>
      </c>
      <c r="C128" s="9" t="s">
        <v>401</v>
      </c>
      <c r="D128" s="9">
        <v>125</v>
      </c>
      <c r="E128" s="15">
        <v>0.10199999999999999</v>
      </c>
      <c r="F128" s="15"/>
      <c r="G128" s="15"/>
      <c r="H128" s="15"/>
      <c r="I128" s="16">
        <v>1742.808</v>
      </c>
      <c r="J128" s="15">
        <v>69712317</v>
      </c>
      <c r="L128" s="9">
        <f t="shared" si="2"/>
        <v>518.06833333333338</v>
      </c>
      <c r="N128" s="3">
        <f>'TS#1B-ScAcpS_Step 1'!L126-'TS#1B-PfAcpH_Step 2'!L128</f>
        <v>3.6316666666664332</v>
      </c>
      <c r="O128" s="5">
        <f>-N128/'TS#1B-ScAcpS_Step 1'!L126</f>
        <v>-6.9612165356841759E-3</v>
      </c>
      <c r="Q128" s="9">
        <f>'TS#1B-ScAcpS_Step 1'!I126-'TS#1B-PfAcpH_Step 2'!I128</f>
        <v>57.549999999999955</v>
      </c>
    </row>
    <row r="129" spans="1:17" x14ac:dyDescent="0.25">
      <c r="A129" s="23" t="s">
        <v>122</v>
      </c>
      <c r="B129" s="23" t="s">
        <v>152</v>
      </c>
      <c r="C129" s="9" t="s">
        <v>402</v>
      </c>
      <c r="D129" s="9">
        <v>126</v>
      </c>
      <c r="E129" s="15">
        <v>0.10199999999999999</v>
      </c>
      <c r="F129" s="15"/>
      <c r="G129" s="15"/>
      <c r="H129" s="15"/>
      <c r="I129" s="16">
        <v>1222.528</v>
      </c>
      <c r="J129" s="15">
        <v>48901113</v>
      </c>
      <c r="L129" s="9">
        <f t="shared" si="2"/>
        <v>-2.2116666666665878</v>
      </c>
      <c r="N129" s="3">
        <f>'TS#1B-ScAcpS_Step 1'!L127-'TS#1B-PfAcpH_Step 2'!L129</f>
        <v>28.478666666666413</v>
      </c>
      <c r="O129" s="5">
        <f>-N129/'TS#1B-ScAcpS_Step 1'!L127</f>
        <v>-1.08419943909341</v>
      </c>
      <c r="Q129" s="9">
        <f>'TS#1B-ScAcpS_Step 1'!I127-'TS#1B-PfAcpH_Step 2'!I129</f>
        <v>82.396999999999935</v>
      </c>
    </row>
    <row r="130" spans="1:17" x14ac:dyDescent="0.25">
      <c r="A130" s="23" t="s">
        <v>123</v>
      </c>
      <c r="B130" s="23" t="s">
        <v>153</v>
      </c>
      <c r="C130" s="9" t="s">
        <v>403</v>
      </c>
      <c r="D130" s="9">
        <v>127</v>
      </c>
      <c r="E130" s="15">
        <v>0.10199999999999999</v>
      </c>
      <c r="F130" s="15"/>
      <c r="G130" s="15"/>
      <c r="H130" s="15"/>
      <c r="I130" s="16">
        <v>1237.42</v>
      </c>
      <c r="J130" s="15">
        <v>49496792</v>
      </c>
      <c r="L130" s="9">
        <f t="shared" si="2"/>
        <v>12.680333333333465</v>
      </c>
      <c r="N130" s="3">
        <f>'TS#1B-ScAcpS_Step 1'!L128-'TS#1B-PfAcpH_Step 2'!L130</f>
        <v>39.944666666666308</v>
      </c>
      <c r="O130" s="5">
        <f>-N130/'TS#1B-ScAcpS_Step 1'!L128</f>
        <v>-0.75904354711005184</v>
      </c>
      <c r="Q130" s="9">
        <f>'TS#1B-ScAcpS_Step 1'!I128-'TS#1B-PfAcpH_Step 2'!I130</f>
        <v>93.862999999999829</v>
      </c>
    </row>
    <row r="131" spans="1:17" x14ac:dyDescent="0.25">
      <c r="A131" s="23" t="s">
        <v>124</v>
      </c>
      <c r="B131" s="23" t="s">
        <v>154</v>
      </c>
      <c r="C131" s="9" t="s">
        <v>404</v>
      </c>
      <c r="D131" s="9">
        <v>128</v>
      </c>
      <c r="E131" s="15">
        <v>0.10199999999999999</v>
      </c>
      <c r="F131" s="15"/>
      <c r="G131" s="15"/>
      <c r="H131" s="15"/>
      <c r="I131" s="16">
        <v>1264.992</v>
      </c>
      <c r="J131" s="15">
        <v>50599699</v>
      </c>
      <c r="L131" s="9">
        <f t="shared" si="2"/>
        <v>40.252333333333354</v>
      </c>
      <c r="N131" s="3">
        <f>'TS#1B-ScAcpS_Step 1'!L129-'TS#1B-PfAcpH_Step 2'!L131</f>
        <v>37.282666666666501</v>
      </c>
      <c r="O131" s="5">
        <f>-N131/'TS#1B-ScAcpS_Step 1'!L129</f>
        <v>-0.48084950882397071</v>
      </c>
      <c r="Q131" s="9">
        <f>'TS#1B-ScAcpS_Step 1'!I129-'TS#1B-PfAcpH_Step 2'!I131</f>
        <v>91.201000000000022</v>
      </c>
    </row>
    <row r="132" spans="1:17" x14ac:dyDescent="0.25">
      <c r="A132" s="23" t="s">
        <v>125</v>
      </c>
      <c r="B132" s="23" t="s">
        <v>155</v>
      </c>
      <c r="C132" s="9" t="s">
        <v>405</v>
      </c>
      <c r="D132" s="9">
        <v>129</v>
      </c>
      <c r="E132" s="15">
        <v>0.10199999999999999</v>
      </c>
      <c r="F132" s="15"/>
      <c r="G132" s="15"/>
      <c r="H132" s="15"/>
      <c r="I132" s="16">
        <v>1379.873</v>
      </c>
      <c r="J132" s="15">
        <v>55194922</v>
      </c>
      <c r="L132" s="9">
        <f t="shared" si="2"/>
        <v>155.13333333333344</v>
      </c>
      <c r="N132" s="3">
        <f>'TS#1B-ScAcpS_Step 1'!L130-'TS#1B-PfAcpH_Step 2'!L132</f>
        <v>39.043666666666468</v>
      </c>
      <c r="O132" s="5">
        <f>-N132/'TS#1B-ScAcpS_Step 1'!L130</f>
        <v>-0.2010725609452535</v>
      </c>
      <c r="Q132" s="9">
        <f>'TS#1B-ScAcpS_Step 1'!I130-'TS#1B-PfAcpH_Step 2'!I132</f>
        <v>92.961999999999989</v>
      </c>
    </row>
    <row r="133" spans="1:17" x14ac:dyDescent="0.25">
      <c r="A133" s="23" t="s">
        <v>126</v>
      </c>
      <c r="B133" s="23" t="s">
        <v>156</v>
      </c>
      <c r="C133" s="9" t="s">
        <v>406</v>
      </c>
      <c r="D133" s="9">
        <v>130</v>
      </c>
      <c r="E133" s="15">
        <v>0.10199999999999999</v>
      </c>
      <c r="F133" s="15"/>
      <c r="G133" s="15"/>
      <c r="H133" s="15"/>
      <c r="I133" s="16">
        <v>1343.1120000000001</v>
      </c>
      <c r="J133" s="15">
        <v>53724498</v>
      </c>
      <c r="L133" s="9">
        <f t="shared" si="2"/>
        <v>118.37233333333347</v>
      </c>
      <c r="N133" s="3">
        <f>'TS#1B-ScAcpS_Step 1'!L131-'TS#1B-PfAcpH_Step 2'!L133</f>
        <v>34.248666666666395</v>
      </c>
      <c r="O133" s="5">
        <f>-N133/'TS#1B-ScAcpS_Step 1'!L131</f>
        <v>-0.22440336956687759</v>
      </c>
      <c r="Q133" s="9">
        <f>'TS#1B-ScAcpS_Step 1'!I131-'TS#1B-PfAcpH_Step 2'!I133</f>
        <v>88.166999999999916</v>
      </c>
    </row>
    <row r="134" spans="1:17" x14ac:dyDescent="0.25">
      <c r="A134" s="23" t="s">
        <v>127</v>
      </c>
      <c r="B134" s="23" t="s">
        <v>157</v>
      </c>
      <c r="C134" s="9" t="s">
        <v>407</v>
      </c>
      <c r="D134" s="9">
        <v>131</v>
      </c>
      <c r="E134" s="15">
        <v>0.10199999999999999</v>
      </c>
      <c r="F134" s="15"/>
      <c r="G134" s="15"/>
      <c r="H134" s="15"/>
      <c r="I134" s="16">
        <v>1643.15</v>
      </c>
      <c r="J134" s="15">
        <v>65726014</v>
      </c>
      <c r="L134" s="9">
        <f t="shared" si="2"/>
        <v>418.41033333333348</v>
      </c>
      <c r="N134" s="3">
        <f>'TS#1B-ScAcpS_Step 1'!L132-'TS#1B-PfAcpH_Step 2'!L134</f>
        <v>-59.940333333333683</v>
      </c>
      <c r="O134" s="5">
        <f>-N134/'TS#1B-ScAcpS_Step 1'!L132</f>
        <v>0.16721157512018778</v>
      </c>
      <c r="Q134" s="9">
        <f>'TS#1B-ScAcpS_Step 1'!I132-'TS#1B-PfAcpH_Step 2'!I134</f>
        <v>-6.0220000000001619</v>
      </c>
    </row>
    <row r="135" spans="1:17" x14ac:dyDescent="0.25">
      <c r="A135" s="23" t="s">
        <v>128</v>
      </c>
      <c r="B135" s="23" t="s">
        <v>158</v>
      </c>
      <c r="C135" s="9" t="s">
        <v>408</v>
      </c>
      <c r="D135" s="9">
        <v>132</v>
      </c>
      <c r="E135" s="15">
        <v>0.10199999999999999</v>
      </c>
      <c r="F135" s="15"/>
      <c r="G135" s="15"/>
      <c r="H135" s="15"/>
      <c r="I135" s="16">
        <v>1482.375</v>
      </c>
      <c r="J135" s="15">
        <v>59295005</v>
      </c>
      <c r="L135" s="9">
        <f t="shared" ref="L135:L198" si="3">I135-$K$4</f>
        <v>257.63533333333339</v>
      </c>
      <c r="N135" s="3">
        <f>'TS#1B-ScAcpS_Step 1'!L133-'TS#1B-PfAcpH_Step 2'!L135</f>
        <v>39.081666666666479</v>
      </c>
      <c r="O135" s="5">
        <f>-N135/'TS#1B-ScAcpS_Step 1'!L133</f>
        <v>-0.13171360814064073</v>
      </c>
      <c r="Q135" s="9">
        <f>'TS#1B-ScAcpS_Step 1'!I133-'TS#1B-PfAcpH_Step 2'!I135</f>
        <v>93</v>
      </c>
    </row>
    <row r="136" spans="1:17" x14ac:dyDescent="0.25">
      <c r="A136" s="23" t="s">
        <v>129</v>
      </c>
      <c r="B136" s="23" t="s">
        <v>159</v>
      </c>
      <c r="C136" s="9" t="s">
        <v>409</v>
      </c>
      <c r="D136" s="9">
        <v>133</v>
      </c>
      <c r="E136" s="15">
        <v>0.10199999999999999</v>
      </c>
      <c r="F136" s="15"/>
      <c r="G136" s="15"/>
      <c r="H136" s="15"/>
      <c r="I136" s="16">
        <v>1746.114</v>
      </c>
      <c r="J136" s="15">
        <v>69844546</v>
      </c>
      <c r="L136" s="9">
        <f t="shared" si="3"/>
        <v>521.37433333333342</v>
      </c>
      <c r="N136" s="3">
        <f>'TS#1B-ScAcpS_Step 1'!L134-'TS#1B-PfAcpH_Step 2'!L136</f>
        <v>-42.327333333333627</v>
      </c>
      <c r="O136" s="5">
        <f>-N136/'TS#1B-ScAcpS_Step 1'!L134</f>
        <v>8.8357370640738064E-2</v>
      </c>
      <c r="Q136" s="9">
        <f>'TS#1B-ScAcpS_Step 1'!I134-'TS#1B-PfAcpH_Step 2'!I136</f>
        <v>11.590999999999894</v>
      </c>
    </row>
    <row r="137" spans="1:17" x14ac:dyDescent="0.25">
      <c r="A137" s="23" t="s">
        <v>130</v>
      </c>
      <c r="B137" s="23" t="s">
        <v>160</v>
      </c>
      <c r="C137" s="9" t="s">
        <v>410</v>
      </c>
      <c r="D137" s="9">
        <v>134</v>
      </c>
      <c r="E137" s="15">
        <v>0.10199999999999999</v>
      </c>
      <c r="F137" s="15"/>
      <c r="G137" s="15"/>
      <c r="H137" s="15"/>
      <c r="I137" s="16">
        <v>1285.617</v>
      </c>
      <c r="J137" s="15">
        <v>51424667</v>
      </c>
      <c r="L137" s="9">
        <f t="shared" si="3"/>
        <v>60.877333333333354</v>
      </c>
      <c r="N137" s="3">
        <f>'TS#1B-ScAcpS_Step 1'!L135-'TS#1B-PfAcpH_Step 2'!L137</f>
        <v>49.073666666666441</v>
      </c>
      <c r="O137" s="5">
        <f>-N137/'TS#1B-ScAcpS_Step 1'!L135</f>
        <v>-0.44632305905964048</v>
      </c>
      <c r="Q137" s="9">
        <f>'TS#1B-ScAcpS_Step 1'!I135-'TS#1B-PfAcpH_Step 2'!I137</f>
        <v>102.99199999999996</v>
      </c>
    </row>
    <row r="138" spans="1:17" x14ac:dyDescent="0.25">
      <c r="A138" s="23" t="s">
        <v>131</v>
      </c>
      <c r="B138" s="23" t="s">
        <v>161</v>
      </c>
      <c r="C138" s="9" t="s">
        <v>411</v>
      </c>
      <c r="D138" s="9">
        <v>135</v>
      </c>
      <c r="E138" s="15">
        <v>0.10199999999999999</v>
      </c>
      <c r="F138" s="15"/>
      <c r="G138" s="15"/>
      <c r="H138" s="15"/>
      <c r="I138" s="16">
        <v>1695.807</v>
      </c>
      <c r="J138" s="15">
        <v>67832275</v>
      </c>
      <c r="L138" s="9">
        <f t="shared" si="3"/>
        <v>471.06733333333341</v>
      </c>
      <c r="N138" s="3">
        <f>'TS#1B-ScAcpS_Step 1'!L136-'TS#1B-PfAcpH_Step 2'!L138</f>
        <v>-34.087333333333618</v>
      </c>
      <c r="O138" s="5">
        <f>-N138/'TS#1B-ScAcpS_Step 1'!L136</f>
        <v>7.8006621203106863E-2</v>
      </c>
      <c r="Q138" s="9">
        <f>'TS#1B-ScAcpS_Step 1'!I136-'TS#1B-PfAcpH_Step 2'!I138</f>
        <v>19.830999999999904</v>
      </c>
    </row>
    <row r="139" spans="1:17" x14ac:dyDescent="0.25">
      <c r="A139" s="23" t="s">
        <v>132</v>
      </c>
      <c r="B139" s="23" t="s">
        <v>162</v>
      </c>
      <c r="C139" s="9" t="s">
        <v>412</v>
      </c>
      <c r="D139" s="9">
        <v>136</v>
      </c>
      <c r="E139" s="15">
        <v>0.10199999999999999</v>
      </c>
      <c r="F139" s="15"/>
      <c r="G139" s="15"/>
      <c r="H139" s="15"/>
      <c r="I139" s="16">
        <v>1258.252</v>
      </c>
      <c r="J139" s="15">
        <v>50330070</v>
      </c>
      <c r="L139" s="9">
        <f t="shared" si="3"/>
        <v>33.512333333333345</v>
      </c>
      <c r="N139" s="3">
        <f>'TS#1B-ScAcpS_Step 1'!L137-'TS#1B-PfAcpH_Step 2'!L139</f>
        <v>25.352666666666437</v>
      </c>
      <c r="O139" s="5">
        <f>-N139/'TS#1B-ScAcpS_Step 1'!L137</f>
        <v>-0.43069169568787108</v>
      </c>
      <c r="Q139" s="9">
        <f>'TS#1B-ScAcpS_Step 1'!I137-'TS#1B-PfAcpH_Step 2'!I139</f>
        <v>79.270999999999958</v>
      </c>
    </row>
    <row r="140" spans="1:17" x14ac:dyDescent="0.25">
      <c r="A140" s="23" t="s">
        <v>133</v>
      </c>
      <c r="B140" s="23" t="s">
        <v>163</v>
      </c>
      <c r="C140" s="9" t="s">
        <v>413</v>
      </c>
      <c r="D140" s="9">
        <v>137</v>
      </c>
      <c r="E140" s="15">
        <v>0.10199999999999999</v>
      </c>
      <c r="F140" s="15"/>
      <c r="G140" s="15"/>
      <c r="H140" s="15"/>
      <c r="I140" s="16">
        <v>1577.8340000000001</v>
      </c>
      <c r="J140" s="15">
        <v>63113354</v>
      </c>
      <c r="L140" s="9">
        <f t="shared" si="3"/>
        <v>353.09433333333345</v>
      </c>
      <c r="N140" s="3">
        <f>'TS#1B-ScAcpS_Step 1'!L138-'TS#1B-PfAcpH_Step 2'!L140</f>
        <v>9.1506666666664387</v>
      </c>
      <c r="O140" s="5">
        <f>-N140/'TS#1B-ScAcpS_Step 1'!L138</f>
        <v>-2.5260988189392375E-2</v>
      </c>
      <c r="Q140" s="9">
        <f>'TS#1B-ScAcpS_Step 1'!I138-'TS#1B-PfAcpH_Step 2'!I140</f>
        <v>63.06899999999996</v>
      </c>
    </row>
    <row r="141" spans="1:17" x14ac:dyDescent="0.25">
      <c r="A141" s="23" t="s">
        <v>134</v>
      </c>
      <c r="B141" s="23" t="s">
        <v>164</v>
      </c>
      <c r="C141" s="9" t="s">
        <v>414</v>
      </c>
      <c r="D141" s="9">
        <v>138</v>
      </c>
      <c r="E141" s="15">
        <v>0.10199999999999999</v>
      </c>
      <c r="F141" s="15"/>
      <c r="G141" s="15"/>
      <c r="H141" s="15"/>
      <c r="I141" s="16">
        <v>1400.154</v>
      </c>
      <c r="J141" s="15">
        <v>56006161</v>
      </c>
      <c r="L141" s="9">
        <f t="shared" si="3"/>
        <v>175.41433333333339</v>
      </c>
      <c r="N141" s="3">
        <f>'TS#1B-ScAcpS_Step 1'!L139-'TS#1B-PfAcpH_Step 2'!L141</f>
        <v>80.238666666666404</v>
      </c>
      <c r="O141" s="5">
        <f>-N141/'TS#1B-ScAcpS_Step 1'!L139</f>
        <v>-0.31385771599264028</v>
      </c>
      <c r="Q141" s="9">
        <f>'TS#1B-ScAcpS_Step 1'!I139-'TS#1B-PfAcpH_Step 2'!I141</f>
        <v>134.15699999999993</v>
      </c>
    </row>
    <row r="142" spans="1:17" x14ac:dyDescent="0.25">
      <c r="A142" s="23" t="s">
        <v>135</v>
      </c>
      <c r="B142" s="23" t="s">
        <v>165</v>
      </c>
      <c r="C142" s="9" t="s">
        <v>415</v>
      </c>
      <c r="D142" s="9">
        <v>139</v>
      </c>
      <c r="E142" s="15">
        <v>0.10199999999999999</v>
      </c>
      <c r="F142" s="15"/>
      <c r="G142" s="15"/>
      <c r="H142" s="15"/>
      <c r="I142" s="16">
        <v>1612.444</v>
      </c>
      <c r="J142" s="15">
        <v>64497746</v>
      </c>
      <c r="L142" s="9">
        <f t="shared" si="3"/>
        <v>387.70433333333335</v>
      </c>
      <c r="N142" s="3">
        <f>'TS#1B-ScAcpS_Step 1'!L140-'TS#1B-PfAcpH_Step 2'!L142</f>
        <v>20.167666666666491</v>
      </c>
      <c r="O142" s="5">
        <f>-N142/'TS#1B-ScAcpS_Step 1'!L140</f>
        <v>-4.9446068047491611E-2</v>
      </c>
      <c r="Q142" s="9">
        <f>'TS#1B-ScAcpS_Step 1'!I140-'TS#1B-PfAcpH_Step 2'!I142</f>
        <v>74.086000000000013</v>
      </c>
    </row>
    <row r="143" spans="1:17" x14ac:dyDescent="0.25">
      <c r="A143" s="23" t="s">
        <v>136</v>
      </c>
      <c r="B143" s="23" t="s">
        <v>166</v>
      </c>
      <c r="C143" s="9" t="s">
        <v>416</v>
      </c>
      <c r="D143" s="9">
        <v>140</v>
      </c>
      <c r="E143" s="15">
        <v>0.10199999999999999</v>
      </c>
      <c r="F143" s="15"/>
      <c r="G143" s="15"/>
      <c r="H143" s="15"/>
      <c r="I143" s="16">
        <v>1379.26</v>
      </c>
      <c r="J143" s="15">
        <v>55170394</v>
      </c>
      <c r="L143" s="9">
        <f t="shared" si="3"/>
        <v>154.52033333333338</v>
      </c>
      <c r="N143" s="3">
        <f>'TS#1B-ScAcpS_Step 1'!L141-'TS#1B-PfAcpH_Step 2'!L143</f>
        <v>41.893666666666377</v>
      </c>
      <c r="O143" s="5">
        <f>-N143/'TS#1B-ScAcpS_Step 1'!L141</f>
        <v>-0.21329267092298118</v>
      </c>
      <c r="Q143" s="9">
        <f>'TS#1B-ScAcpS_Step 1'!I141-'TS#1B-PfAcpH_Step 2'!I143</f>
        <v>95.811999999999898</v>
      </c>
    </row>
    <row r="144" spans="1:17" x14ac:dyDescent="0.25">
      <c r="A144" s="23" t="s">
        <v>137</v>
      </c>
      <c r="B144" s="23" t="s">
        <v>167</v>
      </c>
      <c r="C144" s="9" t="s">
        <v>417</v>
      </c>
      <c r="D144" s="9">
        <v>141</v>
      </c>
      <c r="E144" s="15">
        <v>0.10199999999999999</v>
      </c>
      <c r="F144" s="15"/>
      <c r="G144" s="15"/>
      <c r="H144" s="15"/>
      <c r="I144" s="16">
        <v>1628.8420000000001</v>
      </c>
      <c r="J144" s="15">
        <v>65153675</v>
      </c>
      <c r="L144" s="9">
        <f t="shared" si="3"/>
        <v>404.10233333333349</v>
      </c>
      <c r="N144" s="3">
        <f>'TS#1B-ScAcpS_Step 1'!L142-'TS#1B-PfAcpH_Step 2'!L144</f>
        <v>-113.7183333333337</v>
      </c>
      <c r="O144" s="5">
        <f>-N144/'TS#1B-ScAcpS_Step 1'!L142</f>
        <v>0.39161363344169714</v>
      </c>
      <c r="Q144" s="9">
        <f>'TS#1B-ScAcpS_Step 1'!I142-'TS#1B-PfAcpH_Step 2'!I144</f>
        <v>-59.800000000000182</v>
      </c>
    </row>
    <row r="145" spans="1:17" x14ac:dyDescent="0.25">
      <c r="A145" s="23" t="s">
        <v>138</v>
      </c>
      <c r="B145" s="23" t="s">
        <v>168</v>
      </c>
      <c r="C145" s="9" t="s">
        <v>418</v>
      </c>
      <c r="D145" s="9">
        <v>142</v>
      </c>
      <c r="E145" s="15">
        <v>0.10199999999999999</v>
      </c>
      <c r="F145" s="15"/>
      <c r="G145" s="15"/>
      <c r="H145" s="15"/>
      <c r="I145" s="16">
        <v>1292.183</v>
      </c>
      <c r="J145" s="15">
        <v>51687318</v>
      </c>
      <c r="L145" s="9">
        <f t="shared" si="3"/>
        <v>67.443333333333385</v>
      </c>
      <c r="N145" s="3">
        <f>'TS#1B-ScAcpS_Step 1'!L143-'TS#1B-PfAcpH_Step 2'!L145</f>
        <v>38.064666666666426</v>
      </c>
      <c r="O145" s="5">
        <f>-N145/'TS#1B-ScAcpS_Step 1'!L143</f>
        <v>-0.36077517028724354</v>
      </c>
      <c r="Q145" s="9">
        <f>'TS#1B-ScAcpS_Step 1'!I143-'TS#1B-PfAcpH_Step 2'!I145</f>
        <v>91.982999999999947</v>
      </c>
    </row>
    <row r="146" spans="1:17" x14ac:dyDescent="0.25">
      <c r="A146" s="23" t="s">
        <v>139</v>
      </c>
      <c r="B146" s="23" t="s">
        <v>169</v>
      </c>
      <c r="C146" s="9" t="s">
        <v>419</v>
      </c>
      <c r="D146" s="9">
        <v>143</v>
      </c>
      <c r="E146" s="15">
        <v>0.10199999999999999</v>
      </c>
      <c r="F146" s="15"/>
      <c r="G146" s="15"/>
      <c r="H146" s="15"/>
      <c r="I146" s="16">
        <v>1718.7</v>
      </c>
      <c r="J146" s="15">
        <v>68747981</v>
      </c>
      <c r="L146" s="9">
        <f t="shared" si="3"/>
        <v>493.96033333333344</v>
      </c>
      <c r="N146" s="3">
        <f>'TS#1B-ScAcpS_Step 1'!L144-'TS#1B-PfAcpH_Step 2'!L146</f>
        <v>-54.517333333333454</v>
      </c>
      <c r="O146" s="5">
        <f>-N146/'TS#1B-ScAcpS_Step 1'!L144</f>
        <v>0.12406007908496314</v>
      </c>
      <c r="Q146" s="9">
        <f>'TS#1B-ScAcpS_Step 1'!I144-'TS#1B-PfAcpH_Step 2'!I146</f>
        <v>-0.5989999999999327</v>
      </c>
    </row>
    <row r="147" spans="1:17" x14ac:dyDescent="0.25">
      <c r="A147" s="23" t="s">
        <v>140</v>
      </c>
      <c r="B147" s="23" t="s">
        <v>170</v>
      </c>
      <c r="C147" s="9" t="s">
        <v>420</v>
      </c>
      <c r="D147" s="9">
        <v>144</v>
      </c>
      <c r="E147" s="15">
        <v>0.10199999999999999</v>
      </c>
      <c r="F147" s="15"/>
      <c r="G147" s="15"/>
      <c r="H147" s="15"/>
      <c r="I147" s="16">
        <v>1253.0540000000001</v>
      </c>
      <c r="J147" s="15">
        <v>50122170</v>
      </c>
      <c r="L147" s="9">
        <f t="shared" si="3"/>
        <v>28.314333333333479</v>
      </c>
      <c r="N147" s="3">
        <f>'TS#1B-ScAcpS_Step 1'!L145-'TS#1B-PfAcpH_Step 2'!L147</f>
        <v>41.829666666666299</v>
      </c>
      <c r="O147" s="5">
        <f>-N147/'TS#1B-ScAcpS_Step 1'!L145</f>
        <v>-0.59633991027980204</v>
      </c>
      <c r="Q147" s="9">
        <f>'TS#1B-ScAcpS_Step 1'!I145-'TS#1B-PfAcpH_Step 2'!I147</f>
        <v>95.74799999999982</v>
      </c>
    </row>
    <row r="148" spans="1:17" x14ac:dyDescent="0.25">
      <c r="A148" s="23" t="s">
        <v>141</v>
      </c>
      <c r="B148" s="23" t="s">
        <v>171</v>
      </c>
      <c r="C148" s="9" t="s">
        <v>421</v>
      </c>
      <c r="D148" s="9">
        <v>145</v>
      </c>
      <c r="E148" s="15">
        <v>0.10199999999999999</v>
      </c>
      <c r="F148" s="15"/>
      <c r="G148" s="15"/>
      <c r="H148" s="15"/>
      <c r="I148" s="16">
        <v>1423.579</v>
      </c>
      <c r="J148" s="15">
        <v>56943168</v>
      </c>
      <c r="L148" s="9">
        <f t="shared" si="3"/>
        <v>198.83933333333334</v>
      </c>
      <c r="N148" s="3">
        <f>'TS#1B-ScAcpS_Step 1'!L146-'TS#1B-PfAcpH_Step 2'!L148</f>
        <v>38.447666666666464</v>
      </c>
      <c r="O148" s="5">
        <f>-N148/'TS#1B-ScAcpS_Step 1'!L146</f>
        <v>-0.16203022781132762</v>
      </c>
      <c r="Q148" s="9">
        <f>'TS#1B-ScAcpS_Step 1'!I146-'TS#1B-PfAcpH_Step 2'!I148</f>
        <v>92.365999999999985</v>
      </c>
    </row>
    <row r="149" spans="1:17" x14ac:dyDescent="0.25">
      <c r="A149" s="23" t="s">
        <v>142</v>
      </c>
      <c r="B149" s="23" t="s">
        <v>172</v>
      </c>
      <c r="C149" s="9" t="s">
        <v>422</v>
      </c>
      <c r="D149" s="9">
        <v>146</v>
      </c>
      <c r="E149" s="15">
        <v>0.10199999999999999</v>
      </c>
      <c r="F149" s="15"/>
      <c r="G149" s="15"/>
      <c r="H149" s="15"/>
      <c r="I149" s="16">
        <v>1247.819</v>
      </c>
      <c r="J149" s="15">
        <v>49912754</v>
      </c>
      <c r="L149" s="9">
        <f t="shared" si="3"/>
        <v>23.079333333333352</v>
      </c>
      <c r="N149" s="3">
        <f>'TS#1B-ScAcpS_Step 1'!L147-'TS#1B-PfAcpH_Step 2'!L149</f>
        <v>53.396666666666533</v>
      </c>
      <c r="O149" s="5">
        <f>-N149/'TS#1B-ScAcpS_Step 1'!L147</f>
        <v>-0.69821469044754714</v>
      </c>
      <c r="Q149" s="9">
        <f>'TS#1B-ScAcpS_Step 1'!I147-'TS#1B-PfAcpH_Step 2'!I149</f>
        <v>107.31500000000005</v>
      </c>
    </row>
    <row r="150" spans="1:17" x14ac:dyDescent="0.25">
      <c r="A150" s="23" t="s">
        <v>143</v>
      </c>
      <c r="B150" s="23" t="s">
        <v>173</v>
      </c>
      <c r="C150" s="9" t="s">
        <v>423</v>
      </c>
      <c r="D150" s="9">
        <v>147</v>
      </c>
      <c r="E150" s="15">
        <v>0.10199999999999999</v>
      </c>
      <c r="F150" s="15"/>
      <c r="G150" s="15"/>
      <c r="H150" s="15"/>
      <c r="I150" s="16">
        <v>1349.068</v>
      </c>
      <c r="J150" s="15">
        <v>53962729</v>
      </c>
      <c r="L150" s="9">
        <f t="shared" si="3"/>
        <v>124.32833333333338</v>
      </c>
      <c r="N150" s="3">
        <f>'TS#1B-ScAcpS_Step 1'!L148-'TS#1B-PfAcpH_Step 2'!L150</f>
        <v>39.470666666666602</v>
      </c>
      <c r="O150" s="5">
        <f>-N150/'TS#1B-ScAcpS_Step 1'!L148</f>
        <v>-0.24097013209278817</v>
      </c>
      <c r="Q150" s="9">
        <f>'TS#1B-ScAcpS_Step 1'!I148-'TS#1B-PfAcpH_Step 2'!I150</f>
        <v>93.389000000000124</v>
      </c>
    </row>
    <row r="151" spans="1:17" x14ac:dyDescent="0.25">
      <c r="A151" s="23" t="s">
        <v>144</v>
      </c>
      <c r="B151" s="23" t="s">
        <v>174</v>
      </c>
      <c r="C151" s="9" t="s">
        <v>424</v>
      </c>
      <c r="D151" s="9">
        <v>148</v>
      </c>
      <c r="E151" s="15">
        <v>0.10199999999999999</v>
      </c>
      <c r="F151" s="15"/>
      <c r="G151" s="15"/>
      <c r="H151" s="15"/>
      <c r="I151" s="16">
        <v>1323.17</v>
      </c>
      <c r="J151" s="15">
        <v>52926797</v>
      </c>
      <c r="L151" s="9">
        <f t="shared" si="3"/>
        <v>98.430333333333465</v>
      </c>
      <c r="N151" s="3">
        <f>'TS#1B-ScAcpS_Step 1'!L149-'TS#1B-PfAcpH_Step 2'!L151</f>
        <v>77.475666666666484</v>
      </c>
      <c r="O151" s="5">
        <f>-N151/'TS#1B-ScAcpS_Step 1'!L149</f>
        <v>-0.44043788538575435</v>
      </c>
      <c r="Q151" s="9">
        <f>'TS#1B-ScAcpS_Step 1'!I149-'TS#1B-PfAcpH_Step 2'!I151</f>
        <v>131.39400000000001</v>
      </c>
    </row>
    <row r="152" spans="1:17" x14ac:dyDescent="0.25">
      <c r="A152" s="23" t="s">
        <v>145</v>
      </c>
      <c r="B152" s="23" t="s">
        <v>175</v>
      </c>
      <c r="C152" s="9" t="s">
        <v>425</v>
      </c>
      <c r="D152" s="9">
        <v>149</v>
      </c>
      <c r="E152" s="15">
        <v>0.10199999999999999</v>
      </c>
      <c r="F152" s="15"/>
      <c r="G152" s="15"/>
      <c r="H152" s="15"/>
      <c r="I152" s="16">
        <v>1379.23</v>
      </c>
      <c r="J152" s="15">
        <v>55169184</v>
      </c>
      <c r="L152" s="9">
        <f t="shared" si="3"/>
        <v>154.49033333333341</v>
      </c>
      <c r="N152" s="3">
        <f>'TS#1B-ScAcpS_Step 1'!L150-'TS#1B-PfAcpH_Step 2'!L152</f>
        <v>27.931666666666388</v>
      </c>
      <c r="O152" s="5">
        <f>-N152/'TS#1B-ScAcpS_Step 1'!L150</f>
        <v>-0.15311566952816227</v>
      </c>
      <c r="Q152" s="9">
        <f>'TS#1B-ScAcpS_Step 1'!I150-'TS#1B-PfAcpH_Step 2'!I152</f>
        <v>81.849999999999909</v>
      </c>
    </row>
    <row r="153" spans="1:17" x14ac:dyDescent="0.25">
      <c r="A153" s="23" t="s">
        <v>146</v>
      </c>
      <c r="B153" s="23" t="s">
        <v>176</v>
      </c>
      <c r="C153" s="9" t="s">
        <v>426</v>
      </c>
      <c r="D153" s="9">
        <v>150</v>
      </c>
      <c r="E153" s="15">
        <v>0.10199999999999999</v>
      </c>
      <c r="F153" s="15"/>
      <c r="G153" s="15"/>
      <c r="H153" s="15"/>
      <c r="I153" s="16">
        <v>1285.8720000000001</v>
      </c>
      <c r="J153" s="15">
        <v>51434886</v>
      </c>
      <c r="L153" s="9">
        <f t="shared" si="3"/>
        <v>61.132333333333463</v>
      </c>
      <c r="N153" s="3">
        <f>'TS#1B-ScAcpS_Step 1'!L151-'TS#1B-PfAcpH_Step 2'!L153</f>
        <v>42.776666666666415</v>
      </c>
      <c r="O153" s="5">
        <f>-N153/'TS#1B-ScAcpS_Step 1'!L151</f>
        <v>-0.41167431759199363</v>
      </c>
      <c r="Q153" s="9">
        <f>'TS#1B-ScAcpS_Step 1'!I151-'TS#1B-PfAcpH_Step 2'!I153</f>
        <v>96.694999999999936</v>
      </c>
    </row>
    <row r="154" spans="1:17" x14ac:dyDescent="0.25">
      <c r="A154" s="23" t="s">
        <v>147</v>
      </c>
      <c r="B154" s="23" t="s">
        <v>177</v>
      </c>
      <c r="C154" s="9" t="s">
        <v>427</v>
      </c>
      <c r="D154" s="9">
        <v>151</v>
      </c>
      <c r="E154" s="15">
        <v>0.10199999999999999</v>
      </c>
      <c r="F154" s="15"/>
      <c r="G154" s="15"/>
      <c r="H154" s="15"/>
      <c r="I154" s="16">
        <v>1636.807</v>
      </c>
      <c r="J154" s="15">
        <v>65472276</v>
      </c>
      <c r="L154" s="9">
        <f t="shared" si="3"/>
        <v>412.06733333333341</v>
      </c>
      <c r="N154" s="3">
        <f>'TS#1B-ScAcpS_Step 1'!L152-'TS#1B-PfAcpH_Step 2'!L154</f>
        <v>3.2196666666663987</v>
      </c>
      <c r="O154" s="5">
        <f>-N154/'TS#1B-ScAcpS_Step 1'!L152</f>
        <v>-7.7528713074726642E-3</v>
      </c>
      <c r="Q154" s="9">
        <f>'TS#1B-ScAcpS_Step 1'!I152-'TS#1B-PfAcpH_Step 2'!I154</f>
        <v>57.13799999999992</v>
      </c>
    </row>
    <row r="155" spans="1:17" x14ac:dyDescent="0.25">
      <c r="A155" s="23" t="s">
        <v>148</v>
      </c>
      <c r="B155" s="23" t="s">
        <v>178</v>
      </c>
      <c r="C155" s="9" t="s">
        <v>428</v>
      </c>
      <c r="D155" s="9">
        <v>152</v>
      </c>
      <c r="E155" s="15">
        <v>0.10199999999999999</v>
      </c>
      <c r="F155" s="15"/>
      <c r="G155" s="15"/>
      <c r="H155" s="15"/>
      <c r="I155" s="16">
        <v>1271.2619999999999</v>
      </c>
      <c r="J155" s="15">
        <v>50850468</v>
      </c>
      <c r="L155" s="9">
        <f t="shared" si="3"/>
        <v>46.522333333333336</v>
      </c>
      <c r="N155" s="3">
        <f>'TS#1B-ScAcpS_Step 1'!L153-'TS#1B-PfAcpH_Step 2'!L155</f>
        <v>38.146666666666533</v>
      </c>
      <c r="O155" s="5">
        <f>-N155/'TS#1B-ScAcpS_Step 1'!L153</f>
        <v>-0.45053876467971266</v>
      </c>
      <c r="Q155" s="9">
        <f>'TS#1B-ScAcpS_Step 1'!I153-'TS#1B-PfAcpH_Step 2'!I155</f>
        <v>92.065000000000055</v>
      </c>
    </row>
    <row r="156" spans="1:17" x14ac:dyDescent="0.25">
      <c r="A156" s="23" t="s">
        <v>149</v>
      </c>
      <c r="B156" s="23" t="s">
        <v>179</v>
      </c>
      <c r="C156" s="9" t="s">
        <v>429</v>
      </c>
      <c r="D156" s="9">
        <v>153</v>
      </c>
      <c r="E156" s="15">
        <v>0.10199999999999999</v>
      </c>
      <c r="F156" s="15"/>
      <c r="G156" s="15"/>
      <c r="H156" s="15"/>
      <c r="I156" s="16">
        <v>2066.6959999999999</v>
      </c>
      <c r="J156" s="15">
        <v>82667849</v>
      </c>
      <c r="L156" s="9">
        <f t="shared" si="3"/>
        <v>841.9563333333333</v>
      </c>
      <c r="N156" s="3">
        <f>'TS#1B-ScAcpS_Step 1'!L154-'TS#1B-PfAcpH_Step 2'!L156</f>
        <v>-164.15633333333335</v>
      </c>
      <c r="O156" s="5">
        <f>-N156/'TS#1B-ScAcpS_Step 1'!L154</f>
        <v>0.24218992819907548</v>
      </c>
      <c r="Q156" s="9">
        <f>'TS#1B-ScAcpS_Step 1'!I154-'TS#1B-PfAcpH_Step 2'!I156</f>
        <v>-110.23799999999983</v>
      </c>
    </row>
    <row r="157" spans="1:17" x14ac:dyDescent="0.25">
      <c r="A157" s="23" t="s">
        <v>150</v>
      </c>
      <c r="B157" s="23" t="s">
        <v>180</v>
      </c>
      <c r="C157" s="9" t="s">
        <v>430</v>
      </c>
      <c r="D157" s="9">
        <v>154</v>
      </c>
      <c r="E157" s="15">
        <v>0.10199999999999999</v>
      </c>
      <c r="F157" s="15"/>
      <c r="G157" s="15"/>
      <c r="H157" s="15"/>
      <c r="I157" s="16">
        <v>1280.671</v>
      </c>
      <c r="J157" s="15">
        <v>51226842</v>
      </c>
      <c r="L157" s="9">
        <f t="shared" si="3"/>
        <v>55.931333333333441</v>
      </c>
      <c r="N157" s="3">
        <f>'TS#1B-ScAcpS_Step 1'!L155-'TS#1B-PfAcpH_Step 2'!L157</f>
        <v>51.389666666666471</v>
      </c>
      <c r="O157" s="5">
        <f>-N157/'TS#1B-ScAcpS_Step 1'!L155</f>
        <v>-0.47884073635790303</v>
      </c>
      <c r="Q157" s="9">
        <f>'TS#1B-ScAcpS_Step 1'!I155-'TS#1B-PfAcpH_Step 2'!I157</f>
        <v>105.30799999999999</v>
      </c>
    </row>
    <row r="158" spans="1:17" x14ac:dyDescent="0.25">
      <c r="A158" s="23" t="s">
        <v>151</v>
      </c>
      <c r="B158" s="23" t="s">
        <v>181</v>
      </c>
      <c r="C158" s="9" t="s">
        <v>431</v>
      </c>
      <c r="D158" s="9">
        <v>155</v>
      </c>
      <c r="E158" s="15">
        <v>0.10199999999999999</v>
      </c>
      <c r="F158" s="15"/>
      <c r="G158" s="15"/>
      <c r="H158" s="15"/>
      <c r="I158" s="16">
        <v>1496.585</v>
      </c>
      <c r="J158" s="15">
        <v>59863407</v>
      </c>
      <c r="L158" s="9">
        <f t="shared" si="3"/>
        <v>271.84533333333343</v>
      </c>
      <c r="N158" s="3">
        <f>'TS#1B-ScAcpS_Step 1'!L156-'TS#1B-PfAcpH_Step 2'!L158</f>
        <v>21.605666666666366</v>
      </c>
      <c r="O158" s="5">
        <f>-N158/'TS#1B-ScAcpS_Step 1'!L156</f>
        <v>-7.3626147693026708E-2</v>
      </c>
      <c r="Q158" s="9">
        <f>'TS#1B-ScAcpS_Step 1'!I156-'TS#1B-PfAcpH_Step 2'!I158</f>
        <v>75.523999999999887</v>
      </c>
    </row>
    <row r="159" spans="1:17" x14ac:dyDescent="0.25">
      <c r="A159" s="23" t="s">
        <v>152</v>
      </c>
      <c r="B159" s="23" t="s">
        <v>182</v>
      </c>
      <c r="C159" s="9" t="s">
        <v>432</v>
      </c>
      <c r="D159" s="9">
        <v>156</v>
      </c>
      <c r="E159" s="15">
        <v>0.10199999999999999</v>
      </c>
      <c r="F159" s="15"/>
      <c r="G159" s="15"/>
      <c r="H159" s="15"/>
      <c r="I159" s="16">
        <v>1205.338</v>
      </c>
      <c r="J159" s="15">
        <v>48213515</v>
      </c>
      <c r="L159" s="9">
        <f t="shared" si="3"/>
        <v>-19.401666666666642</v>
      </c>
      <c r="N159" s="3">
        <f>'TS#1B-ScAcpS_Step 1'!L157-'TS#1B-PfAcpH_Step 2'!L159</f>
        <v>39.239666666666608</v>
      </c>
      <c r="O159" s="5">
        <f>-N159/'TS#1B-ScAcpS_Step 1'!L157</f>
        <v>-1.9780051752528822</v>
      </c>
      <c r="Q159" s="9">
        <f>'TS#1B-ScAcpS_Step 1'!I157-'TS#1B-PfAcpH_Step 2'!I159</f>
        <v>93.158000000000129</v>
      </c>
    </row>
    <row r="160" spans="1:17" x14ac:dyDescent="0.25">
      <c r="A160" s="23" t="s">
        <v>153</v>
      </c>
      <c r="B160" s="23" t="s">
        <v>183</v>
      </c>
      <c r="C160" s="9" t="s">
        <v>433</v>
      </c>
      <c r="D160" s="9">
        <v>157</v>
      </c>
      <c r="E160" s="15">
        <v>0.10199999999999999</v>
      </c>
      <c r="F160" s="15"/>
      <c r="G160" s="15"/>
      <c r="H160" s="15"/>
      <c r="I160" s="16">
        <v>1278.2840000000001</v>
      </c>
      <c r="J160" s="15">
        <v>51131367</v>
      </c>
      <c r="L160" s="9">
        <f t="shared" si="3"/>
        <v>53.544333333333498</v>
      </c>
      <c r="N160" s="3">
        <f>'TS#1B-ScAcpS_Step 1'!L158-'TS#1B-PfAcpH_Step 2'!L160</f>
        <v>46.92366666666635</v>
      </c>
      <c r="O160" s="5">
        <f>-N160/'TS#1B-ScAcpS_Step 1'!L158</f>
        <v>-0.46705086860160866</v>
      </c>
      <c r="Q160" s="9">
        <f>'TS#1B-ScAcpS_Step 1'!I158-'TS#1B-PfAcpH_Step 2'!I160</f>
        <v>100.84199999999987</v>
      </c>
    </row>
    <row r="161" spans="1:17" x14ac:dyDescent="0.25">
      <c r="A161" s="23" t="s">
        <v>154</v>
      </c>
      <c r="B161" s="23" t="s">
        <v>184</v>
      </c>
      <c r="C161" s="9" t="s">
        <v>434</v>
      </c>
      <c r="D161" s="9">
        <v>158</v>
      </c>
      <c r="E161" s="15">
        <v>0.10199999999999999</v>
      </c>
      <c r="F161" s="15"/>
      <c r="G161" s="15"/>
      <c r="H161" s="15"/>
      <c r="I161" s="16">
        <v>1450.502</v>
      </c>
      <c r="J161" s="15">
        <v>58020062</v>
      </c>
      <c r="L161" s="9">
        <f t="shared" si="3"/>
        <v>225.76233333333334</v>
      </c>
      <c r="N161" s="3">
        <f>'TS#1B-ScAcpS_Step 1'!L159-'TS#1B-PfAcpH_Step 2'!L161</f>
        <v>57.780666666666548</v>
      </c>
      <c r="O161" s="5">
        <f>-N161/'TS#1B-ScAcpS_Step 1'!L159</f>
        <v>-0.20378096679045707</v>
      </c>
      <c r="Q161" s="9">
        <f>'TS#1B-ScAcpS_Step 1'!I159-'TS#1B-PfAcpH_Step 2'!I161</f>
        <v>111.69900000000007</v>
      </c>
    </row>
    <row r="162" spans="1:17" x14ac:dyDescent="0.25">
      <c r="A162" s="23" t="s">
        <v>155</v>
      </c>
      <c r="B162" s="23" t="s">
        <v>185</v>
      </c>
      <c r="C162" s="9" t="s">
        <v>435</v>
      </c>
      <c r="D162" s="9">
        <v>159</v>
      </c>
      <c r="E162" s="15">
        <v>0.10199999999999999</v>
      </c>
      <c r="F162" s="15"/>
      <c r="G162" s="15"/>
      <c r="H162" s="15"/>
      <c r="I162" s="16">
        <v>1444.9870000000001</v>
      </c>
      <c r="J162" s="15">
        <v>57799496</v>
      </c>
      <c r="L162" s="9">
        <f t="shared" si="3"/>
        <v>220.24733333333347</v>
      </c>
      <c r="N162" s="3">
        <f>'TS#1B-ScAcpS_Step 1'!L160-'TS#1B-PfAcpH_Step 2'!L162</f>
        <v>78.804666666666435</v>
      </c>
      <c r="O162" s="5">
        <f>-N162/'TS#1B-ScAcpS_Step 1'!L160</f>
        <v>-0.26351492939912274</v>
      </c>
      <c r="Q162" s="9">
        <f>'TS#1B-ScAcpS_Step 1'!I160-'TS#1B-PfAcpH_Step 2'!I162</f>
        <v>132.72299999999996</v>
      </c>
    </row>
    <row r="163" spans="1:17" x14ac:dyDescent="0.25">
      <c r="A163" s="23" t="s">
        <v>156</v>
      </c>
      <c r="B163" s="23" t="s">
        <v>186</v>
      </c>
      <c r="C163" s="9" t="s">
        <v>436</v>
      </c>
      <c r="D163" s="9">
        <v>160</v>
      </c>
      <c r="E163" s="15">
        <v>0.10199999999999999</v>
      </c>
      <c r="F163" s="15"/>
      <c r="G163" s="15"/>
      <c r="H163" s="15"/>
      <c r="I163" s="16">
        <v>1326.54</v>
      </c>
      <c r="J163" s="15">
        <v>53061595</v>
      </c>
      <c r="L163" s="9">
        <f t="shared" si="3"/>
        <v>101.80033333333336</v>
      </c>
      <c r="N163" s="3">
        <f>'TS#1B-ScAcpS_Step 1'!L161-'TS#1B-PfAcpH_Step 2'!L163</f>
        <v>49.075666666666621</v>
      </c>
      <c r="O163" s="5">
        <f>-N163/'TS#1B-ScAcpS_Step 1'!L161</f>
        <v>-0.32527152540275872</v>
      </c>
      <c r="Q163" s="9">
        <f>'TS#1B-ScAcpS_Step 1'!I161-'TS#1B-PfAcpH_Step 2'!I163</f>
        <v>102.99400000000014</v>
      </c>
    </row>
    <row r="164" spans="1:17" x14ac:dyDescent="0.25">
      <c r="A164" s="23" t="s">
        <v>157</v>
      </c>
      <c r="B164" s="23" t="s">
        <v>187</v>
      </c>
      <c r="C164" s="9" t="s">
        <v>437</v>
      </c>
      <c r="D164" s="9">
        <v>161</v>
      </c>
      <c r="E164" s="15">
        <v>0.10199999999999999</v>
      </c>
      <c r="F164" s="15"/>
      <c r="G164" s="15"/>
      <c r="H164" s="15"/>
      <c r="I164" s="16">
        <v>1841.54</v>
      </c>
      <c r="J164" s="15">
        <v>73661602</v>
      </c>
      <c r="L164" s="9">
        <f t="shared" si="3"/>
        <v>616.80033333333336</v>
      </c>
      <c r="N164" s="3">
        <f>'TS#1B-ScAcpS_Step 1'!L162-'TS#1B-PfAcpH_Step 2'!L164</f>
        <v>-9.4593333333334613</v>
      </c>
      <c r="O164" s="5">
        <f>-N164/'TS#1B-ScAcpS_Step 1'!L162</f>
        <v>1.5574995485787165E-2</v>
      </c>
      <c r="Q164" s="9">
        <f>'TS#1B-ScAcpS_Step 1'!I162-'TS#1B-PfAcpH_Step 2'!I164</f>
        <v>44.45900000000006</v>
      </c>
    </row>
    <row r="165" spans="1:17" x14ac:dyDescent="0.25">
      <c r="A165" s="23" t="s">
        <v>158</v>
      </c>
      <c r="B165" s="23" t="s">
        <v>188</v>
      </c>
      <c r="C165" s="9" t="s">
        <v>438</v>
      </c>
      <c r="D165" s="9">
        <v>162</v>
      </c>
      <c r="E165" s="15">
        <v>0.10199999999999999</v>
      </c>
      <c r="F165" s="15"/>
      <c r="G165" s="15"/>
      <c r="H165" s="15"/>
      <c r="I165" s="16">
        <v>1344.0909999999999</v>
      </c>
      <c r="J165" s="15">
        <v>53763648</v>
      </c>
      <c r="L165" s="9">
        <f t="shared" si="3"/>
        <v>119.35133333333329</v>
      </c>
      <c r="N165" s="3">
        <f>'TS#1B-ScAcpS_Step 1'!L163-'TS#1B-PfAcpH_Step 2'!L165</f>
        <v>37.280666666666548</v>
      </c>
      <c r="O165" s="5">
        <f>-N165/'TS#1B-ScAcpS_Step 1'!L163</f>
        <v>-0.23801436913700003</v>
      </c>
      <c r="Q165" s="9">
        <f>'TS#1B-ScAcpS_Step 1'!I163-'TS#1B-PfAcpH_Step 2'!I165</f>
        <v>91.199000000000069</v>
      </c>
    </row>
    <row r="166" spans="1:17" x14ac:dyDescent="0.25">
      <c r="A166" s="23" t="s">
        <v>159</v>
      </c>
      <c r="B166" s="23" t="s">
        <v>189</v>
      </c>
      <c r="C166" s="9" t="s">
        <v>439</v>
      </c>
      <c r="D166" s="9">
        <v>163</v>
      </c>
      <c r="E166" s="15">
        <v>0.10199999999999999</v>
      </c>
      <c r="F166" s="15"/>
      <c r="G166" s="15"/>
      <c r="H166" s="15"/>
      <c r="I166" s="16">
        <v>1885.597</v>
      </c>
      <c r="J166" s="15">
        <v>75423875</v>
      </c>
      <c r="L166" s="9">
        <f t="shared" si="3"/>
        <v>660.85733333333337</v>
      </c>
      <c r="N166" s="3">
        <f>'TS#1B-ScAcpS_Step 1'!L164-'TS#1B-PfAcpH_Step 2'!L166</f>
        <v>-57.405333333333601</v>
      </c>
      <c r="O166" s="5">
        <f>-N166/'TS#1B-ScAcpS_Step 1'!L164</f>
        <v>9.5128251018032295E-2</v>
      </c>
      <c r="Q166" s="9">
        <f>'TS#1B-ScAcpS_Step 1'!I164-'TS#1B-PfAcpH_Step 2'!I166</f>
        <v>-3.48700000000008</v>
      </c>
    </row>
    <row r="167" spans="1:17" x14ac:dyDescent="0.25">
      <c r="A167" s="23" t="s">
        <v>160</v>
      </c>
      <c r="B167" s="23" t="s">
        <v>190</v>
      </c>
      <c r="C167" s="9" t="s">
        <v>440</v>
      </c>
      <c r="D167" s="9">
        <v>164</v>
      </c>
      <c r="E167" s="15">
        <v>0.10199999999999999</v>
      </c>
      <c r="F167" s="15"/>
      <c r="G167" s="15"/>
      <c r="H167" s="15"/>
      <c r="I167" s="16">
        <v>1468.1</v>
      </c>
      <c r="J167" s="15">
        <v>58724006</v>
      </c>
      <c r="L167" s="9">
        <f t="shared" si="3"/>
        <v>243.3603333333333</v>
      </c>
      <c r="N167" s="3">
        <f>'TS#1B-ScAcpS_Step 1'!L165-'TS#1B-PfAcpH_Step 2'!L167</f>
        <v>7.0326666666665005</v>
      </c>
      <c r="O167" s="5">
        <f>-N167/'TS#1B-ScAcpS_Step 1'!L165</f>
        <v>-2.8086514665611684E-2</v>
      </c>
      <c r="Q167" s="9">
        <f>'TS#1B-ScAcpS_Step 1'!I165-'TS#1B-PfAcpH_Step 2'!I167</f>
        <v>60.951000000000022</v>
      </c>
    </row>
    <row r="168" spans="1:17" x14ac:dyDescent="0.25">
      <c r="A168" s="23" t="s">
        <v>161</v>
      </c>
      <c r="B168" s="23" t="s">
        <v>191</v>
      </c>
      <c r="C168" s="9" t="s">
        <v>441</v>
      </c>
      <c r="D168" s="9">
        <v>165</v>
      </c>
      <c r="E168" s="15">
        <v>0.10199999999999999</v>
      </c>
      <c r="F168" s="15"/>
      <c r="G168" s="15"/>
      <c r="H168" s="15"/>
      <c r="I168" s="16">
        <v>1890.2660000000001</v>
      </c>
      <c r="J168" s="15">
        <v>75610638</v>
      </c>
      <c r="L168" s="9">
        <f t="shared" si="3"/>
        <v>665.52633333333347</v>
      </c>
      <c r="N168" s="3">
        <f>'TS#1B-ScAcpS_Step 1'!L166-'TS#1B-PfAcpH_Step 2'!L168</f>
        <v>-216.69733333333352</v>
      </c>
      <c r="O168" s="5">
        <f>-N168/'TS#1B-ScAcpS_Step 1'!L166</f>
        <v>0.48280599812697828</v>
      </c>
      <c r="Q168" s="9">
        <f>'TS#1B-ScAcpS_Step 1'!I166-'TS#1B-PfAcpH_Step 2'!I168</f>
        <v>-162.779</v>
      </c>
    </row>
    <row r="169" spans="1:17" x14ac:dyDescent="0.25">
      <c r="A169" s="23" t="s">
        <v>162</v>
      </c>
      <c r="B169" s="23" t="s">
        <v>192</v>
      </c>
      <c r="C169" s="9" t="s">
        <v>442</v>
      </c>
      <c r="D169" s="9">
        <v>166</v>
      </c>
      <c r="E169" s="15">
        <v>0.10199999999999999</v>
      </c>
      <c r="F169" s="15"/>
      <c r="G169" s="15"/>
      <c r="H169" s="15"/>
      <c r="I169" s="16">
        <v>1339.895</v>
      </c>
      <c r="J169" s="15">
        <v>53595819</v>
      </c>
      <c r="L169" s="9">
        <f t="shared" si="3"/>
        <v>115.15533333333337</v>
      </c>
      <c r="N169" s="3">
        <f>'TS#1B-ScAcpS_Step 1'!L167-'TS#1B-PfAcpH_Step 2'!L169</f>
        <v>42.859666666666499</v>
      </c>
      <c r="O169" s="5">
        <f>-N169/'TS#1B-ScAcpS_Step 1'!L167</f>
        <v>-0.27123796264067673</v>
      </c>
      <c r="Q169" s="9">
        <f>'TS#1B-ScAcpS_Step 1'!I167-'TS#1B-PfAcpH_Step 2'!I169</f>
        <v>96.77800000000002</v>
      </c>
    </row>
    <row r="170" spans="1:17" x14ac:dyDescent="0.25">
      <c r="A170" s="23" t="s">
        <v>163</v>
      </c>
      <c r="B170" s="23" t="s">
        <v>193</v>
      </c>
      <c r="C170" s="9" t="s">
        <v>443</v>
      </c>
      <c r="D170" s="9">
        <v>167</v>
      </c>
      <c r="E170" s="15">
        <v>0.10199999999999999</v>
      </c>
      <c r="F170" s="15"/>
      <c r="G170" s="15"/>
      <c r="H170" s="15"/>
      <c r="I170" s="16">
        <v>1415.6959999999999</v>
      </c>
      <c r="J170" s="15">
        <v>56627850</v>
      </c>
      <c r="L170" s="9">
        <f t="shared" si="3"/>
        <v>190.9563333333333</v>
      </c>
      <c r="N170" s="3">
        <f>'TS#1B-ScAcpS_Step 1'!L168-'TS#1B-PfAcpH_Step 2'!L170</f>
        <v>21.034666666666453</v>
      </c>
      <c r="O170" s="5">
        <f>-N170/'TS#1B-ScAcpS_Step 1'!L168</f>
        <v>-9.922433814014027E-2</v>
      </c>
      <c r="Q170" s="9">
        <f>'TS#1B-ScAcpS_Step 1'!I168-'TS#1B-PfAcpH_Step 2'!I170</f>
        <v>74.952999999999975</v>
      </c>
    </row>
    <row r="171" spans="1:17" x14ac:dyDescent="0.25">
      <c r="A171" s="23" t="s">
        <v>164</v>
      </c>
      <c r="B171" s="23" t="s">
        <v>194</v>
      </c>
      <c r="C171" s="9" t="s">
        <v>444</v>
      </c>
      <c r="D171" s="9">
        <v>168</v>
      </c>
      <c r="E171" s="15">
        <v>0.10199999999999999</v>
      </c>
      <c r="F171" s="15"/>
      <c r="G171" s="15"/>
      <c r="H171" s="15"/>
      <c r="I171" s="16">
        <v>1293.713</v>
      </c>
      <c r="J171" s="15">
        <v>51748507</v>
      </c>
      <c r="L171" s="9">
        <f t="shared" si="3"/>
        <v>68.973333333333358</v>
      </c>
      <c r="N171" s="3">
        <f>'TS#1B-ScAcpS_Step 1'!L169-'TS#1B-PfAcpH_Step 2'!L171</f>
        <v>27.987666666666428</v>
      </c>
      <c r="O171" s="5">
        <f>-N171/'TS#1B-ScAcpS_Step 1'!L169</f>
        <v>-0.28864870068034043</v>
      </c>
      <c r="Q171" s="9">
        <f>'TS#1B-ScAcpS_Step 1'!I169-'TS#1B-PfAcpH_Step 2'!I171</f>
        <v>81.905999999999949</v>
      </c>
    </row>
    <row r="172" spans="1:17" x14ac:dyDescent="0.25">
      <c r="A172" s="23" t="s">
        <v>165</v>
      </c>
      <c r="B172" s="23" t="s">
        <v>195</v>
      </c>
      <c r="C172" s="9" t="s">
        <v>445</v>
      </c>
      <c r="D172" s="9">
        <v>169</v>
      </c>
      <c r="E172" s="15">
        <v>0.10199999999999999</v>
      </c>
      <c r="F172" s="15"/>
      <c r="G172" s="15"/>
      <c r="H172" s="15"/>
      <c r="I172" s="16">
        <v>1280.665</v>
      </c>
      <c r="J172" s="15">
        <v>51226602</v>
      </c>
      <c r="L172" s="9">
        <f t="shared" si="3"/>
        <v>55.925333333333356</v>
      </c>
      <c r="N172" s="3">
        <f>'TS#1B-ScAcpS_Step 1'!L170-'TS#1B-PfAcpH_Step 2'!L172</f>
        <v>-1.5243333333335158</v>
      </c>
      <c r="O172" s="5">
        <f>-N172/'TS#1B-ScAcpS_Step 1'!L170</f>
        <v>2.8020318253957101E-2</v>
      </c>
      <c r="Q172" s="9">
        <f>'TS#1B-ScAcpS_Step 1'!I170-'TS#1B-PfAcpH_Step 2'!I172</f>
        <v>52.394000000000005</v>
      </c>
    </row>
    <row r="173" spans="1:17" x14ac:dyDescent="0.25">
      <c r="A173" s="36" t="s">
        <v>166</v>
      </c>
      <c r="B173" s="36" t="s">
        <v>196</v>
      </c>
      <c r="C173" s="36" t="s">
        <v>446</v>
      </c>
      <c r="D173" s="36">
        <v>170</v>
      </c>
      <c r="E173" s="36">
        <v>0.10199999999999999</v>
      </c>
      <c r="F173" s="36"/>
      <c r="G173" s="36"/>
      <c r="H173" s="36"/>
      <c r="I173" s="36">
        <v>1763.6110000000001</v>
      </c>
      <c r="J173" s="36">
        <v>70544437</v>
      </c>
      <c r="K173" s="36"/>
      <c r="L173" s="36">
        <f t="shared" si="3"/>
        <v>538.8713333333335</v>
      </c>
      <c r="M173" s="36"/>
      <c r="N173" s="3">
        <f>'TS#1B-ScAcpS_Step 1'!L171-'TS#1B-PfAcpH_Step 2'!L173</f>
        <v>311.03266666666627</v>
      </c>
      <c r="O173" s="5">
        <f>-N173/'TS#1B-ScAcpS_Step 1'!L171</f>
        <v>-0.36596211650570692</v>
      </c>
      <c r="Q173" s="9">
        <f>'TS#1B-ScAcpS_Step 1'!I171-'TS#1B-PfAcpH_Step 2'!I173</f>
        <v>364.95099999999979</v>
      </c>
    </row>
    <row r="174" spans="1:17" x14ac:dyDescent="0.25">
      <c r="A174" s="23" t="s">
        <v>167</v>
      </c>
      <c r="B174" s="23" t="s">
        <v>197</v>
      </c>
      <c r="C174" s="9" t="s">
        <v>447</v>
      </c>
      <c r="D174" s="9">
        <v>171</v>
      </c>
      <c r="E174" s="15">
        <v>0.10199999999999999</v>
      </c>
      <c r="F174" s="15"/>
      <c r="G174" s="15"/>
      <c r="H174" s="15"/>
      <c r="I174" s="16">
        <v>1506.644</v>
      </c>
      <c r="J174" s="15">
        <v>60265767</v>
      </c>
      <c r="L174" s="9">
        <f t="shared" si="3"/>
        <v>281.9043333333334</v>
      </c>
      <c r="N174" s="3">
        <f>'TS#1B-ScAcpS_Step 1'!L172-'TS#1B-PfAcpH_Step 2'!L174</f>
        <v>-3.5973333333336086</v>
      </c>
      <c r="O174" s="5">
        <f>-N174/'TS#1B-ScAcpS_Step 1'!L172</f>
        <v>1.2925773815727277E-2</v>
      </c>
      <c r="Q174" s="9">
        <f>'TS#1B-ScAcpS_Step 1'!I172-'TS#1B-PfAcpH_Step 2'!I174</f>
        <v>50.320999999999913</v>
      </c>
    </row>
    <row r="175" spans="1:17" x14ac:dyDescent="0.25">
      <c r="A175" s="23" t="s">
        <v>168</v>
      </c>
      <c r="B175" s="23" t="s">
        <v>198</v>
      </c>
      <c r="C175" s="9" t="s">
        <v>448</v>
      </c>
      <c r="D175" s="9">
        <v>172</v>
      </c>
      <c r="E175" s="15">
        <v>0.10199999999999999</v>
      </c>
      <c r="F175" s="15"/>
      <c r="G175" s="15"/>
      <c r="H175" s="15"/>
      <c r="I175" s="16">
        <v>1348.75</v>
      </c>
      <c r="J175" s="15">
        <v>53950015</v>
      </c>
      <c r="L175" s="9">
        <f t="shared" si="3"/>
        <v>124.01033333333339</v>
      </c>
      <c r="N175" s="3">
        <f>'TS#1B-ScAcpS_Step 1'!L173-'TS#1B-PfAcpH_Step 2'!L175</f>
        <v>30.962666666666564</v>
      </c>
      <c r="O175" s="5">
        <f>-N175/'TS#1B-ScAcpS_Step 1'!L173</f>
        <v>-0.1997939426007535</v>
      </c>
      <c r="Q175" s="9">
        <f>'TS#1B-ScAcpS_Step 1'!I173-'TS#1B-PfAcpH_Step 2'!I175</f>
        <v>84.881000000000085</v>
      </c>
    </row>
    <row r="176" spans="1:17" x14ac:dyDescent="0.25">
      <c r="A176" s="23" t="s">
        <v>169</v>
      </c>
      <c r="B176" s="23" t="s">
        <v>199</v>
      </c>
      <c r="C176" s="9" t="s">
        <v>449</v>
      </c>
      <c r="D176" s="9">
        <v>173</v>
      </c>
      <c r="E176" s="15">
        <v>0.10199999999999999</v>
      </c>
      <c r="F176" s="15"/>
      <c r="G176" s="15"/>
      <c r="H176" s="15"/>
      <c r="I176" s="16">
        <v>1470.57</v>
      </c>
      <c r="J176" s="15">
        <v>58822810</v>
      </c>
      <c r="L176" s="9">
        <f t="shared" si="3"/>
        <v>245.83033333333333</v>
      </c>
      <c r="N176" s="3">
        <f>'TS#1B-ScAcpS_Step 1'!L174-'TS#1B-PfAcpH_Step 2'!L176</f>
        <v>60.184666666666544</v>
      </c>
      <c r="O176" s="5">
        <f>-N176/'TS#1B-ScAcpS_Step 1'!L174</f>
        <v>-0.19667227641346524</v>
      </c>
      <c r="Q176" s="9">
        <f>'TS#1B-ScAcpS_Step 1'!I174-'TS#1B-PfAcpH_Step 2'!I176</f>
        <v>114.10300000000007</v>
      </c>
    </row>
    <row r="177" spans="1:17" x14ac:dyDescent="0.25">
      <c r="A177" s="23" t="s">
        <v>170</v>
      </c>
      <c r="B177" s="23" t="s">
        <v>200</v>
      </c>
      <c r="C177" s="9" t="s">
        <v>450</v>
      </c>
      <c r="D177" s="9">
        <v>174</v>
      </c>
      <c r="E177" s="15">
        <v>0.10199999999999999</v>
      </c>
      <c r="F177" s="15"/>
      <c r="G177" s="15"/>
      <c r="H177" s="15"/>
      <c r="I177" s="16">
        <v>1345.2539999999999</v>
      </c>
      <c r="J177" s="15">
        <v>53810171</v>
      </c>
      <c r="L177" s="9">
        <f t="shared" si="3"/>
        <v>120.5143333333333</v>
      </c>
      <c r="N177" s="3">
        <f>'TS#1B-ScAcpS_Step 1'!L175-'TS#1B-PfAcpH_Step 2'!L177</f>
        <v>21.615666666666584</v>
      </c>
      <c r="O177" s="5">
        <f>-N177/'TS#1B-ScAcpS_Step 1'!L175</f>
        <v>-0.15208377307160068</v>
      </c>
      <c r="Q177" s="9">
        <f>'TS#1B-ScAcpS_Step 1'!I175-'TS#1B-PfAcpH_Step 2'!I177</f>
        <v>75.534000000000106</v>
      </c>
    </row>
    <row r="178" spans="1:17" x14ac:dyDescent="0.25">
      <c r="A178" s="23" t="s">
        <v>171</v>
      </c>
      <c r="B178" s="23" t="s">
        <v>201</v>
      </c>
      <c r="C178" s="9" t="s">
        <v>451</v>
      </c>
      <c r="D178" s="9">
        <v>175</v>
      </c>
      <c r="E178" s="15">
        <v>0.10199999999999999</v>
      </c>
      <c r="F178" s="15"/>
      <c r="G178" s="15"/>
      <c r="H178" s="15"/>
      <c r="I178" s="16">
        <v>1657.837</v>
      </c>
      <c r="J178" s="15">
        <v>66313499</v>
      </c>
      <c r="L178" s="9">
        <f t="shared" si="3"/>
        <v>433.09733333333338</v>
      </c>
      <c r="N178" s="3">
        <f>'TS#1B-ScAcpS_Step 1'!L176-'TS#1B-PfAcpH_Step 2'!L178</f>
        <v>-5.9523333333333994</v>
      </c>
      <c r="O178" s="5">
        <f>-N178/'TS#1B-ScAcpS_Step 1'!L176</f>
        <v>1.3935158630753959E-2</v>
      </c>
      <c r="Q178" s="9">
        <f>'TS#1B-ScAcpS_Step 1'!I176-'TS#1B-PfAcpH_Step 2'!I178</f>
        <v>47.966000000000122</v>
      </c>
    </row>
    <row r="179" spans="1:17" x14ac:dyDescent="0.25">
      <c r="A179" s="23" t="s">
        <v>172</v>
      </c>
      <c r="B179" s="23" t="s">
        <v>202</v>
      </c>
      <c r="C179" s="9" t="s">
        <v>452</v>
      </c>
      <c r="D179" s="9">
        <v>176</v>
      </c>
      <c r="E179" s="15">
        <v>0.10199999999999999</v>
      </c>
      <c r="F179" s="15"/>
      <c r="G179" s="15"/>
      <c r="H179" s="15"/>
      <c r="I179" s="16">
        <v>1259.56</v>
      </c>
      <c r="J179" s="15">
        <v>50382414</v>
      </c>
      <c r="L179" s="9">
        <f t="shared" si="3"/>
        <v>34.820333333333338</v>
      </c>
      <c r="N179" s="3">
        <f>'TS#1B-ScAcpS_Step 1'!L177-'TS#1B-PfAcpH_Step 2'!L179</f>
        <v>19.511666666666542</v>
      </c>
      <c r="O179" s="5">
        <f>-N179/'TS#1B-ScAcpS_Step 1'!L177</f>
        <v>-0.35911924218999092</v>
      </c>
      <c r="Q179" s="9">
        <f>'TS#1B-ScAcpS_Step 1'!I177-'TS#1B-PfAcpH_Step 2'!I179</f>
        <v>73.430000000000064</v>
      </c>
    </row>
    <row r="180" spans="1:17" x14ac:dyDescent="0.25">
      <c r="A180" s="23" t="s">
        <v>173</v>
      </c>
      <c r="B180" s="23" t="s">
        <v>203</v>
      </c>
      <c r="C180" s="9" t="s">
        <v>453</v>
      </c>
      <c r="D180" s="9">
        <v>177</v>
      </c>
      <c r="E180" s="15">
        <v>0.10199999999999999</v>
      </c>
      <c r="F180" s="15"/>
      <c r="G180" s="15"/>
      <c r="H180" s="15"/>
      <c r="I180" s="16">
        <v>1323.06</v>
      </c>
      <c r="J180" s="15">
        <v>52922387</v>
      </c>
      <c r="L180" s="9">
        <f t="shared" si="3"/>
        <v>98.320333333333338</v>
      </c>
      <c r="N180" s="3">
        <f>'TS#1B-ScAcpS_Step 1'!L178-'TS#1B-PfAcpH_Step 2'!L180</f>
        <v>40.722666666666555</v>
      </c>
      <c r="O180" s="5">
        <f>-N180/'TS#1B-ScAcpS_Step 1'!L178</f>
        <v>-0.29287822232450816</v>
      </c>
      <c r="Q180" s="9">
        <f>'TS#1B-ScAcpS_Step 1'!I178-'TS#1B-PfAcpH_Step 2'!I180</f>
        <v>94.641000000000076</v>
      </c>
    </row>
    <row r="181" spans="1:17" x14ac:dyDescent="0.25">
      <c r="A181" s="23" t="s">
        <v>174</v>
      </c>
      <c r="B181" s="23" t="s">
        <v>204</v>
      </c>
      <c r="C181" s="9" t="s">
        <v>454</v>
      </c>
      <c r="D181" s="9">
        <v>178</v>
      </c>
      <c r="E181" s="15">
        <v>0.10199999999999999</v>
      </c>
      <c r="F181" s="15"/>
      <c r="G181" s="15"/>
      <c r="H181" s="15"/>
      <c r="I181" s="16">
        <v>1570.17</v>
      </c>
      <c r="J181" s="15">
        <v>62806814</v>
      </c>
      <c r="L181" s="9">
        <f t="shared" si="3"/>
        <v>345.43033333333346</v>
      </c>
      <c r="N181" s="3">
        <f>'TS#1B-ScAcpS_Step 1'!L179-'TS#1B-PfAcpH_Step 2'!L181</f>
        <v>18.327666666666346</v>
      </c>
      <c r="O181" s="5">
        <f>-N181/'TS#1B-ScAcpS_Step 1'!L179</f>
        <v>-5.038422980846155E-2</v>
      </c>
      <c r="Q181" s="9">
        <f>'TS#1B-ScAcpS_Step 1'!I179-'TS#1B-PfAcpH_Step 2'!I181</f>
        <v>72.245999999999867</v>
      </c>
    </row>
    <row r="182" spans="1:17" x14ac:dyDescent="0.25">
      <c r="A182" s="23" t="s">
        <v>175</v>
      </c>
      <c r="B182" s="23" t="s">
        <v>205</v>
      </c>
      <c r="C182" s="9" t="s">
        <v>455</v>
      </c>
      <c r="D182" s="9">
        <v>179</v>
      </c>
      <c r="E182" s="15">
        <v>0.10199999999999999</v>
      </c>
      <c r="F182" s="15"/>
      <c r="G182" s="15"/>
      <c r="H182" s="15"/>
      <c r="I182" s="16">
        <v>1702.3150000000001</v>
      </c>
      <c r="J182" s="15">
        <v>68092589</v>
      </c>
      <c r="L182" s="9">
        <f t="shared" si="3"/>
        <v>477.57533333333345</v>
      </c>
      <c r="N182" s="3">
        <f>'TS#1B-ScAcpS_Step 1'!L180-'TS#1B-PfAcpH_Step 2'!L182</f>
        <v>-28.773333333333539</v>
      </c>
      <c r="O182" s="5">
        <f>-N182/'TS#1B-ScAcpS_Step 1'!L180</f>
        <v>6.411141958666304E-2</v>
      </c>
      <c r="Q182" s="9">
        <f>'TS#1B-ScAcpS_Step 1'!I180-'TS#1B-PfAcpH_Step 2'!I182</f>
        <v>25.144999999999982</v>
      </c>
    </row>
    <row r="183" spans="1:17" x14ac:dyDescent="0.25">
      <c r="A183" s="23" t="s">
        <v>176</v>
      </c>
      <c r="B183" s="23" t="s">
        <v>206</v>
      </c>
      <c r="C183" s="9" t="s">
        <v>456</v>
      </c>
      <c r="D183" s="9">
        <v>180</v>
      </c>
      <c r="E183" s="15">
        <v>0.10199999999999999</v>
      </c>
      <c r="F183" s="15"/>
      <c r="G183" s="15"/>
      <c r="H183" s="15"/>
      <c r="I183" s="16">
        <v>1288.8510000000001</v>
      </c>
      <c r="J183" s="15">
        <v>51554049</v>
      </c>
      <c r="L183" s="9">
        <f t="shared" si="3"/>
        <v>64.111333333333505</v>
      </c>
      <c r="N183" s="3">
        <f>'TS#1B-ScAcpS_Step 1'!L181-'TS#1B-PfAcpH_Step 2'!L183</f>
        <v>31.998666666666395</v>
      </c>
      <c r="O183" s="5">
        <f>-N183/'TS#1B-ScAcpS_Step 1'!L181</f>
        <v>-0.33293795303991708</v>
      </c>
      <c r="Q183" s="9">
        <f>'TS#1B-ScAcpS_Step 1'!I181-'TS#1B-PfAcpH_Step 2'!I183</f>
        <v>85.916999999999916</v>
      </c>
    </row>
    <row r="184" spans="1:17" x14ac:dyDescent="0.25">
      <c r="A184" s="23" t="s">
        <v>177</v>
      </c>
      <c r="B184" s="23" t="s">
        <v>207</v>
      </c>
      <c r="C184" s="9" t="s">
        <v>457</v>
      </c>
      <c r="D184" s="9">
        <v>181</v>
      </c>
      <c r="E184" s="15">
        <v>0.10199999999999999</v>
      </c>
      <c r="F184" s="15"/>
      <c r="G184" s="15"/>
      <c r="H184" s="15"/>
      <c r="I184" s="16">
        <v>1430.5609999999999</v>
      </c>
      <c r="J184" s="15">
        <v>57222445</v>
      </c>
      <c r="L184" s="9">
        <f t="shared" si="3"/>
        <v>205.82133333333331</v>
      </c>
      <c r="N184" s="3">
        <f>'TS#1B-ScAcpS_Step 1'!L182-'TS#1B-PfAcpH_Step 2'!L184</f>
        <v>2.7376666666666551</v>
      </c>
      <c r="O184" s="5">
        <f>-N184/'TS#1B-ScAcpS_Step 1'!L182</f>
        <v>-1.3126581287149707E-2</v>
      </c>
      <c r="Q184" s="9">
        <f>'TS#1B-ScAcpS_Step 1'!I182-'TS#1B-PfAcpH_Step 2'!I184</f>
        <v>56.656000000000176</v>
      </c>
    </row>
    <row r="185" spans="1:17" x14ac:dyDescent="0.25">
      <c r="A185" s="23" t="s">
        <v>178</v>
      </c>
      <c r="B185" s="23" t="s">
        <v>208</v>
      </c>
      <c r="C185" s="9" t="s">
        <v>458</v>
      </c>
      <c r="D185" s="9">
        <v>182</v>
      </c>
      <c r="E185" s="15">
        <v>0.10199999999999999</v>
      </c>
      <c r="F185" s="15"/>
      <c r="G185" s="15"/>
      <c r="H185" s="15"/>
      <c r="I185" s="16">
        <v>1276.6690000000001</v>
      </c>
      <c r="J185" s="15">
        <v>51066743</v>
      </c>
      <c r="L185" s="9">
        <f t="shared" si="3"/>
        <v>51.929333333333489</v>
      </c>
      <c r="N185" s="3">
        <f>'TS#1B-ScAcpS_Step 1'!L183-'TS#1B-PfAcpH_Step 2'!L185</f>
        <v>38.437666666666473</v>
      </c>
      <c r="O185" s="5">
        <f>-N185/'TS#1B-ScAcpS_Step 1'!L183</f>
        <v>-0.4253506995547765</v>
      </c>
      <c r="Q185" s="9">
        <f>'TS#1B-ScAcpS_Step 1'!I183-'TS#1B-PfAcpH_Step 2'!I185</f>
        <v>92.355999999999995</v>
      </c>
    </row>
    <row r="186" spans="1:17" x14ac:dyDescent="0.25">
      <c r="A186" s="23" t="s">
        <v>179</v>
      </c>
      <c r="B186" s="23" t="s">
        <v>209</v>
      </c>
      <c r="C186" s="9" t="s">
        <v>459</v>
      </c>
      <c r="D186" s="9">
        <v>183</v>
      </c>
      <c r="E186" s="15">
        <v>0.10199999999999999</v>
      </c>
      <c r="F186" s="15"/>
      <c r="G186" s="15"/>
      <c r="H186" s="15"/>
      <c r="I186" s="16">
        <v>1426.1990000000001</v>
      </c>
      <c r="J186" s="15">
        <v>57047943</v>
      </c>
      <c r="L186" s="9">
        <f t="shared" si="3"/>
        <v>201.45933333333346</v>
      </c>
      <c r="N186" s="3">
        <f>'TS#1B-ScAcpS_Step 1'!L184-'TS#1B-PfAcpH_Step 2'!L186</f>
        <v>2.4156666666663114</v>
      </c>
      <c r="O186" s="5">
        <f>-N186/'TS#1B-ScAcpS_Step 1'!L184</f>
        <v>-1.1848763539748935E-2</v>
      </c>
      <c r="Q186" s="9">
        <f>'TS#1B-ScAcpS_Step 1'!I184-'TS#1B-PfAcpH_Step 2'!I186</f>
        <v>56.333999999999833</v>
      </c>
    </row>
    <row r="187" spans="1:17" x14ac:dyDescent="0.25">
      <c r="A187" s="23" t="s">
        <v>180</v>
      </c>
      <c r="B187" s="23" t="s">
        <v>210</v>
      </c>
      <c r="C187" s="9" t="s">
        <v>460</v>
      </c>
      <c r="D187" s="9">
        <v>184</v>
      </c>
      <c r="E187" s="15">
        <v>0.10199999999999999</v>
      </c>
      <c r="F187" s="15"/>
      <c r="G187" s="15"/>
      <c r="H187" s="15"/>
      <c r="I187" s="16">
        <v>1225.9290000000001</v>
      </c>
      <c r="J187" s="15">
        <v>49037170</v>
      </c>
      <c r="L187" s="9">
        <f t="shared" si="3"/>
        <v>1.1893333333334795</v>
      </c>
      <c r="N187" s="3">
        <f>'TS#1B-ScAcpS_Step 1'!L185-'TS#1B-PfAcpH_Step 2'!L187</f>
        <v>34.743666666666286</v>
      </c>
      <c r="O187" s="5">
        <f>-N187/'TS#1B-ScAcpS_Step 1'!L185</f>
        <v>-0.96690136272135674</v>
      </c>
      <c r="Q187" s="9">
        <f>'TS#1B-ScAcpS_Step 1'!I185-'TS#1B-PfAcpH_Step 2'!I187</f>
        <v>88.661999999999807</v>
      </c>
    </row>
    <row r="188" spans="1:17" x14ac:dyDescent="0.25">
      <c r="A188" s="23" t="s">
        <v>181</v>
      </c>
      <c r="B188" s="23" t="s">
        <v>211</v>
      </c>
      <c r="C188" s="9" t="s">
        <v>461</v>
      </c>
      <c r="D188" s="9">
        <v>185</v>
      </c>
      <c r="E188" s="15">
        <v>0.10199999999999999</v>
      </c>
      <c r="F188" s="15"/>
      <c r="G188" s="15"/>
      <c r="H188" s="15"/>
      <c r="I188" s="16">
        <v>1282.201</v>
      </c>
      <c r="J188" s="15">
        <v>51288054</v>
      </c>
      <c r="L188" s="9">
        <f t="shared" si="3"/>
        <v>57.461333333333414</v>
      </c>
      <c r="N188" s="3">
        <f>'TS#1B-ScAcpS_Step 1'!L186-'TS#1B-PfAcpH_Step 2'!L188</f>
        <v>30.594666666666399</v>
      </c>
      <c r="O188" s="5">
        <f>-N188/'TS#1B-ScAcpS_Step 1'!L186</f>
        <v>-0.34744556494351847</v>
      </c>
      <c r="Q188" s="9">
        <f>'TS#1B-ScAcpS_Step 1'!I186-'TS#1B-PfAcpH_Step 2'!I188</f>
        <v>84.51299999999992</v>
      </c>
    </row>
    <row r="189" spans="1:17" x14ac:dyDescent="0.25">
      <c r="A189" s="23" t="s">
        <v>182</v>
      </c>
      <c r="B189" s="23" t="s">
        <v>212</v>
      </c>
      <c r="C189" s="9" t="s">
        <v>462</v>
      </c>
      <c r="D189" s="9">
        <v>186</v>
      </c>
      <c r="E189" s="15">
        <v>0.10199999999999999</v>
      </c>
      <c r="F189" s="15"/>
      <c r="G189" s="15"/>
      <c r="H189" s="15"/>
      <c r="I189" s="16">
        <v>1269.3779999999999</v>
      </c>
      <c r="J189" s="15">
        <v>50775122</v>
      </c>
      <c r="L189" s="9">
        <f t="shared" si="3"/>
        <v>44.638333333333321</v>
      </c>
      <c r="N189" s="3">
        <f>'TS#1B-ScAcpS_Step 1'!L187-'TS#1B-PfAcpH_Step 2'!L189</f>
        <v>132.38266666666664</v>
      </c>
      <c r="O189" s="5">
        <f>-N189/'TS#1B-ScAcpS_Step 1'!L187</f>
        <v>-0.74783594413468835</v>
      </c>
      <c r="Q189" s="9">
        <f>'TS#1B-ScAcpS_Step 1'!I187-'TS#1B-PfAcpH_Step 2'!I189</f>
        <v>186.30100000000016</v>
      </c>
    </row>
    <row r="190" spans="1:17" x14ac:dyDescent="0.25">
      <c r="A190" s="23" t="s">
        <v>183</v>
      </c>
      <c r="B190" s="23" t="s">
        <v>213</v>
      </c>
      <c r="C190" s="9" t="s">
        <v>463</v>
      </c>
      <c r="D190" s="9">
        <v>187</v>
      </c>
      <c r="E190" s="15">
        <v>0.10199999999999999</v>
      </c>
      <c r="F190" s="15"/>
      <c r="G190" s="15"/>
      <c r="H190" s="15"/>
      <c r="I190" s="16">
        <v>1340.277</v>
      </c>
      <c r="J190" s="15">
        <v>53611089</v>
      </c>
      <c r="L190" s="9">
        <f t="shared" si="3"/>
        <v>115.53733333333344</v>
      </c>
      <c r="N190" s="3">
        <f>'TS#1B-ScAcpS_Step 1'!L188-'TS#1B-PfAcpH_Step 2'!L190</f>
        <v>30.197666666666464</v>
      </c>
      <c r="O190" s="5">
        <f>-N190/'TS#1B-ScAcpS_Step 1'!L188</f>
        <v>-0.20720943264601149</v>
      </c>
      <c r="Q190" s="9">
        <f>'TS#1B-ScAcpS_Step 1'!I188-'TS#1B-PfAcpH_Step 2'!I190</f>
        <v>84.115999999999985</v>
      </c>
    </row>
    <row r="191" spans="1:17" x14ac:dyDescent="0.25">
      <c r="A191" s="23" t="s">
        <v>184</v>
      </c>
      <c r="B191" s="23" t="s">
        <v>214</v>
      </c>
      <c r="C191" s="9" t="s">
        <v>464</v>
      </c>
      <c r="D191" s="9">
        <v>188</v>
      </c>
      <c r="E191" s="15">
        <v>0.10199999999999999</v>
      </c>
      <c r="F191" s="15"/>
      <c r="G191" s="15"/>
      <c r="H191" s="15"/>
      <c r="I191" s="16">
        <v>1197.5239999999999</v>
      </c>
      <c r="J191" s="15">
        <v>47900965</v>
      </c>
      <c r="L191" s="9">
        <f t="shared" si="3"/>
        <v>-27.215666666666721</v>
      </c>
      <c r="N191" s="3">
        <f>'TS#1B-ScAcpS_Step 1'!L189-'TS#1B-PfAcpH_Step 2'!L191</f>
        <v>25.224666666666508</v>
      </c>
      <c r="O191" s="5">
        <f>-N191/'TS#1B-ScAcpS_Step 1'!L189</f>
        <v>12.669345387575998</v>
      </c>
      <c r="Q191" s="9">
        <f>'TS#1B-ScAcpS_Step 1'!I189-'TS#1B-PfAcpH_Step 2'!I191</f>
        <v>79.143000000000029</v>
      </c>
    </row>
    <row r="192" spans="1:17" x14ac:dyDescent="0.25">
      <c r="A192" s="23" t="s">
        <v>185</v>
      </c>
      <c r="B192" s="23" t="s">
        <v>215</v>
      </c>
      <c r="C192" s="9" t="s">
        <v>465</v>
      </c>
      <c r="D192" s="9">
        <v>189</v>
      </c>
      <c r="E192" s="15">
        <v>0.10199999999999999</v>
      </c>
      <c r="F192" s="15"/>
      <c r="G192" s="15"/>
      <c r="H192" s="15"/>
      <c r="I192" s="16">
        <v>1293.865</v>
      </c>
      <c r="J192" s="15">
        <v>51754612</v>
      </c>
      <c r="L192" s="9">
        <f t="shared" si="3"/>
        <v>69.125333333333401</v>
      </c>
      <c r="N192" s="3">
        <f>'TS#1B-ScAcpS_Step 1'!L190-'TS#1B-PfAcpH_Step 2'!L192</f>
        <v>45.120666666666466</v>
      </c>
      <c r="O192" s="5">
        <f>-N192/'TS#1B-ScAcpS_Step 1'!L190</f>
        <v>-0.3949430760522602</v>
      </c>
      <c r="Q192" s="9">
        <f>'TS#1B-ScAcpS_Step 1'!I190-'TS#1B-PfAcpH_Step 2'!I192</f>
        <v>99.038999999999987</v>
      </c>
    </row>
    <row r="193" spans="1:17" x14ac:dyDescent="0.25">
      <c r="A193" s="23" t="s">
        <v>186</v>
      </c>
      <c r="B193" s="23" t="s">
        <v>216</v>
      </c>
      <c r="C193" s="9" t="s">
        <v>466</v>
      </c>
      <c r="D193" s="9">
        <v>190</v>
      </c>
      <c r="E193" s="15">
        <v>0.10199999999999999</v>
      </c>
      <c r="F193" s="15"/>
      <c r="G193" s="15"/>
      <c r="H193" s="15"/>
      <c r="I193" s="16">
        <v>1384.0450000000001</v>
      </c>
      <c r="J193" s="15">
        <v>55361791</v>
      </c>
      <c r="L193" s="9">
        <f t="shared" si="3"/>
        <v>159.30533333333346</v>
      </c>
      <c r="N193" s="3">
        <f>'TS#1B-ScAcpS_Step 1'!L191-'TS#1B-PfAcpH_Step 2'!L193</f>
        <v>27.510666666666339</v>
      </c>
      <c r="O193" s="5">
        <f>-N193/'TS#1B-ScAcpS_Step 1'!L191</f>
        <v>-0.14726076281831518</v>
      </c>
      <c r="Q193" s="9">
        <f>'TS#1B-ScAcpS_Step 1'!I191-'TS#1B-PfAcpH_Step 2'!I193</f>
        <v>81.42899999999986</v>
      </c>
    </row>
    <row r="194" spans="1:17" x14ac:dyDescent="0.25">
      <c r="A194" s="23" t="s">
        <v>187</v>
      </c>
      <c r="B194" s="23" t="s">
        <v>217</v>
      </c>
      <c r="C194" s="9" t="s">
        <v>467</v>
      </c>
      <c r="D194" s="9">
        <v>191</v>
      </c>
      <c r="E194" s="15">
        <v>0.10199999999999999</v>
      </c>
      <c r="F194" s="15"/>
      <c r="G194" s="15"/>
      <c r="H194" s="15"/>
      <c r="I194" s="16">
        <v>1537.001</v>
      </c>
      <c r="J194" s="15">
        <v>61480053</v>
      </c>
      <c r="L194" s="9">
        <f t="shared" si="3"/>
        <v>312.26133333333337</v>
      </c>
      <c r="N194" s="3">
        <f>'TS#1B-ScAcpS_Step 1'!L192-'TS#1B-PfAcpH_Step 2'!L194</f>
        <v>22.616666666666561</v>
      </c>
      <c r="O194" s="5">
        <f>-N194/'TS#1B-ScAcpS_Step 1'!L192</f>
        <v>-6.7537033387283021E-2</v>
      </c>
      <c r="Q194" s="9">
        <f>'TS#1B-ScAcpS_Step 1'!I192-'TS#1B-PfAcpH_Step 2'!I194</f>
        <v>76.535000000000082</v>
      </c>
    </row>
    <row r="195" spans="1:17" x14ac:dyDescent="0.25">
      <c r="A195" s="23" t="s">
        <v>188</v>
      </c>
      <c r="B195" s="23" t="s">
        <v>218</v>
      </c>
      <c r="C195" s="9" t="s">
        <v>468</v>
      </c>
      <c r="D195" s="9">
        <v>192</v>
      </c>
      <c r="E195" s="15">
        <v>0.10199999999999999</v>
      </c>
      <c r="F195" s="15"/>
      <c r="G195" s="15"/>
      <c r="H195" s="15"/>
      <c r="I195" s="16">
        <v>1291.741</v>
      </c>
      <c r="J195" s="15">
        <v>51669658</v>
      </c>
      <c r="L195" s="9">
        <f t="shared" si="3"/>
        <v>67.001333333333378</v>
      </c>
      <c r="N195" s="3">
        <f>'TS#1B-ScAcpS_Step 1'!L193-'TS#1B-PfAcpH_Step 2'!L195</f>
        <v>59.690666666666402</v>
      </c>
      <c r="O195" s="5">
        <f>-N195/'TS#1B-ScAcpS_Step 1'!L193</f>
        <v>-0.47114787568801902</v>
      </c>
      <c r="Q195" s="9">
        <f>'TS#1B-ScAcpS_Step 1'!I193-'TS#1B-PfAcpH_Step 2'!I195</f>
        <v>113.60899999999992</v>
      </c>
    </row>
    <row r="196" spans="1:17" x14ac:dyDescent="0.25">
      <c r="A196" s="23" t="s">
        <v>189</v>
      </c>
      <c r="B196" s="23" t="s">
        <v>219</v>
      </c>
      <c r="C196" s="9" t="s">
        <v>469</v>
      </c>
      <c r="D196" s="9">
        <v>193</v>
      </c>
      <c r="E196" s="15">
        <v>0.10199999999999999</v>
      </c>
      <c r="F196" s="15"/>
      <c r="G196" s="15"/>
      <c r="H196" s="15"/>
      <c r="I196" s="16">
        <v>1242.924</v>
      </c>
      <c r="J196" s="15">
        <v>49716945</v>
      </c>
      <c r="L196" s="9">
        <f t="shared" si="3"/>
        <v>18.18433333333337</v>
      </c>
      <c r="N196" s="3">
        <f>'TS#1B-ScAcpS_Step 1'!L194-'TS#1B-PfAcpH_Step 2'!L196</f>
        <v>7.7906666666665387</v>
      </c>
      <c r="O196" s="5">
        <f>-N196/'TS#1B-ScAcpS_Step 1'!L194</f>
        <v>-0.29992941931343853</v>
      </c>
      <c r="Q196" s="9">
        <f>'TS#1B-ScAcpS_Step 1'!I194-'TS#1B-PfAcpH_Step 2'!I196</f>
        <v>61.70900000000006</v>
      </c>
    </row>
    <row r="197" spans="1:17" x14ac:dyDescent="0.25">
      <c r="A197" s="23" t="s">
        <v>190</v>
      </c>
      <c r="B197" s="23" t="s">
        <v>220</v>
      </c>
      <c r="C197" s="9" t="s">
        <v>470</v>
      </c>
      <c r="D197" s="9">
        <v>194</v>
      </c>
      <c r="E197" s="15">
        <v>0.10199999999999999</v>
      </c>
      <c r="F197" s="15"/>
      <c r="G197" s="15"/>
      <c r="H197" s="15"/>
      <c r="I197" s="16">
        <v>1214.327</v>
      </c>
      <c r="J197" s="15">
        <v>48573081</v>
      </c>
      <c r="L197" s="9">
        <f t="shared" si="3"/>
        <v>-10.41266666666661</v>
      </c>
      <c r="N197" s="3">
        <f>'TS#1B-ScAcpS_Step 1'!L195-'TS#1B-PfAcpH_Step 2'!L197</f>
        <v>36.684666666666544</v>
      </c>
      <c r="O197" s="5">
        <f>-N197/'TS#1B-ScAcpS_Step 1'!L195</f>
        <v>-1.3963408444985779</v>
      </c>
      <c r="Q197" s="9">
        <f>'TS#1B-ScAcpS_Step 1'!I195-'TS#1B-PfAcpH_Step 2'!I197</f>
        <v>90.603000000000065</v>
      </c>
    </row>
    <row r="198" spans="1:17" x14ac:dyDescent="0.25">
      <c r="A198" s="23" t="s">
        <v>191</v>
      </c>
      <c r="B198" s="23" t="s">
        <v>221</v>
      </c>
      <c r="C198" s="9" t="s">
        <v>471</v>
      </c>
      <c r="D198" s="9">
        <v>195</v>
      </c>
      <c r="E198" s="15">
        <v>0.10199999999999999</v>
      </c>
      <c r="F198" s="15"/>
      <c r="G198" s="15"/>
      <c r="H198" s="15"/>
      <c r="I198" s="16">
        <v>1518.809</v>
      </c>
      <c r="J198" s="15">
        <v>60752344</v>
      </c>
      <c r="L198" s="9">
        <f t="shared" si="3"/>
        <v>294.06933333333336</v>
      </c>
      <c r="N198" s="3">
        <f>'TS#1B-ScAcpS_Step 1'!L196-'TS#1B-PfAcpH_Step 2'!L198</f>
        <v>2.5466666666663968</v>
      </c>
      <c r="O198" s="5">
        <f>-N198/'TS#1B-ScAcpS_Step 1'!L196</f>
        <v>-8.5857359908649532E-3</v>
      </c>
      <c r="Q198" s="9">
        <f>'TS#1B-ScAcpS_Step 1'!I196-'TS#1B-PfAcpH_Step 2'!I198</f>
        <v>56.464999999999918</v>
      </c>
    </row>
    <row r="199" spans="1:17" x14ac:dyDescent="0.25">
      <c r="A199" s="23" t="s">
        <v>192</v>
      </c>
      <c r="B199" s="23" t="s">
        <v>222</v>
      </c>
      <c r="C199" s="9" t="s">
        <v>472</v>
      </c>
      <c r="D199" s="9">
        <v>196</v>
      </c>
      <c r="E199" s="15">
        <v>0.10199999999999999</v>
      </c>
      <c r="F199" s="15"/>
      <c r="G199" s="15"/>
      <c r="H199" s="15"/>
      <c r="I199" s="16">
        <v>1318.2360000000001</v>
      </c>
      <c r="J199" s="15">
        <v>52729439</v>
      </c>
      <c r="L199" s="9">
        <f t="shared" ref="L199:L262" si="4">I199-$K$4</f>
        <v>93.496333333333496</v>
      </c>
      <c r="N199" s="3">
        <f>'TS#1B-ScAcpS_Step 1'!L197-'TS#1B-PfAcpH_Step 2'!L199</f>
        <v>30.262666666666291</v>
      </c>
      <c r="O199" s="5">
        <f>-N199/'TS#1B-ScAcpS_Step 1'!L197</f>
        <v>-0.24452901741825922</v>
      </c>
      <c r="Q199" s="9">
        <f>'TS#1B-ScAcpS_Step 1'!I197-'TS#1B-PfAcpH_Step 2'!I199</f>
        <v>84.180999999999813</v>
      </c>
    </row>
    <row r="200" spans="1:17" x14ac:dyDescent="0.25">
      <c r="A200" s="23" t="s">
        <v>193</v>
      </c>
      <c r="B200" s="23" t="s">
        <v>223</v>
      </c>
      <c r="C200" s="9" t="s">
        <v>473</v>
      </c>
      <c r="D200" s="9">
        <v>197</v>
      </c>
      <c r="E200" s="15">
        <v>0.10199999999999999</v>
      </c>
      <c r="F200" s="15"/>
      <c r="G200" s="15"/>
      <c r="H200" s="15"/>
      <c r="I200" s="16">
        <v>1350.002</v>
      </c>
      <c r="J200" s="15">
        <v>54000087</v>
      </c>
      <c r="L200" s="9">
        <f t="shared" si="4"/>
        <v>125.26233333333334</v>
      </c>
      <c r="N200" s="3">
        <f>'TS#1B-ScAcpS_Step 1'!L198-'TS#1B-PfAcpH_Step 2'!L200</f>
        <v>28.057666666666591</v>
      </c>
      <c r="O200" s="5">
        <f>-N200/'TS#1B-ScAcpS_Step 1'!L198</f>
        <v>-0.18300069571267025</v>
      </c>
      <c r="Q200" s="9">
        <f>'TS#1B-ScAcpS_Step 1'!I198-'TS#1B-PfAcpH_Step 2'!I200</f>
        <v>81.976000000000113</v>
      </c>
    </row>
    <row r="201" spans="1:17" x14ac:dyDescent="0.25">
      <c r="A201" s="23" t="s">
        <v>194</v>
      </c>
      <c r="B201" s="23" t="s">
        <v>224</v>
      </c>
      <c r="C201" s="9" t="s">
        <v>474</v>
      </c>
      <c r="D201" s="9">
        <v>198</v>
      </c>
      <c r="E201" s="15">
        <v>0.10199999999999999</v>
      </c>
      <c r="F201" s="15"/>
      <c r="G201" s="15"/>
      <c r="H201" s="15"/>
      <c r="I201" s="16">
        <v>1321.0640000000001</v>
      </c>
      <c r="J201" s="15">
        <v>52842551</v>
      </c>
      <c r="L201" s="9">
        <f t="shared" si="4"/>
        <v>96.32433333333347</v>
      </c>
      <c r="N201" s="3">
        <f>'TS#1B-ScAcpS_Step 1'!L199-'TS#1B-PfAcpH_Step 2'!L201</f>
        <v>33.107666666666319</v>
      </c>
      <c r="O201" s="5">
        <f>-N201/'TS#1B-ScAcpS_Step 1'!L199</f>
        <v>-0.25579197313389557</v>
      </c>
      <c r="Q201" s="9">
        <f>'TS#1B-ScAcpS_Step 1'!I199-'TS#1B-PfAcpH_Step 2'!I201</f>
        <v>87.02599999999984</v>
      </c>
    </row>
    <row r="202" spans="1:17" x14ac:dyDescent="0.25">
      <c r="A202" s="23" t="s">
        <v>195</v>
      </c>
      <c r="B202" s="23" t="s">
        <v>225</v>
      </c>
      <c r="C202" s="9" t="s">
        <v>475</v>
      </c>
      <c r="D202" s="9">
        <v>199</v>
      </c>
      <c r="E202" s="15">
        <v>0.10199999999999999</v>
      </c>
      <c r="F202" s="15"/>
      <c r="G202" s="15"/>
      <c r="H202" s="15"/>
      <c r="I202" s="16">
        <v>1340.5260000000001</v>
      </c>
      <c r="J202" s="15">
        <v>53621029</v>
      </c>
      <c r="L202" s="9">
        <f t="shared" si="4"/>
        <v>115.78633333333346</v>
      </c>
      <c r="N202" s="3">
        <f>'TS#1B-ScAcpS_Step 1'!L200-'TS#1B-PfAcpH_Step 2'!L202</f>
        <v>43.82666666666637</v>
      </c>
      <c r="O202" s="5">
        <f>-N202/'TS#1B-ScAcpS_Step 1'!L200</f>
        <v>-0.27458080899843007</v>
      </c>
      <c r="Q202" s="9">
        <f>'TS#1B-ScAcpS_Step 1'!I200-'TS#1B-PfAcpH_Step 2'!I202</f>
        <v>97.744999999999891</v>
      </c>
    </row>
    <row r="203" spans="1:17" x14ac:dyDescent="0.25">
      <c r="A203" s="23" t="s">
        <v>196</v>
      </c>
      <c r="B203" s="23" t="s">
        <v>226</v>
      </c>
      <c r="C203" s="9" t="s">
        <v>476</v>
      </c>
      <c r="D203" s="9">
        <v>200</v>
      </c>
      <c r="E203" s="15">
        <v>0.10199999999999999</v>
      </c>
      <c r="F203" s="15"/>
      <c r="G203" s="15"/>
      <c r="H203" s="15"/>
      <c r="I203" s="16">
        <v>1243.9949999999999</v>
      </c>
      <c r="J203" s="15">
        <v>49759799</v>
      </c>
      <c r="L203" s="9">
        <f t="shared" si="4"/>
        <v>19.255333333333283</v>
      </c>
      <c r="N203" s="3">
        <f>'TS#1B-ScAcpS_Step 1'!L201-'TS#1B-PfAcpH_Step 2'!L203</f>
        <v>20.849666666666508</v>
      </c>
      <c r="O203" s="5">
        <f>-N203/'TS#1B-ScAcpS_Step 1'!L201</f>
        <v>-0.51987698956904671</v>
      </c>
      <c r="Q203" s="9">
        <f>'TS#1B-ScAcpS_Step 1'!I201-'TS#1B-PfAcpH_Step 2'!I203</f>
        <v>74.768000000000029</v>
      </c>
    </row>
    <row r="204" spans="1:17" x14ac:dyDescent="0.25">
      <c r="A204" s="23" t="s">
        <v>197</v>
      </c>
      <c r="B204" s="23" t="s">
        <v>227</v>
      </c>
      <c r="C204" s="9" t="s">
        <v>477</v>
      </c>
      <c r="D204" s="9">
        <v>201</v>
      </c>
      <c r="E204" s="15">
        <v>0.10199999999999999</v>
      </c>
      <c r="F204" s="15"/>
      <c r="G204" s="15"/>
      <c r="H204" s="15"/>
      <c r="I204" s="16">
        <v>2064.9850000000001</v>
      </c>
      <c r="J204" s="15">
        <v>82599401</v>
      </c>
      <c r="L204" s="9">
        <f t="shared" si="4"/>
        <v>840.24533333333352</v>
      </c>
      <c r="N204" s="3">
        <f>'TS#1B-ScAcpS_Step 1'!L202-'TS#1B-PfAcpH_Step 2'!L204</f>
        <v>-111.63133333333371</v>
      </c>
      <c r="O204" s="5">
        <f>-N204/'TS#1B-ScAcpS_Step 1'!L202</f>
        <v>0.15321052482292921</v>
      </c>
      <c r="Q204" s="9">
        <f>'TS#1B-ScAcpS_Step 1'!I202-'TS#1B-PfAcpH_Step 2'!I204</f>
        <v>-57.713000000000193</v>
      </c>
    </row>
    <row r="205" spans="1:17" x14ac:dyDescent="0.25">
      <c r="A205" s="23" t="s">
        <v>198</v>
      </c>
      <c r="B205" s="23" t="s">
        <v>228</v>
      </c>
      <c r="C205" s="9" t="s">
        <v>478</v>
      </c>
      <c r="D205" s="9">
        <v>202</v>
      </c>
      <c r="E205" s="15">
        <v>0.10199999999999999</v>
      </c>
      <c r="F205" s="15"/>
      <c r="G205" s="15"/>
      <c r="H205" s="15"/>
      <c r="I205" s="16">
        <v>1477.414</v>
      </c>
      <c r="J205" s="15">
        <v>59096544</v>
      </c>
      <c r="L205" s="9">
        <f t="shared" si="4"/>
        <v>252.67433333333338</v>
      </c>
      <c r="N205" s="3">
        <f>'TS#1B-ScAcpS_Step 1'!L203-'TS#1B-PfAcpH_Step 2'!L205</f>
        <v>46.654666666666571</v>
      </c>
      <c r="O205" s="5">
        <f>-N205/'TS#1B-ScAcpS_Step 1'!L203</f>
        <v>-0.1558641717530429</v>
      </c>
      <c r="Q205" s="9">
        <f>'TS#1B-ScAcpS_Step 1'!I203-'TS#1B-PfAcpH_Step 2'!I205</f>
        <v>100.57300000000009</v>
      </c>
    </row>
    <row r="206" spans="1:17" x14ac:dyDescent="0.25">
      <c r="A206" s="23" t="s">
        <v>199</v>
      </c>
      <c r="B206" s="23" t="s">
        <v>229</v>
      </c>
      <c r="C206" s="9" t="s">
        <v>479</v>
      </c>
      <c r="D206" s="9">
        <v>203</v>
      </c>
      <c r="E206" s="15">
        <v>0.10199999999999999</v>
      </c>
      <c r="F206" s="15"/>
      <c r="G206" s="15"/>
      <c r="H206" s="15"/>
      <c r="I206" s="16">
        <v>1554.0889999999999</v>
      </c>
      <c r="J206" s="15">
        <v>62163568</v>
      </c>
      <c r="L206" s="9">
        <f t="shared" si="4"/>
        <v>329.34933333333333</v>
      </c>
      <c r="N206" s="3">
        <f>'TS#1B-ScAcpS_Step 1'!L204-'TS#1B-PfAcpH_Step 2'!L206</f>
        <v>-10.696333333333541</v>
      </c>
      <c r="O206" s="5">
        <f>-N206/'TS#1B-ScAcpS_Step 1'!L204</f>
        <v>3.3567339185049408E-2</v>
      </c>
      <c r="Q206" s="9">
        <f>'TS#1B-ScAcpS_Step 1'!I204-'TS#1B-PfAcpH_Step 2'!I206</f>
        <v>43.22199999999998</v>
      </c>
    </row>
    <row r="207" spans="1:17" x14ac:dyDescent="0.25">
      <c r="A207" s="23" t="s">
        <v>200</v>
      </c>
      <c r="B207" s="23" t="s">
        <v>230</v>
      </c>
      <c r="C207" s="9" t="s">
        <v>480</v>
      </c>
      <c r="D207" s="9">
        <v>204</v>
      </c>
      <c r="E207" s="15">
        <v>0.10199999999999999</v>
      </c>
      <c r="F207" s="15"/>
      <c r="G207" s="15"/>
      <c r="H207" s="15"/>
      <c r="I207" s="16">
        <v>1435.5540000000001</v>
      </c>
      <c r="J207" s="15">
        <v>57422146</v>
      </c>
      <c r="L207" s="9">
        <f t="shared" si="4"/>
        <v>210.81433333333348</v>
      </c>
      <c r="N207" s="3">
        <f>'TS#1B-ScAcpS_Step 1'!L205-'TS#1B-PfAcpH_Step 2'!L207</f>
        <v>50.970666666666375</v>
      </c>
      <c r="O207" s="5">
        <f>-N207/'TS#1B-ScAcpS_Step 1'!L205</f>
        <v>-0.19470430569614913</v>
      </c>
      <c r="Q207" s="9">
        <f>'TS#1B-ScAcpS_Step 1'!I205-'TS#1B-PfAcpH_Step 2'!I207</f>
        <v>104.8889999999999</v>
      </c>
    </row>
    <row r="208" spans="1:17" x14ac:dyDescent="0.25">
      <c r="A208" s="23" t="s">
        <v>201</v>
      </c>
      <c r="B208" s="23" t="s">
        <v>231</v>
      </c>
      <c r="C208" s="9" t="s">
        <v>481</v>
      </c>
      <c r="D208" s="9">
        <v>205</v>
      </c>
      <c r="E208" s="15">
        <v>0.10199999999999999</v>
      </c>
      <c r="F208" s="15"/>
      <c r="G208" s="15"/>
      <c r="H208" s="15"/>
      <c r="I208" s="16">
        <v>1792.403</v>
      </c>
      <c r="J208" s="15">
        <v>71696134</v>
      </c>
      <c r="L208" s="9">
        <f t="shared" si="4"/>
        <v>567.66333333333341</v>
      </c>
      <c r="N208" s="3">
        <f>'TS#1B-ScAcpS_Step 1'!L206-'TS#1B-PfAcpH_Step 2'!L208</f>
        <v>-110.1073333333336</v>
      </c>
      <c r="O208" s="5">
        <f>-N208/'TS#1B-ScAcpS_Step 1'!L206</f>
        <v>0.24064231117794027</v>
      </c>
      <c r="Q208" s="9">
        <f>'TS#1B-ScAcpS_Step 1'!I206-'TS#1B-PfAcpH_Step 2'!I208</f>
        <v>-56.189000000000078</v>
      </c>
    </row>
    <row r="209" spans="1:17" x14ac:dyDescent="0.25">
      <c r="A209" s="23" t="s">
        <v>202</v>
      </c>
      <c r="B209" s="23" t="s">
        <v>232</v>
      </c>
      <c r="C209" s="9" t="s">
        <v>482</v>
      </c>
      <c r="D209" s="9">
        <v>206</v>
      </c>
      <c r="E209" s="15">
        <v>0.10199999999999999</v>
      </c>
      <c r="F209" s="15"/>
      <c r="G209" s="15"/>
      <c r="H209" s="15"/>
      <c r="I209" s="16">
        <v>1278.162</v>
      </c>
      <c r="J209" s="15">
        <v>51126468</v>
      </c>
      <c r="L209" s="9">
        <f t="shared" si="4"/>
        <v>53.422333333333427</v>
      </c>
      <c r="N209" s="3">
        <f>'TS#1B-ScAcpS_Step 1'!L207-'TS#1B-PfAcpH_Step 2'!L209</f>
        <v>26.282666666666501</v>
      </c>
      <c r="O209" s="5">
        <f>-N209/'TS#1B-ScAcpS_Step 1'!L207</f>
        <v>-0.32974928381740826</v>
      </c>
      <c r="Q209" s="9">
        <f>'TS#1B-ScAcpS_Step 1'!I207-'TS#1B-PfAcpH_Step 2'!I209</f>
        <v>80.201000000000022</v>
      </c>
    </row>
    <row r="210" spans="1:17" x14ac:dyDescent="0.25">
      <c r="A210" s="23" t="s">
        <v>203</v>
      </c>
      <c r="B210" s="23" t="s">
        <v>233</v>
      </c>
      <c r="C210" s="9" t="s">
        <v>483</v>
      </c>
      <c r="D210" s="9">
        <v>207</v>
      </c>
      <c r="E210" s="15">
        <v>0.10199999999999999</v>
      </c>
      <c r="F210" s="15"/>
      <c r="G210" s="15"/>
      <c r="H210" s="15"/>
      <c r="I210" s="16">
        <v>1670.2270000000001</v>
      </c>
      <c r="J210" s="15">
        <v>66809081</v>
      </c>
      <c r="L210" s="9">
        <f t="shared" si="4"/>
        <v>445.48733333333348</v>
      </c>
      <c r="N210" s="3">
        <f>'TS#1B-ScAcpS_Step 1'!L208-'TS#1B-PfAcpH_Step 2'!L210</f>
        <v>-12.825333333333674</v>
      </c>
      <c r="O210" s="5">
        <f>-N210/'TS#1B-ScAcpS_Step 1'!L208</f>
        <v>2.9642846687099121E-2</v>
      </c>
      <c r="Q210" s="9">
        <f>'TS#1B-ScAcpS_Step 1'!I208-'TS#1B-PfAcpH_Step 2'!I210</f>
        <v>41.092999999999847</v>
      </c>
    </row>
    <row r="211" spans="1:17" x14ac:dyDescent="0.25">
      <c r="A211" s="23" t="s">
        <v>204</v>
      </c>
      <c r="B211" s="23" t="s">
        <v>234</v>
      </c>
      <c r="C211" s="9" t="s">
        <v>484</v>
      </c>
      <c r="D211" s="9">
        <v>208</v>
      </c>
      <c r="E211" s="15">
        <v>0.10199999999999999</v>
      </c>
      <c r="F211" s="15"/>
      <c r="G211" s="15"/>
      <c r="H211" s="15"/>
      <c r="I211" s="16">
        <v>1307.4970000000001</v>
      </c>
      <c r="J211" s="15">
        <v>52299878</v>
      </c>
      <c r="L211" s="9">
        <f t="shared" si="4"/>
        <v>82.757333333333463</v>
      </c>
      <c r="N211" s="3">
        <f>'TS#1B-ScAcpS_Step 1'!L209-'TS#1B-PfAcpH_Step 2'!L211</f>
        <v>47.714666666666517</v>
      </c>
      <c r="O211" s="5">
        <f>-N211/'TS#1B-ScAcpS_Step 1'!L209</f>
        <v>-0.36570809573446045</v>
      </c>
      <c r="Q211" s="9">
        <f>'TS#1B-ScAcpS_Step 1'!I209-'TS#1B-PfAcpH_Step 2'!I211</f>
        <v>101.63300000000004</v>
      </c>
    </row>
    <row r="212" spans="1:17" x14ac:dyDescent="0.25">
      <c r="A212" s="23" t="s">
        <v>205</v>
      </c>
      <c r="B212" s="23" t="s">
        <v>235</v>
      </c>
      <c r="C212" s="9" t="s">
        <v>485</v>
      </c>
      <c r="D212" s="9">
        <v>209</v>
      </c>
      <c r="E212" s="15">
        <v>0.10199999999999999</v>
      </c>
      <c r="F212" s="15"/>
      <c r="G212" s="15"/>
      <c r="H212" s="15"/>
      <c r="I212" s="16">
        <v>1619.8420000000001</v>
      </c>
      <c r="J212" s="15">
        <v>64793668</v>
      </c>
      <c r="L212" s="9">
        <f t="shared" si="4"/>
        <v>395.10233333333349</v>
      </c>
      <c r="N212" s="3">
        <f>'TS#1B-ScAcpS_Step 1'!L210-'TS#1B-PfAcpH_Step 2'!L212</f>
        <v>16.726666666666461</v>
      </c>
      <c r="O212" s="5">
        <f>-N212/'TS#1B-ScAcpS_Step 1'!L210</f>
        <v>-4.0615562931863622E-2</v>
      </c>
      <c r="Q212" s="9">
        <f>'TS#1B-ScAcpS_Step 1'!I210-'TS#1B-PfAcpH_Step 2'!I212</f>
        <v>70.644999999999982</v>
      </c>
    </row>
    <row r="213" spans="1:17" x14ac:dyDescent="0.25">
      <c r="A213" s="23" t="s">
        <v>206</v>
      </c>
      <c r="B213" s="23" t="s">
        <v>236</v>
      </c>
      <c r="C213" s="9" t="s">
        <v>486</v>
      </c>
      <c r="D213" s="9">
        <v>210</v>
      </c>
      <c r="E213" s="15">
        <v>0.10199999999999999</v>
      </c>
      <c r="F213" s="15"/>
      <c r="G213" s="15"/>
      <c r="H213" s="15"/>
      <c r="I213" s="16">
        <v>1484.944</v>
      </c>
      <c r="J213" s="15">
        <v>59397763</v>
      </c>
      <c r="L213" s="9">
        <f t="shared" si="4"/>
        <v>260.20433333333335</v>
      </c>
      <c r="N213" s="3">
        <f>'TS#1B-ScAcpS_Step 1'!L211-'TS#1B-PfAcpH_Step 2'!L213</f>
        <v>26.06366666666645</v>
      </c>
      <c r="O213" s="5">
        <f>-N213/'TS#1B-ScAcpS_Step 1'!L211</f>
        <v>-9.1046385438353111E-2</v>
      </c>
      <c r="Q213" s="9">
        <f>'TS#1B-ScAcpS_Step 1'!I211-'TS#1B-PfAcpH_Step 2'!I213</f>
        <v>79.981999999999971</v>
      </c>
    </row>
    <row r="214" spans="1:17" x14ac:dyDescent="0.25">
      <c r="A214" s="23" t="s">
        <v>207</v>
      </c>
      <c r="B214" s="23" t="s">
        <v>237</v>
      </c>
      <c r="C214" s="9" t="s">
        <v>487</v>
      </c>
      <c r="D214" s="9">
        <v>211</v>
      </c>
      <c r="E214" s="15">
        <v>0.10199999999999999</v>
      </c>
      <c r="F214" s="15"/>
      <c r="G214" s="15"/>
      <c r="H214" s="15"/>
      <c r="I214" s="16">
        <v>1241.9639999999999</v>
      </c>
      <c r="J214" s="15">
        <v>49678557</v>
      </c>
      <c r="L214" s="9">
        <f t="shared" si="4"/>
        <v>17.224333333333334</v>
      </c>
      <c r="N214" s="3">
        <f>'TS#1B-ScAcpS_Step 1'!L212-'TS#1B-PfAcpH_Step 2'!L214</f>
        <v>41.915666666666539</v>
      </c>
      <c r="O214" s="5">
        <f>-N214/'TS#1B-ScAcpS_Step 1'!L212</f>
        <v>-0.70875324089730518</v>
      </c>
      <c r="Q214" s="9">
        <f>'TS#1B-ScAcpS_Step 1'!I212-'TS#1B-PfAcpH_Step 2'!I214</f>
        <v>95.83400000000006</v>
      </c>
    </row>
    <row r="215" spans="1:17" x14ac:dyDescent="0.25">
      <c r="A215" s="23" t="s">
        <v>208</v>
      </c>
      <c r="B215" s="23" t="s">
        <v>238</v>
      </c>
      <c r="C215" s="9" t="s">
        <v>488</v>
      </c>
      <c r="D215" s="9">
        <v>212</v>
      </c>
      <c r="E215" s="15">
        <v>0.10199999999999999</v>
      </c>
      <c r="F215" s="15"/>
      <c r="G215" s="15"/>
      <c r="H215" s="15"/>
      <c r="I215" s="16">
        <v>1201.682</v>
      </c>
      <c r="J215" s="15">
        <v>48067286</v>
      </c>
      <c r="L215" s="9">
        <f t="shared" si="4"/>
        <v>-23.057666666666591</v>
      </c>
      <c r="N215" s="3">
        <f>'TS#1B-ScAcpS_Step 1'!L213-'TS#1B-PfAcpH_Step 2'!L215</f>
        <v>16.095666666666375</v>
      </c>
      <c r="O215" s="5">
        <f>-N215/'TS#1B-ScAcpS_Step 1'!L213</f>
        <v>2.3119314373263249</v>
      </c>
      <c r="Q215" s="9">
        <f>'TS#1B-ScAcpS_Step 1'!I213-'TS#1B-PfAcpH_Step 2'!I215</f>
        <v>70.013999999999896</v>
      </c>
    </row>
    <row r="216" spans="1:17" x14ac:dyDescent="0.25">
      <c r="A216" s="23" t="s">
        <v>209</v>
      </c>
      <c r="B216" s="23" t="s">
        <v>239</v>
      </c>
      <c r="C216" s="9" t="s">
        <v>489</v>
      </c>
      <c r="D216" s="9">
        <v>213</v>
      </c>
      <c r="E216" s="15">
        <v>0.10199999999999999</v>
      </c>
      <c r="F216" s="15"/>
      <c r="G216" s="15"/>
      <c r="H216" s="15"/>
      <c r="I216" s="16">
        <v>1424.0170000000001</v>
      </c>
      <c r="J216" s="15">
        <v>56960681</v>
      </c>
      <c r="L216" s="9">
        <f t="shared" si="4"/>
        <v>199.27733333333344</v>
      </c>
      <c r="N216" s="3">
        <f>'TS#1B-ScAcpS_Step 1'!L214-'TS#1B-PfAcpH_Step 2'!L216</f>
        <v>61.693666666666331</v>
      </c>
      <c r="O216" s="5">
        <f>-N216/'TS#1B-ScAcpS_Step 1'!L214</f>
        <v>-0.23640046850671678</v>
      </c>
      <c r="Q216" s="9">
        <f>'TS#1B-ScAcpS_Step 1'!I214-'TS#1B-PfAcpH_Step 2'!I216</f>
        <v>115.61199999999985</v>
      </c>
    </row>
    <row r="217" spans="1:17" x14ac:dyDescent="0.25">
      <c r="A217" s="23" t="s">
        <v>210</v>
      </c>
      <c r="B217" s="23" t="s">
        <v>240</v>
      </c>
      <c r="C217" s="9" t="s">
        <v>490</v>
      </c>
      <c r="D217" s="9">
        <v>214</v>
      </c>
      <c r="E217" s="15">
        <v>0.10199999999999999</v>
      </c>
      <c r="F217" s="15"/>
      <c r="G217" s="15"/>
      <c r="H217" s="15"/>
      <c r="I217" s="16">
        <v>1225.6120000000001</v>
      </c>
      <c r="J217" s="15">
        <v>49024479</v>
      </c>
      <c r="L217" s="9">
        <f t="shared" si="4"/>
        <v>0.87233333333347218</v>
      </c>
      <c r="N217" s="3">
        <f>'TS#1B-ScAcpS_Step 1'!L215-'TS#1B-PfAcpH_Step 2'!L217</f>
        <v>22.959666666666408</v>
      </c>
      <c r="O217" s="5">
        <f>-N217/'TS#1B-ScAcpS_Step 1'!L215</f>
        <v>-0.9633965536533452</v>
      </c>
      <c r="Q217" s="9">
        <f>'TS#1B-ScAcpS_Step 1'!I215-'TS#1B-PfAcpH_Step 2'!I217</f>
        <v>76.877999999999929</v>
      </c>
    </row>
    <row r="218" spans="1:17" x14ac:dyDescent="0.25">
      <c r="A218" s="23" t="s">
        <v>211</v>
      </c>
      <c r="B218" s="23" t="s">
        <v>241</v>
      </c>
      <c r="C218" s="9" t="s">
        <v>491</v>
      </c>
      <c r="D218" s="9">
        <v>215</v>
      </c>
      <c r="E218" s="15">
        <v>0.10199999999999999</v>
      </c>
      <c r="F218" s="15"/>
      <c r="G218" s="15"/>
      <c r="H218" s="15"/>
      <c r="I218" s="16">
        <v>1689.223</v>
      </c>
      <c r="J218" s="15">
        <v>67568925</v>
      </c>
      <c r="L218" s="9">
        <f t="shared" si="4"/>
        <v>464.48333333333335</v>
      </c>
      <c r="N218" s="3">
        <f>'TS#1B-ScAcpS_Step 1'!L216-'TS#1B-PfAcpH_Step 2'!L218</f>
        <v>-80.779333333333398</v>
      </c>
      <c r="O218" s="5">
        <f>-N218/'TS#1B-ScAcpS_Step 1'!L216</f>
        <v>0.21052512700762413</v>
      </c>
      <c r="Q218" s="9">
        <f>'TS#1B-ScAcpS_Step 1'!I216-'TS#1B-PfAcpH_Step 2'!I218</f>
        <v>-26.860999999999876</v>
      </c>
    </row>
    <row r="219" spans="1:17" x14ac:dyDescent="0.25">
      <c r="A219" s="23" t="s">
        <v>212</v>
      </c>
      <c r="B219" s="23" t="s">
        <v>242</v>
      </c>
      <c r="C219" s="9" t="s">
        <v>492</v>
      </c>
      <c r="D219" s="9">
        <v>216</v>
      </c>
      <c r="E219" s="15">
        <v>0.10199999999999999</v>
      </c>
      <c r="F219" s="15"/>
      <c r="G219" s="15"/>
      <c r="H219" s="15"/>
      <c r="I219" s="16">
        <v>1311.252</v>
      </c>
      <c r="J219" s="15">
        <v>52450080</v>
      </c>
      <c r="L219" s="9">
        <f t="shared" si="4"/>
        <v>86.512333333333345</v>
      </c>
      <c r="N219" s="3">
        <f>'TS#1B-ScAcpS_Step 1'!L217-'TS#1B-PfAcpH_Step 2'!L219</f>
        <v>33.948666666666441</v>
      </c>
      <c r="O219" s="5">
        <f>-N219/'TS#1B-ScAcpS_Step 1'!L217</f>
        <v>-0.2818228859686247</v>
      </c>
      <c r="Q219" s="9">
        <f>'TS#1B-ScAcpS_Step 1'!I217-'TS#1B-PfAcpH_Step 2'!I219</f>
        <v>87.866999999999962</v>
      </c>
    </row>
    <row r="220" spans="1:17" x14ac:dyDescent="0.25">
      <c r="A220" s="23" t="s">
        <v>213</v>
      </c>
      <c r="B220" s="23" t="s">
        <v>243</v>
      </c>
      <c r="C220" s="9" t="s">
        <v>493</v>
      </c>
      <c r="D220" s="9">
        <v>217</v>
      </c>
      <c r="E220" s="15">
        <v>0.10199999999999999</v>
      </c>
      <c r="F220" s="15"/>
      <c r="G220" s="15"/>
      <c r="H220" s="15"/>
      <c r="I220" s="16">
        <v>1258.0429999999999</v>
      </c>
      <c r="J220" s="15">
        <v>50321703</v>
      </c>
      <c r="L220" s="9">
        <f t="shared" si="4"/>
        <v>33.303333333333285</v>
      </c>
      <c r="N220" s="3">
        <f>'TS#1B-ScAcpS_Step 1'!L218-'TS#1B-PfAcpH_Step 2'!L220</f>
        <v>49.820666666666511</v>
      </c>
      <c r="O220" s="5">
        <f>-N220/'TS#1B-ScAcpS_Step 1'!L218</f>
        <v>-0.59935357618337226</v>
      </c>
      <c r="Q220" s="9">
        <f>'TS#1B-ScAcpS_Step 1'!I218-'TS#1B-PfAcpH_Step 2'!I220</f>
        <v>103.73900000000003</v>
      </c>
    </row>
    <row r="221" spans="1:17" x14ac:dyDescent="0.25">
      <c r="A221" s="23" t="s">
        <v>214</v>
      </c>
      <c r="B221" s="23" t="s">
        <v>244</v>
      </c>
      <c r="C221" s="9" t="s">
        <v>494</v>
      </c>
      <c r="D221" s="9">
        <v>218</v>
      </c>
      <c r="E221" s="15">
        <v>0.10199999999999999</v>
      </c>
      <c r="F221" s="15"/>
      <c r="G221" s="15"/>
      <c r="H221" s="15"/>
      <c r="I221" s="16">
        <v>1482.2570000000001</v>
      </c>
      <c r="J221" s="15">
        <v>59290263</v>
      </c>
      <c r="L221" s="9">
        <f t="shared" si="4"/>
        <v>257.51733333333345</v>
      </c>
      <c r="N221" s="3">
        <f>'TS#1B-ScAcpS_Step 1'!L219-'TS#1B-PfAcpH_Step 2'!L221</f>
        <v>5.623666666666395</v>
      </c>
      <c r="O221" s="5">
        <f>-N221/'TS#1B-ScAcpS_Step 1'!L219</f>
        <v>-2.1371305371137142E-2</v>
      </c>
      <c r="Q221" s="9">
        <f>'TS#1B-ScAcpS_Step 1'!I219-'TS#1B-PfAcpH_Step 2'!I221</f>
        <v>59.541999999999916</v>
      </c>
    </row>
    <row r="222" spans="1:17" x14ac:dyDescent="0.25">
      <c r="A222" s="23" t="s">
        <v>215</v>
      </c>
      <c r="B222" s="23" t="s">
        <v>245</v>
      </c>
      <c r="C222" s="9" t="s">
        <v>495</v>
      </c>
      <c r="D222" s="9">
        <v>219</v>
      </c>
      <c r="E222" s="15">
        <v>0.10199999999999999</v>
      </c>
      <c r="F222" s="15"/>
      <c r="G222" s="15"/>
      <c r="H222" s="15"/>
      <c r="I222" s="16">
        <v>1354.471</v>
      </c>
      <c r="J222" s="15">
        <v>54178821</v>
      </c>
      <c r="L222" s="9">
        <f t="shared" si="4"/>
        <v>129.7313333333334</v>
      </c>
      <c r="N222" s="3">
        <f>'TS#1B-ScAcpS_Step 1'!L220-'TS#1B-PfAcpH_Step 2'!L222</f>
        <v>39.713666666666541</v>
      </c>
      <c r="O222" s="5">
        <f>-N222/'TS#1B-ScAcpS_Step 1'!L220</f>
        <v>-0.23437496926239521</v>
      </c>
      <c r="Q222" s="9">
        <f>'TS#1B-ScAcpS_Step 1'!I220-'TS#1B-PfAcpH_Step 2'!I222</f>
        <v>93.632000000000062</v>
      </c>
    </row>
    <row r="223" spans="1:17" x14ac:dyDescent="0.25">
      <c r="A223" s="23" t="s">
        <v>216</v>
      </c>
      <c r="B223" s="23" t="s">
        <v>246</v>
      </c>
      <c r="C223" s="9" t="s">
        <v>496</v>
      </c>
      <c r="D223" s="9">
        <v>220</v>
      </c>
      <c r="E223" s="15">
        <v>0.10199999999999999</v>
      </c>
      <c r="F223" s="15"/>
      <c r="G223" s="15"/>
      <c r="H223" s="15"/>
      <c r="I223" s="16">
        <v>1609.0039999999999</v>
      </c>
      <c r="J223" s="15">
        <v>64360176</v>
      </c>
      <c r="L223" s="9">
        <f t="shared" si="4"/>
        <v>384.2643333333333</v>
      </c>
      <c r="N223" s="3">
        <f>'TS#1B-ScAcpS_Step 1'!L221-'TS#1B-PfAcpH_Step 2'!L223</f>
        <v>44.822666666666464</v>
      </c>
      <c r="O223" s="5">
        <f>-N223/'TS#1B-ScAcpS_Step 1'!L221</f>
        <v>-0.10446055617314551</v>
      </c>
      <c r="Q223" s="9">
        <f>'TS#1B-ScAcpS_Step 1'!I221-'TS#1B-PfAcpH_Step 2'!I223</f>
        <v>98.740999999999985</v>
      </c>
    </row>
    <row r="224" spans="1:17" x14ac:dyDescent="0.25">
      <c r="A224" s="23" t="s">
        <v>217</v>
      </c>
      <c r="B224" s="23" t="s">
        <v>247</v>
      </c>
      <c r="C224" s="9" t="s">
        <v>497</v>
      </c>
      <c r="D224" s="9">
        <v>221</v>
      </c>
      <c r="E224" s="15">
        <v>0.10199999999999999</v>
      </c>
      <c r="F224" s="15"/>
      <c r="G224" s="15"/>
      <c r="H224" s="15"/>
      <c r="I224" s="16">
        <v>1577.0060000000001</v>
      </c>
      <c r="J224" s="15">
        <v>63080241</v>
      </c>
      <c r="L224" s="9">
        <f t="shared" si="4"/>
        <v>352.26633333333348</v>
      </c>
      <c r="N224" s="3">
        <f>'TS#1B-ScAcpS_Step 1'!L222-'TS#1B-PfAcpH_Step 2'!L224</f>
        <v>7.2076666666664551</v>
      </c>
      <c r="O224" s="5">
        <f>-N224/'TS#1B-ScAcpS_Step 1'!L222</f>
        <v>-2.0050592439693708E-2</v>
      </c>
      <c r="Q224" s="9">
        <f>'TS#1B-ScAcpS_Step 1'!I222-'TS#1B-PfAcpH_Step 2'!I224</f>
        <v>61.125999999999976</v>
      </c>
    </row>
    <row r="225" spans="1:17" x14ac:dyDescent="0.25">
      <c r="A225" s="23" t="s">
        <v>218</v>
      </c>
      <c r="B225" s="23" t="s">
        <v>248</v>
      </c>
      <c r="C225" s="9" t="s">
        <v>498</v>
      </c>
      <c r="D225" s="9">
        <v>222</v>
      </c>
      <c r="E225" s="15">
        <v>0.10199999999999999</v>
      </c>
      <c r="F225" s="15"/>
      <c r="G225" s="15"/>
      <c r="H225" s="15"/>
      <c r="I225" s="16">
        <v>1400.26</v>
      </c>
      <c r="J225" s="15">
        <v>56010389</v>
      </c>
      <c r="L225" s="9">
        <f t="shared" si="4"/>
        <v>175.52033333333338</v>
      </c>
      <c r="N225" s="3">
        <f>'TS#1B-ScAcpS_Step 1'!L223-'TS#1B-PfAcpH_Step 2'!L225</f>
        <v>15.623666666666395</v>
      </c>
      <c r="O225" s="5">
        <f>-N225/'TS#1B-ScAcpS_Step 1'!L223</f>
        <v>-8.1737677701975542E-2</v>
      </c>
      <c r="Q225" s="9">
        <f>'TS#1B-ScAcpS_Step 1'!I223-'TS#1B-PfAcpH_Step 2'!I225</f>
        <v>69.541999999999916</v>
      </c>
    </row>
    <row r="226" spans="1:17" x14ac:dyDescent="0.25">
      <c r="A226" s="23" t="s">
        <v>219</v>
      </c>
      <c r="B226" s="23" t="s">
        <v>249</v>
      </c>
      <c r="C226" s="9" t="s">
        <v>499</v>
      </c>
      <c r="D226" s="9">
        <v>223</v>
      </c>
      <c r="E226" s="15">
        <v>0.10199999999999999</v>
      </c>
      <c r="F226" s="15"/>
      <c r="G226" s="15"/>
      <c r="H226" s="15"/>
      <c r="I226" s="16">
        <v>1852.827</v>
      </c>
      <c r="J226" s="15">
        <v>74113090</v>
      </c>
      <c r="L226" s="9">
        <f t="shared" si="4"/>
        <v>628.08733333333339</v>
      </c>
      <c r="N226" s="3">
        <f>'TS#1B-ScAcpS_Step 1'!L224-'TS#1B-PfAcpH_Step 2'!L226</f>
        <v>-123.95033333333345</v>
      </c>
      <c r="O226" s="5">
        <f>-N226/'TS#1B-ScAcpS_Step 1'!L224</f>
        <v>0.24586636833506262</v>
      </c>
      <c r="Q226" s="9">
        <f>'TS#1B-ScAcpS_Step 1'!I224-'TS#1B-PfAcpH_Step 2'!I226</f>
        <v>-70.031999999999925</v>
      </c>
    </row>
    <row r="227" spans="1:17" x14ac:dyDescent="0.25">
      <c r="A227" s="23" t="s">
        <v>220</v>
      </c>
      <c r="B227" s="23" t="s">
        <v>250</v>
      </c>
      <c r="C227" s="9" t="s">
        <v>500</v>
      </c>
      <c r="D227" s="9">
        <v>224</v>
      </c>
      <c r="E227" s="15">
        <v>0.10199999999999999</v>
      </c>
      <c r="F227" s="15"/>
      <c r="G227" s="15"/>
      <c r="H227" s="15"/>
      <c r="I227" s="16">
        <v>1310.356</v>
      </c>
      <c r="J227" s="15">
        <v>52414238</v>
      </c>
      <c r="L227" s="9">
        <f t="shared" si="4"/>
        <v>85.616333333333387</v>
      </c>
      <c r="N227" s="3">
        <f>'TS#1B-ScAcpS_Step 1'!L225-'TS#1B-PfAcpH_Step 2'!L227</f>
        <v>24.076666666666597</v>
      </c>
      <c r="O227" s="5">
        <f>-N227/'TS#1B-ScAcpS_Step 1'!L225</f>
        <v>-0.21949136833404684</v>
      </c>
      <c r="Q227" s="9">
        <f>'TS#1B-ScAcpS_Step 1'!I225-'TS#1B-PfAcpH_Step 2'!I227</f>
        <v>77.995000000000118</v>
      </c>
    </row>
    <row r="228" spans="1:17" x14ac:dyDescent="0.25">
      <c r="A228" s="23" t="s">
        <v>221</v>
      </c>
      <c r="B228" s="23" t="s">
        <v>251</v>
      </c>
      <c r="C228" s="9" t="s">
        <v>501</v>
      </c>
      <c r="D228" s="9">
        <v>225</v>
      </c>
      <c r="E228" s="15">
        <v>0.10199999999999999</v>
      </c>
      <c r="F228" s="15"/>
      <c r="G228" s="15"/>
      <c r="H228" s="15"/>
      <c r="I228" s="16">
        <v>1430.1010000000001</v>
      </c>
      <c r="J228" s="15">
        <v>57204024</v>
      </c>
      <c r="L228" s="9">
        <f t="shared" si="4"/>
        <v>205.3613333333335</v>
      </c>
      <c r="N228" s="3">
        <f>'TS#1B-ScAcpS_Step 1'!L226-'TS#1B-PfAcpH_Step 2'!L228</f>
        <v>32.760666666666339</v>
      </c>
      <c r="O228" s="5">
        <f>-N228/'TS#1B-ScAcpS_Step 1'!L226</f>
        <v>-0.13757933608262302</v>
      </c>
      <c r="Q228" s="9">
        <f>'TS#1B-ScAcpS_Step 1'!I226-'TS#1B-PfAcpH_Step 2'!I228</f>
        <v>86.67899999999986</v>
      </c>
    </row>
    <row r="229" spans="1:17" x14ac:dyDescent="0.25">
      <c r="A229" s="23" t="s">
        <v>222</v>
      </c>
      <c r="B229" s="23" t="s">
        <v>252</v>
      </c>
      <c r="C229" s="9" t="s">
        <v>502</v>
      </c>
      <c r="D229" s="9">
        <v>226</v>
      </c>
      <c r="E229" s="15">
        <v>0.10199999999999999</v>
      </c>
      <c r="F229" s="15"/>
      <c r="G229" s="15"/>
      <c r="H229" s="15"/>
      <c r="I229" s="16">
        <v>1301.5129999999999</v>
      </c>
      <c r="J229" s="15">
        <v>52060506</v>
      </c>
      <c r="L229" s="9">
        <f t="shared" si="4"/>
        <v>76.773333333333312</v>
      </c>
      <c r="N229" s="3">
        <f>'TS#1B-ScAcpS_Step 1'!L227-'TS#1B-PfAcpH_Step 2'!L229</f>
        <v>28.680666666666639</v>
      </c>
      <c r="O229" s="5">
        <f>-N229/'TS#1B-ScAcpS_Step 1'!L227</f>
        <v>-0.27197324583862775</v>
      </c>
      <c r="Q229" s="9">
        <f>'TS#1B-ScAcpS_Step 1'!I227-'TS#1B-PfAcpH_Step 2'!I229</f>
        <v>82.59900000000016</v>
      </c>
    </row>
    <row r="230" spans="1:17" x14ac:dyDescent="0.25">
      <c r="A230" s="23" t="s">
        <v>223</v>
      </c>
      <c r="B230" s="23" t="s">
        <v>253</v>
      </c>
      <c r="C230" s="9" t="s">
        <v>503</v>
      </c>
      <c r="D230" s="9">
        <v>227</v>
      </c>
      <c r="E230" s="15">
        <v>0.10199999999999999</v>
      </c>
      <c r="F230" s="15"/>
      <c r="G230" s="15"/>
      <c r="H230" s="15"/>
      <c r="I230" s="16">
        <v>1688.723</v>
      </c>
      <c r="J230" s="15">
        <v>67548927</v>
      </c>
      <c r="L230" s="9">
        <f t="shared" si="4"/>
        <v>463.98333333333335</v>
      </c>
      <c r="N230" s="3">
        <f>'TS#1B-ScAcpS_Step 1'!L228-'TS#1B-PfAcpH_Step 2'!L230</f>
        <v>46.334666666666635</v>
      </c>
      <c r="O230" s="5">
        <f>-N230/'TS#1B-ScAcpS_Step 1'!L228</f>
        <v>-9.0795673808618624E-2</v>
      </c>
      <c r="Q230" s="9">
        <f>'TS#1B-ScAcpS_Step 1'!I228-'TS#1B-PfAcpH_Step 2'!I230</f>
        <v>100.25300000000016</v>
      </c>
    </row>
    <row r="231" spans="1:17" x14ac:dyDescent="0.25">
      <c r="A231" s="23" t="s">
        <v>224</v>
      </c>
      <c r="B231" s="23" t="s">
        <v>254</v>
      </c>
      <c r="C231" s="9" t="s">
        <v>504</v>
      </c>
      <c r="D231" s="9">
        <v>228</v>
      </c>
      <c r="E231" s="15">
        <v>0.10199999999999999</v>
      </c>
      <c r="F231" s="15"/>
      <c r="G231" s="15"/>
      <c r="H231" s="15"/>
      <c r="I231" s="16">
        <v>1339.8910000000001</v>
      </c>
      <c r="J231" s="15">
        <v>53595658</v>
      </c>
      <c r="L231" s="9">
        <f t="shared" si="4"/>
        <v>115.15133333333347</v>
      </c>
      <c r="N231" s="3">
        <f>'TS#1B-ScAcpS_Step 1'!L229-'TS#1B-PfAcpH_Step 2'!L231</f>
        <v>27.523666666666486</v>
      </c>
      <c r="O231" s="5">
        <f>-N231/'TS#1B-ScAcpS_Step 1'!L229</f>
        <v>-0.19291162899363234</v>
      </c>
      <c r="Q231" s="9">
        <f>'TS#1B-ScAcpS_Step 1'!I229-'TS#1B-PfAcpH_Step 2'!I231</f>
        <v>81.442000000000007</v>
      </c>
    </row>
    <row r="232" spans="1:17" x14ac:dyDescent="0.25">
      <c r="A232" s="23" t="s">
        <v>225</v>
      </c>
      <c r="B232" s="23" t="s">
        <v>255</v>
      </c>
      <c r="C232" s="9" t="s">
        <v>505</v>
      </c>
      <c r="D232" s="9">
        <v>229</v>
      </c>
      <c r="E232" s="15">
        <v>0.10199999999999999</v>
      </c>
      <c r="F232" s="15"/>
      <c r="G232" s="15"/>
      <c r="H232" s="15"/>
      <c r="I232" s="16">
        <v>1817.32</v>
      </c>
      <c r="J232" s="15">
        <v>72692782</v>
      </c>
      <c r="L232" s="9">
        <f t="shared" si="4"/>
        <v>592.58033333333333</v>
      </c>
      <c r="N232" s="3">
        <f>'TS#1B-ScAcpS_Step 1'!L230-'TS#1B-PfAcpH_Step 2'!L232</f>
        <v>-59.363333333333458</v>
      </c>
      <c r="O232" s="5">
        <f>-N232/'TS#1B-ScAcpS_Step 1'!L230</f>
        <v>0.11133053397272306</v>
      </c>
      <c r="Q232" s="9">
        <f>'TS#1B-ScAcpS_Step 1'!I230-'TS#1B-PfAcpH_Step 2'!I232</f>
        <v>-5.4449999999999363</v>
      </c>
    </row>
    <row r="233" spans="1:17" x14ac:dyDescent="0.25">
      <c r="A233" s="23" t="s">
        <v>226</v>
      </c>
      <c r="B233" s="23" t="s">
        <v>256</v>
      </c>
      <c r="C233" s="9" t="s">
        <v>506</v>
      </c>
      <c r="D233" s="9">
        <v>230</v>
      </c>
      <c r="E233" s="15">
        <v>0.10199999999999999</v>
      </c>
      <c r="F233" s="15"/>
      <c r="G233" s="15"/>
      <c r="H233" s="15"/>
      <c r="I233" s="16">
        <v>1230.549</v>
      </c>
      <c r="J233" s="15">
        <v>49221971</v>
      </c>
      <c r="L233" s="9">
        <f t="shared" si="4"/>
        <v>5.8093333333333703</v>
      </c>
      <c r="N233" s="3">
        <f>'TS#1B-ScAcpS_Step 1'!L231-'TS#1B-PfAcpH_Step 2'!L233</f>
        <v>15.41066666666643</v>
      </c>
      <c r="O233" s="5">
        <f>-N233/'TS#1B-ScAcpS_Step 1'!L231</f>
        <v>-0.72623311341501295</v>
      </c>
      <c r="Q233" s="9">
        <f>'TS#1B-ScAcpS_Step 1'!I231-'TS#1B-PfAcpH_Step 2'!I233</f>
        <v>69.328999999999951</v>
      </c>
    </row>
    <row r="234" spans="1:17" x14ac:dyDescent="0.25">
      <c r="A234" s="23" t="s">
        <v>227</v>
      </c>
      <c r="B234" s="23" t="s">
        <v>257</v>
      </c>
      <c r="C234" s="9" t="s">
        <v>507</v>
      </c>
      <c r="D234" s="9">
        <v>231</v>
      </c>
      <c r="E234" s="15">
        <v>0.10199999999999999</v>
      </c>
      <c r="F234" s="15"/>
      <c r="G234" s="15"/>
      <c r="H234" s="15"/>
      <c r="I234" s="16">
        <v>1622.2570000000001</v>
      </c>
      <c r="J234" s="15">
        <v>64890280</v>
      </c>
      <c r="L234" s="9">
        <f t="shared" si="4"/>
        <v>397.51733333333345</v>
      </c>
      <c r="N234" s="3">
        <f>'TS#1B-ScAcpS_Step 1'!L232-'TS#1B-PfAcpH_Step 2'!L234</f>
        <v>-69.994333333333543</v>
      </c>
      <c r="O234" s="5">
        <f>-N234/'TS#1B-ScAcpS_Step 1'!L232</f>
        <v>0.21370814670521937</v>
      </c>
      <c r="Q234" s="9">
        <f>'TS#1B-ScAcpS_Step 1'!I232-'TS#1B-PfAcpH_Step 2'!I234</f>
        <v>-16.076000000000022</v>
      </c>
    </row>
    <row r="235" spans="1:17" x14ac:dyDescent="0.25">
      <c r="A235" s="23" t="s">
        <v>228</v>
      </c>
      <c r="B235" s="23" t="s">
        <v>258</v>
      </c>
      <c r="C235" s="9" t="s">
        <v>508</v>
      </c>
      <c r="D235" s="9">
        <v>232</v>
      </c>
      <c r="E235" s="15">
        <v>0.10199999999999999</v>
      </c>
      <c r="F235" s="15"/>
      <c r="G235" s="15"/>
      <c r="H235" s="15"/>
      <c r="I235" s="16">
        <v>1470.598</v>
      </c>
      <c r="J235" s="15">
        <v>58823930</v>
      </c>
      <c r="L235" s="9">
        <f t="shared" si="4"/>
        <v>245.85833333333335</v>
      </c>
      <c r="N235" s="3">
        <f>'TS#1B-ScAcpS_Step 1'!L233-'TS#1B-PfAcpH_Step 2'!L235</f>
        <v>47.924666666666553</v>
      </c>
      <c r="O235" s="5">
        <f>-N235/'TS#1B-ScAcpS_Step 1'!L233</f>
        <v>-0.16312947538375797</v>
      </c>
      <c r="Q235" s="9">
        <f>'TS#1B-ScAcpS_Step 1'!I233-'TS#1B-PfAcpH_Step 2'!I235</f>
        <v>101.84300000000007</v>
      </c>
    </row>
    <row r="236" spans="1:17" x14ac:dyDescent="0.25">
      <c r="A236" s="23" t="s">
        <v>229</v>
      </c>
      <c r="B236" s="23" t="s">
        <v>259</v>
      </c>
      <c r="C236" s="9" t="s">
        <v>509</v>
      </c>
      <c r="D236" s="9">
        <v>233</v>
      </c>
      <c r="E236" s="15">
        <v>0.10199999999999999</v>
      </c>
      <c r="F236" s="15"/>
      <c r="G236" s="15"/>
      <c r="H236" s="15"/>
      <c r="I236" s="16">
        <v>1675.884</v>
      </c>
      <c r="J236" s="15">
        <v>67035367</v>
      </c>
      <c r="L236" s="9">
        <f t="shared" si="4"/>
        <v>451.14433333333341</v>
      </c>
      <c r="N236" s="3">
        <f>'TS#1B-ScAcpS_Step 1'!L234-'TS#1B-PfAcpH_Step 2'!L236</f>
        <v>42.67566666666653</v>
      </c>
      <c r="O236" s="5">
        <f>-N236/'TS#1B-ScAcpS_Step 1'!L234</f>
        <v>-8.641947808243193E-2</v>
      </c>
      <c r="Q236" s="9">
        <f>'TS#1B-ScAcpS_Step 1'!I234-'TS#1B-PfAcpH_Step 2'!I236</f>
        <v>96.594000000000051</v>
      </c>
    </row>
    <row r="237" spans="1:17" x14ac:dyDescent="0.25">
      <c r="A237" s="23" t="s">
        <v>230</v>
      </c>
      <c r="B237" s="23" t="s">
        <v>260</v>
      </c>
      <c r="C237" s="9" t="s">
        <v>510</v>
      </c>
      <c r="D237" s="9">
        <v>234</v>
      </c>
      <c r="E237" s="15">
        <v>0.10199999999999999</v>
      </c>
      <c r="F237" s="15"/>
      <c r="G237" s="15"/>
      <c r="H237" s="15"/>
      <c r="I237" s="16">
        <v>1449.1610000000001</v>
      </c>
      <c r="J237" s="15">
        <v>57966454</v>
      </c>
      <c r="L237" s="9">
        <f t="shared" si="4"/>
        <v>224.42133333333345</v>
      </c>
      <c r="N237" s="3">
        <f>'TS#1B-ScAcpS_Step 1'!L235-'TS#1B-PfAcpH_Step 2'!L237</f>
        <v>26.187666666666473</v>
      </c>
      <c r="O237" s="5">
        <f>-N237/'TS#1B-ScAcpS_Step 1'!L235</f>
        <v>-0.10449611413263882</v>
      </c>
      <c r="Q237" s="9">
        <f>'TS#1B-ScAcpS_Step 1'!I235-'TS#1B-PfAcpH_Step 2'!I237</f>
        <v>80.105999999999995</v>
      </c>
    </row>
    <row r="238" spans="1:17" x14ac:dyDescent="0.25">
      <c r="A238" s="23" t="s">
        <v>231</v>
      </c>
      <c r="B238" s="23" t="s">
        <v>261</v>
      </c>
      <c r="C238" s="9" t="s">
        <v>511</v>
      </c>
      <c r="D238" s="9">
        <v>235</v>
      </c>
      <c r="E238" s="15">
        <v>0.10199999999999999</v>
      </c>
      <c r="F238" s="15"/>
      <c r="G238" s="15"/>
      <c r="H238" s="15"/>
      <c r="I238" s="16">
        <v>1540.9949999999999</v>
      </c>
      <c r="J238" s="15">
        <v>61639803</v>
      </c>
      <c r="L238" s="9">
        <f t="shared" si="4"/>
        <v>316.25533333333328</v>
      </c>
      <c r="N238" s="3">
        <f>'TS#1B-ScAcpS_Step 1'!L236-'TS#1B-PfAcpH_Step 2'!L238</f>
        <v>-96.446333333333314</v>
      </c>
      <c r="O238" s="5">
        <f>-N238/'TS#1B-ScAcpS_Step 1'!L236</f>
        <v>0.43877335929526695</v>
      </c>
      <c r="Q238" s="9">
        <f>'TS#1B-ScAcpS_Step 1'!I236-'TS#1B-PfAcpH_Step 2'!I238</f>
        <v>-42.527999999999793</v>
      </c>
    </row>
    <row r="239" spans="1:17" x14ac:dyDescent="0.25">
      <c r="A239" s="23" t="s">
        <v>232</v>
      </c>
      <c r="B239" s="23" t="s">
        <v>262</v>
      </c>
      <c r="C239" s="9" t="s">
        <v>512</v>
      </c>
      <c r="D239" s="9">
        <v>236</v>
      </c>
      <c r="E239" s="15">
        <v>0.10199999999999999</v>
      </c>
      <c r="F239" s="15"/>
      <c r="G239" s="15"/>
      <c r="H239" s="15"/>
      <c r="I239" s="16">
        <v>1243.836</v>
      </c>
      <c r="J239" s="15">
        <v>49753427</v>
      </c>
      <c r="L239" s="9">
        <f t="shared" si="4"/>
        <v>19.096333333333405</v>
      </c>
      <c r="N239" s="3">
        <f>'TS#1B-ScAcpS_Step 1'!L237-'TS#1B-PfAcpH_Step 2'!L239</f>
        <v>41.948666666666441</v>
      </c>
      <c r="O239" s="5">
        <f>-N239/'TS#1B-ScAcpS_Step 1'!L237</f>
        <v>-0.68717612690091812</v>
      </c>
      <c r="Q239" s="9">
        <f>'TS#1B-ScAcpS_Step 1'!I237-'TS#1B-PfAcpH_Step 2'!I239</f>
        <v>95.866999999999962</v>
      </c>
    </row>
    <row r="240" spans="1:17" x14ac:dyDescent="0.25">
      <c r="A240" s="23" t="s">
        <v>233</v>
      </c>
      <c r="B240" s="23" t="s">
        <v>263</v>
      </c>
      <c r="C240" s="9" t="s">
        <v>513</v>
      </c>
      <c r="D240" s="9">
        <v>237</v>
      </c>
      <c r="E240" s="15">
        <v>0.10199999999999999</v>
      </c>
      <c r="F240" s="15"/>
      <c r="G240" s="15"/>
      <c r="H240" s="15"/>
      <c r="I240" s="16">
        <v>1794.905</v>
      </c>
      <c r="J240" s="15">
        <v>71796217</v>
      </c>
      <c r="L240" s="9">
        <f t="shared" si="4"/>
        <v>570.16533333333336</v>
      </c>
      <c r="N240" s="3">
        <f>'TS#1B-ScAcpS_Step 1'!L238-'TS#1B-PfAcpH_Step 2'!L240</f>
        <v>-70.164333333333389</v>
      </c>
      <c r="O240" s="5">
        <f>-N240/'TS#1B-ScAcpS_Step 1'!L238</f>
        <v>0.14032838600989475</v>
      </c>
      <c r="Q240" s="9">
        <f>'TS#1B-ScAcpS_Step 1'!I238-'TS#1B-PfAcpH_Step 2'!I240</f>
        <v>-16.245999999999867</v>
      </c>
    </row>
    <row r="241" spans="1:17" x14ac:dyDescent="0.25">
      <c r="A241" s="23" t="s">
        <v>234</v>
      </c>
      <c r="B241" s="23" t="s">
        <v>264</v>
      </c>
      <c r="C241" s="9" t="s">
        <v>514</v>
      </c>
      <c r="D241" s="9">
        <v>238</v>
      </c>
      <c r="E241" s="15">
        <v>0.10199999999999999</v>
      </c>
      <c r="F241" s="15"/>
      <c r="G241" s="15"/>
      <c r="H241" s="15"/>
      <c r="I241" s="16">
        <v>1457.2349999999999</v>
      </c>
      <c r="J241" s="15">
        <v>58289408</v>
      </c>
      <c r="L241" s="9">
        <f t="shared" si="4"/>
        <v>232.49533333333329</v>
      </c>
      <c r="N241" s="3">
        <f>'TS#1B-ScAcpS_Step 1'!L239-'TS#1B-PfAcpH_Step 2'!L241</f>
        <v>50.531666666666524</v>
      </c>
      <c r="O241" s="5">
        <f>-N241/'TS#1B-ScAcpS_Step 1'!L239</f>
        <v>-0.17854009217024014</v>
      </c>
      <c r="Q241" s="9">
        <f>'TS#1B-ScAcpS_Step 1'!I239-'TS#1B-PfAcpH_Step 2'!I241</f>
        <v>104.45000000000005</v>
      </c>
    </row>
    <row r="242" spans="1:17" x14ac:dyDescent="0.25">
      <c r="A242" s="23" t="s">
        <v>235</v>
      </c>
      <c r="B242" s="23" t="s">
        <v>265</v>
      </c>
      <c r="C242" s="9" t="s">
        <v>515</v>
      </c>
      <c r="D242" s="9">
        <v>239</v>
      </c>
      <c r="E242" s="15">
        <v>0.10199999999999999</v>
      </c>
      <c r="F242" s="15"/>
      <c r="G242" s="15"/>
      <c r="H242" s="15"/>
      <c r="I242" s="16">
        <v>1444.5930000000001</v>
      </c>
      <c r="J242" s="15">
        <v>57783729</v>
      </c>
      <c r="L242" s="9">
        <f t="shared" si="4"/>
        <v>219.85333333333347</v>
      </c>
      <c r="N242" s="3">
        <f>'TS#1B-ScAcpS_Step 1'!L240-'TS#1B-PfAcpH_Step 2'!L242</f>
        <v>64.847666666666328</v>
      </c>
      <c r="O242" s="5">
        <f>-N242/'TS#1B-ScAcpS_Step 1'!L240</f>
        <v>-0.22777463608019072</v>
      </c>
      <c r="Q242" s="9">
        <f>'TS#1B-ScAcpS_Step 1'!I240-'TS#1B-PfAcpH_Step 2'!I242</f>
        <v>118.76599999999985</v>
      </c>
    </row>
    <row r="243" spans="1:17" x14ac:dyDescent="0.25">
      <c r="A243" s="23" t="s">
        <v>236</v>
      </c>
      <c r="B243" s="23" t="s">
        <v>266</v>
      </c>
      <c r="C243" s="9" t="s">
        <v>516</v>
      </c>
      <c r="D243" s="9">
        <v>240</v>
      </c>
      <c r="E243" s="15">
        <v>0.10199999999999999</v>
      </c>
      <c r="F243" s="15"/>
      <c r="G243" s="15"/>
      <c r="H243" s="15"/>
      <c r="I243" s="16">
        <v>1225.0429999999999</v>
      </c>
      <c r="J243" s="15">
        <v>49001734</v>
      </c>
      <c r="L243" s="9">
        <f t="shared" si="4"/>
        <v>0.30333333333328483</v>
      </c>
      <c r="N243" s="3">
        <f>'TS#1B-ScAcpS_Step 1'!L241-'TS#1B-PfAcpH_Step 2'!L243</f>
        <v>36.486666666666679</v>
      </c>
      <c r="O243" s="5">
        <f>-N243/'TS#1B-ScAcpS_Step 1'!L241</f>
        <v>-0.99175500588928278</v>
      </c>
      <c r="Q243" s="9">
        <f>'TS#1B-ScAcpS_Step 1'!I241-'TS#1B-PfAcpH_Step 2'!I243</f>
        <v>90.4050000000002</v>
      </c>
    </row>
    <row r="244" spans="1:17" x14ac:dyDescent="0.25">
      <c r="A244" s="23" t="s">
        <v>237</v>
      </c>
      <c r="B244" s="23" t="s">
        <v>267</v>
      </c>
      <c r="C244" s="9" t="s">
        <v>517</v>
      </c>
      <c r="D244" s="9">
        <v>241</v>
      </c>
      <c r="E244" s="15">
        <v>0.10199999999999999</v>
      </c>
      <c r="F244" s="15"/>
      <c r="G244" s="15"/>
      <c r="H244" s="15"/>
      <c r="I244" s="16">
        <v>1574.1279999999999</v>
      </c>
      <c r="J244" s="15">
        <v>62965104</v>
      </c>
      <c r="L244" s="9">
        <f t="shared" si="4"/>
        <v>349.38833333333332</v>
      </c>
      <c r="N244" s="3">
        <f>'TS#1B-ScAcpS_Step 1'!L242-'TS#1B-PfAcpH_Step 2'!L244</f>
        <v>-14.110333333333529</v>
      </c>
      <c r="O244" s="5">
        <f>-N244/'TS#1B-ScAcpS_Step 1'!L242</f>
        <v>4.2085473348485544E-2</v>
      </c>
      <c r="Q244" s="9">
        <f>'TS#1B-ScAcpS_Step 1'!I242-'TS#1B-PfAcpH_Step 2'!I244</f>
        <v>39.807999999999993</v>
      </c>
    </row>
    <row r="245" spans="1:17" x14ac:dyDescent="0.25">
      <c r="A245" s="23" t="s">
        <v>238</v>
      </c>
      <c r="B245" s="23" t="s">
        <v>268</v>
      </c>
      <c r="C245" s="9" t="s">
        <v>518</v>
      </c>
      <c r="D245" s="9">
        <v>242</v>
      </c>
      <c r="E245" s="15">
        <v>0.10199999999999999</v>
      </c>
      <c r="F245" s="15"/>
      <c r="G245" s="15"/>
      <c r="H245" s="15"/>
      <c r="I245" s="16">
        <v>1291.3779999999999</v>
      </c>
      <c r="J245" s="15">
        <v>51655136</v>
      </c>
      <c r="L245" s="9">
        <f t="shared" si="4"/>
        <v>66.638333333333321</v>
      </c>
      <c r="N245" s="3">
        <f>'TS#1B-ScAcpS_Step 1'!L243-'TS#1B-PfAcpH_Step 2'!L245</f>
        <v>19.661666666666633</v>
      </c>
      <c r="O245" s="5">
        <f>-N245/'TS#1B-ScAcpS_Step 1'!L243</f>
        <v>-0.22782927771340258</v>
      </c>
      <c r="Q245" s="9">
        <f>'TS#1B-ScAcpS_Step 1'!I243-'TS#1B-PfAcpH_Step 2'!I245</f>
        <v>73.580000000000155</v>
      </c>
    </row>
    <row r="246" spans="1:17" x14ac:dyDescent="0.25">
      <c r="A246" s="23" t="s">
        <v>239</v>
      </c>
      <c r="B246" s="23" t="s">
        <v>269</v>
      </c>
      <c r="C246" s="9" t="s">
        <v>519</v>
      </c>
      <c r="D246" s="9">
        <v>243</v>
      </c>
      <c r="E246" s="15">
        <v>0.10199999999999999</v>
      </c>
      <c r="F246" s="15"/>
      <c r="G246" s="15"/>
      <c r="H246" s="15"/>
      <c r="I246" s="16">
        <v>1327.4459999999999</v>
      </c>
      <c r="J246" s="15">
        <v>53097824</v>
      </c>
      <c r="L246" s="9">
        <f t="shared" si="4"/>
        <v>102.7063333333333</v>
      </c>
      <c r="N246" s="3">
        <f>'TS#1B-ScAcpS_Step 1'!L244-'TS#1B-PfAcpH_Step 2'!L246</f>
        <v>46.727666666666664</v>
      </c>
      <c r="O246" s="5">
        <f>-N246/'TS#1B-ScAcpS_Step 1'!L244</f>
        <v>-0.31269769039620615</v>
      </c>
      <c r="Q246" s="9">
        <f>'TS#1B-ScAcpS_Step 1'!I244-'TS#1B-PfAcpH_Step 2'!I246</f>
        <v>100.64600000000019</v>
      </c>
    </row>
    <row r="247" spans="1:17" x14ac:dyDescent="0.25">
      <c r="A247" s="23" t="s">
        <v>240</v>
      </c>
      <c r="B247" s="23" t="s">
        <v>270</v>
      </c>
      <c r="C247" s="9" t="s">
        <v>520</v>
      </c>
      <c r="D247" s="9">
        <v>244</v>
      </c>
      <c r="E247" s="15">
        <v>0.10199999999999999</v>
      </c>
      <c r="F247" s="15"/>
      <c r="G247" s="15"/>
      <c r="H247" s="15"/>
      <c r="I247" s="16">
        <v>1184.634</v>
      </c>
      <c r="J247" s="15">
        <v>47385371</v>
      </c>
      <c r="L247" s="9">
        <f t="shared" si="4"/>
        <v>-40.105666666666593</v>
      </c>
      <c r="N247" s="3">
        <f>'TS#1B-ScAcpS_Step 1'!L245-'TS#1B-PfAcpH_Step 2'!L247</f>
        <v>30.571666666666488</v>
      </c>
      <c r="O247" s="5">
        <f>-N247/'TS#1B-ScAcpS_Step 1'!L245</f>
        <v>3.2065939444793528</v>
      </c>
      <c r="Q247" s="9">
        <f>'TS#1B-ScAcpS_Step 1'!I245-'TS#1B-PfAcpH_Step 2'!I247</f>
        <v>84.490000000000009</v>
      </c>
    </row>
    <row r="248" spans="1:17" x14ac:dyDescent="0.25">
      <c r="A248" s="23" t="s">
        <v>241</v>
      </c>
      <c r="B248" s="23" t="s">
        <v>271</v>
      </c>
      <c r="C248" s="9" t="s">
        <v>521</v>
      </c>
      <c r="D248" s="9">
        <v>245</v>
      </c>
      <c r="E248" s="15">
        <v>0.10199999999999999</v>
      </c>
      <c r="F248" s="15"/>
      <c r="G248" s="15"/>
      <c r="H248" s="15"/>
      <c r="I248" s="16">
        <v>1270.9680000000001</v>
      </c>
      <c r="J248" s="15">
        <v>50838718</v>
      </c>
      <c r="L248" s="9">
        <f t="shared" si="4"/>
        <v>46.228333333333467</v>
      </c>
      <c r="N248" s="3">
        <f>'TS#1B-ScAcpS_Step 1'!L246-'TS#1B-PfAcpH_Step 2'!L248</f>
        <v>18.36466666666638</v>
      </c>
      <c r="O248" s="5">
        <f>-N248/'TS#1B-ScAcpS_Step 1'!L246</f>
        <v>-0.28431357371025379</v>
      </c>
      <c r="Q248" s="9">
        <f>'TS#1B-ScAcpS_Step 1'!I246-'TS#1B-PfAcpH_Step 2'!I248</f>
        <v>72.282999999999902</v>
      </c>
    </row>
    <row r="249" spans="1:17" x14ac:dyDescent="0.25">
      <c r="A249" s="23" t="s">
        <v>242</v>
      </c>
      <c r="B249" s="23" t="s">
        <v>272</v>
      </c>
      <c r="C249" s="9" t="s">
        <v>522</v>
      </c>
      <c r="D249" s="9">
        <v>246</v>
      </c>
      <c r="E249" s="15">
        <v>0.10199999999999999</v>
      </c>
      <c r="F249" s="15"/>
      <c r="G249" s="15"/>
      <c r="H249" s="15"/>
      <c r="I249" s="16">
        <v>1147.0630000000001</v>
      </c>
      <c r="J249" s="15">
        <v>45882518</v>
      </c>
      <c r="L249" s="9">
        <f t="shared" si="4"/>
        <v>-77.676666666666506</v>
      </c>
      <c r="N249" s="3">
        <f>'TS#1B-ScAcpS_Step 1'!L247-'TS#1B-PfAcpH_Step 2'!L249</f>
        <v>23.342666666666446</v>
      </c>
      <c r="O249" s="5">
        <f>-N249/'TS#1B-ScAcpS_Step 1'!L247</f>
        <v>0.42961436055998858</v>
      </c>
      <c r="Q249" s="9">
        <f>'TS#1B-ScAcpS_Step 1'!I247-'TS#1B-PfAcpH_Step 2'!I249</f>
        <v>77.260999999999967</v>
      </c>
    </row>
    <row r="250" spans="1:17" x14ac:dyDescent="0.25">
      <c r="A250" s="23" t="s">
        <v>243</v>
      </c>
      <c r="B250" s="23" t="s">
        <v>273</v>
      </c>
      <c r="C250" s="9" t="s">
        <v>523</v>
      </c>
      <c r="D250" s="9">
        <v>247</v>
      </c>
      <c r="E250" s="15">
        <v>0.10199999999999999</v>
      </c>
      <c r="F250" s="15"/>
      <c r="G250" s="15"/>
      <c r="H250" s="15"/>
      <c r="I250" s="16">
        <v>1230.0709999999999</v>
      </c>
      <c r="J250" s="15">
        <v>49202838</v>
      </c>
      <c r="L250" s="9">
        <f t="shared" si="4"/>
        <v>5.3313333333333048</v>
      </c>
      <c r="N250" s="3">
        <f>'TS#1B-ScAcpS_Step 1'!L248-'TS#1B-PfAcpH_Step 2'!L250</f>
        <v>46.350666666666484</v>
      </c>
      <c r="O250" s="5">
        <f>-N250/'TS#1B-ScAcpS_Step 1'!L248</f>
        <v>-0.89684351740773716</v>
      </c>
      <c r="Q250" s="9">
        <f>'TS#1B-ScAcpS_Step 1'!I248-'TS#1B-PfAcpH_Step 2'!I250</f>
        <v>100.26900000000001</v>
      </c>
    </row>
    <row r="251" spans="1:17" x14ac:dyDescent="0.25">
      <c r="A251" s="23" t="s">
        <v>244</v>
      </c>
      <c r="B251" s="23" t="s">
        <v>274</v>
      </c>
      <c r="C251" s="9" t="s">
        <v>524</v>
      </c>
      <c r="D251" s="9">
        <v>248</v>
      </c>
      <c r="E251" s="15">
        <v>0.10199999999999999</v>
      </c>
      <c r="F251" s="15"/>
      <c r="G251" s="15"/>
      <c r="H251" s="15"/>
      <c r="I251" s="16">
        <v>1253.0060000000001</v>
      </c>
      <c r="J251" s="15">
        <v>50120247</v>
      </c>
      <c r="L251" s="9">
        <f t="shared" si="4"/>
        <v>28.266333333333478</v>
      </c>
      <c r="N251" s="3">
        <f>'TS#1B-ScAcpS_Step 1'!L249-'TS#1B-PfAcpH_Step 2'!L251</f>
        <v>22.748666666666395</v>
      </c>
      <c r="O251" s="5">
        <f>-N251/'TS#1B-ScAcpS_Step 1'!L249</f>
        <v>-0.445921134306899</v>
      </c>
      <c r="Q251" s="9">
        <f>'TS#1B-ScAcpS_Step 1'!I249-'TS#1B-PfAcpH_Step 2'!I251</f>
        <v>76.666999999999916</v>
      </c>
    </row>
    <row r="252" spans="1:17" x14ac:dyDescent="0.25">
      <c r="A252" s="23" t="s">
        <v>245</v>
      </c>
      <c r="B252" s="23" t="s">
        <v>275</v>
      </c>
      <c r="C252" s="9" t="s">
        <v>525</v>
      </c>
      <c r="D252" s="9">
        <v>249</v>
      </c>
      <c r="E252" s="15">
        <v>0.10199999999999999</v>
      </c>
      <c r="F252" s="15"/>
      <c r="G252" s="15"/>
      <c r="H252" s="15"/>
      <c r="I252" s="16">
        <v>1856.722</v>
      </c>
      <c r="J252" s="15">
        <v>74268897</v>
      </c>
      <c r="L252" s="9">
        <f t="shared" si="4"/>
        <v>631.98233333333337</v>
      </c>
      <c r="N252" s="3">
        <f>'TS#1B-ScAcpS_Step 1'!L250-'TS#1B-PfAcpH_Step 2'!L252</f>
        <v>-53.907333333333554</v>
      </c>
      <c r="O252" s="5">
        <f>-N252/'TS#1B-ScAcpS_Step 1'!L250</f>
        <v>9.3253182257204636E-2</v>
      </c>
      <c r="Q252" s="9">
        <f>'TS#1B-ScAcpS_Step 1'!I250-'TS#1B-PfAcpH_Step 2'!I252</f>
        <v>1.0999999999967258E-2</v>
      </c>
    </row>
    <row r="253" spans="1:17" x14ac:dyDescent="0.25">
      <c r="A253" s="23" t="s">
        <v>246</v>
      </c>
      <c r="B253" s="23" t="s">
        <v>276</v>
      </c>
      <c r="C253" s="9" t="s">
        <v>526</v>
      </c>
      <c r="D253" s="9">
        <v>250</v>
      </c>
      <c r="E253" s="15">
        <v>0.10199999999999999</v>
      </c>
      <c r="F253" s="15"/>
      <c r="G253" s="15"/>
      <c r="H253" s="15"/>
      <c r="I253" s="16">
        <v>1498.6980000000001</v>
      </c>
      <c r="J253" s="15">
        <v>59947917</v>
      </c>
      <c r="L253" s="9">
        <f t="shared" si="4"/>
        <v>273.95833333333348</v>
      </c>
      <c r="N253" s="3">
        <f>'TS#1B-ScAcpS_Step 1'!L251-'TS#1B-PfAcpH_Step 2'!L253</f>
        <v>18.230666666666366</v>
      </c>
      <c r="O253" s="5">
        <f>-N253/'TS#1B-ScAcpS_Step 1'!L251</f>
        <v>-6.2393405181804841E-2</v>
      </c>
      <c r="Q253" s="9">
        <f>'TS#1B-ScAcpS_Step 1'!I251-'TS#1B-PfAcpH_Step 2'!I253</f>
        <v>72.148999999999887</v>
      </c>
    </row>
    <row r="254" spans="1:17" x14ac:dyDescent="0.25">
      <c r="A254" s="23" t="s">
        <v>247</v>
      </c>
      <c r="B254" s="23" t="s">
        <v>277</v>
      </c>
      <c r="C254" s="9" t="s">
        <v>527</v>
      </c>
      <c r="D254" s="9">
        <v>251</v>
      </c>
      <c r="E254" s="15">
        <v>0.10199999999999999</v>
      </c>
      <c r="F254" s="15"/>
      <c r="G254" s="15"/>
      <c r="H254" s="15"/>
      <c r="I254" s="16">
        <v>1407.866</v>
      </c>
      <c r="J254" s="15">
        <v>56314622</v>
      </c>
      <c r="L254" s="9">
        <f t="shared" si="4"/>
        <v>183.12633333333338</v>
      </c>
      <c r="N254" s="3">
        <f>'TS#1B-ScAcpS_Step 1'!L252-'TS#1B-PfAcpH_Step 2'!L254</f>
        <v>63.687666666666473</v>
      </c>
      <c r="O254" s="5">
        <f>-N254/'TS#1B-ScAcpS_Step 1'!L252</f>
        <v>-0.25803911717595646</v>
      </c>
      <c r="Q254" s="9">
        <f>'TS#1B-ScAcpS_Step 1'!I252-'TS#1B-PfAcpH_Step 2'!I254</f>
        <v>117.60599999999999</v>
      </c>
    </row>
    <row r="255" spans="1:17" x14ac:dyDescent="0.25">
      <c r="A255" s="23" t="s">
        <v>248</v>
      </c>
      <c r="B255" s="23" t="s">
        <v>278</v>
      </c>
      <c r="C255" s="9" t="s">
        <v>528</v>
      </c>
      <c r="D255" s="9">
        <v>252</v>
      </c>
      <c r="E255" s="15">
        <v>0.10199999999999999</v>
      </c>
      <c r="F255" s="15"/>
      <c r="G255" s="15"/>
      <c r="H255" s="15"/>
      <c r="I255" s="16">
        <v>1317.2429999999999</v>
      </c>
      <c r="J255" s="15">
        <v>52689738</v>
      </c>
      <c r="L255" s="9">
        <f t="shared" si="4"/>
        <v>92.50333333333333</v>
      </c>
      <c r="N255" s="3">
        <f>'TS#1B-ScAcpS_Step 1'!L253-'TS#1B-PfAcpH_Step 2'!L255</f>
        <v>39.113666666666631</v>
      </c>
      <c r="O255" s="5">
        <f>-N255/'TS#1B-ScAcpS_Step 1'!L253</f>
        <v>-0.29717792281138944</v>
      </c>
      <c r="Q255" s="9">
        <f>'TS#1B-ScAcpS_Step 1'!I253-'TS#1B-PfAcpH_Step 2'!I255</f>
        <v>93.032000000000153</v>
      </c>
    </row>
    <row r="256" spans="1:17" x14ac:dyDescent="0.25">
      <c r="A256" s="23" t="s">
        <v>249</v>
      </c>
      <c r="B256" s="23" t="s">
        <v>279</v>
      </c>
      <c r="C256" s="9" t="s">
        <v>529</v>
      </c>
      <c r="D256" s="9">
        <v>253</v>
      </c>
      <c r="E256" s="15">
        <v>0.10199999999999999</v>
      </c>
      <c r="F256" s="15"/>
      <c r="G256" s="15"/>
      <c r="H256" s="15"/>
      <c r="I256" s="16">
        <v>1310.5920000000001</v>
      </c>
      <c r="J256" s="15">
        <v>52423696</v>
      </c>
      <c r="L256" s="9">
        <f t="shared" si="4"/>
        <v>85.85233333333349</v>
      </c>
      <c r="N256" s="3">
        <f>'TS#1B-ScAcpS_Step 1'!L254-'TS#1B-PfAcpH_Step 2'!L256</f>
        <v>47.403666666666368</v>
      </c>
      <c r="O256" s="5">
        <f>-N256/'TS#1B-ScAcpS_Step 1'!L254</f>
        <v>-0.35573382561885708</v>
      </c>
      <c r="Q256" s="9">
        <f>'TS#1B-ScAcpS_Step 1'!I254-'TS#1B-PfAcpH_Step 2'!I256</f>
        <v>101.32199999999989</v>
      </c>
    </row>
    <row r="257" spans="1:17" x14ac:dyDescent="0.25">
      <c r="A257" s="23" t="s">
        <v>250</v>
      </c>
      <c r="B257" s="23" t="s">
        <v>280</v>
      </c>
      <c r="C257" s="9" t="s">
        <v>530</v>
      </c>
      <c r="D257" s="9">
        <v>254</v>
      </c>
      <c r="E257" s="15">
        <v>0.10199999999999999</v>
      </c>
      <c r="F257" s="15"/>
      <c r="G257" s="15"/>
      <c r="H257" s="15"/>
      <c r="I257" s="16">
        <v>1343.414</v>
      </c>
      <c r="J257" s="15">
        <v>53736552</v>
      </c>
      <c r="L257" s="9">
        <f t="shared" si="4"/>
        <v>118.67433333333338</v>
      </c>
      <c r="N257" s="3">
        <f>'TS#1B-ScAcpS_Step 1'!L255-'TS#1B-PfAcpH_Step 2'!L257</f>
        <v>68.751666666666551</v>
      </c>
      <c r="O257" s="5">
        <f>-N257/'TS#1B-ScAcpS_Step 1'!L255</f>
        <v>-0.36682032731140063</v>
      </c>
      <c r="Q257" s="9">
        <f>'TS#1B-ScAcpS_Step 1'!I255-'TS#1B-PfAcpH_Step 2'!I257</f>
        <v>122.67000000000007</v>
      </c>
    </row>
    <row r="258" spans="1:17" x14ac:dyDescent="0.25">
      <c r="A258" s="23" t="s">
        <v>251</v>
      </c>
      <c r="B258" s="23" t="s">
        <v>281</v>
      </c>
      <c r="C258" s="9" t="s">
        <v>531</v>
      </c>
      <c r="D258" s="9">
        <v>255</v>
      </c>
      <c r="E258" s="15">
        <v>0.10199999999999999</v>
      </c>
      <c r="F258" s="15"/>
      <c r="G258" s="15"/>
      <c r="H258" s="15"/>
      <c r="I258" s="16">
        <v>1292.579</v>
      </c>
      <c r="J258" s="15">
        <v>51703167</v>
      </c>
      <c r="L258" s="9">
        <f t="shared" si="4"/>
        <v>67.839333333333343</v>
      </c>
      <c r="N258" s="3">
        <f>'TS#1B-ScAcpS_Step 1'!L256-'TS#1B-PfAcpH_Step 2'!L258</f>
        <v>32.249666666666599</v>
      </c>
      <c r="O258" s="5">
        <f>-N258/'TS#1B-ScAcpS_Step 1'!L256</f>
        <v>-0.32220989985579451</v>
      </c>
      <c r="Q258" s="9">
        <f>'TS#1B-ScAcpS_Step 1'!I256-'TS#1B-PfAcpH_Step 2'!I258</f>
        <v>86.16800000000012</v>
      </c>
    </row>
    <row r="259" spans="1:17" x14ac:dyDescent="0.25">
      <c r="A259" s="23" t="s">
        <v>252</v>
      </c>
      <c r="B259" s="23" t="s">
        <v>282</v>
      </c>
      <c r="C259" s="9" t="s">
        <v>532</v>
      </c>
      <c r="D259" s="9">
        <v>256</v>
      </c>
      <c r="E259" s="15">
        <v>0.10199999999999999</v>
      </c>
      <c r="F259" s="15"/>
      <c r="G259" s="15"/>
      <c r="H259" s="15"/>
      <c r="I259" s="16">
        <v>1274.4480000000001</v>
      </c>
      <c r="J259" s="15">
        <v>50977932</v>
      </c>
      <c r="L259" s="9">
        <f t="shared" si="4"/>
        <v>49.708333333333485</v>
      </c>
      <c r="N259" s="3">
        <f>'TS#1B-ScAcpS_Step 1'!L257-'TS#1B-PfAcpH_Step 2'!L259</f>
        <v>35.411666666666406</v>
      </c>
      <c r="O259" s="5">
        <f>-N259/'TS#1B-ScAcpS_Step 1'!L257</f>
        <v>-0.4160205200501228</v>
      </c>
      <c r="Q259" s="9">
        <f>'TS#1B-ScAcpS_Step 1'!I257-'TS#1B-PfAcpH_Step 2'!I259</f>
        <v>89.329999999999927</v>
      </c>
    </row>
    <row r="260" spans="1:17" x14ac:dyDescent="0.25">
      <c r="A260" s="23" t="s">
        <v>253</v>
      </c>
      <c r="B260" s="23" t="s">
        <v>283</v>
      </c>
      <c r="C260" s="9" t="s">
        <v>533</v>
      </c>
      <c r="D260" s="9">
        <v>257</v>
      </c>
      <c r="E260" s="15">
        <v>0.10199999999999999</v>
      </c>
      <c r="F260" s="15"/>
      <c r="G260" s="15"/>
      <c r="H260" s="15"/>
      <c r="I260" s="16">
        <v>1547.171</v>
      </c>
      <c r="J260" s="15">
        <v>61886849</v>
      </c>
      <c r="L260" s="9">
        <f t="shared" si="4"/>
        <v>322.43133333333344</v>
      </c>
      <c r="N260" s="3">
        <f>'TS#1B-ScAcpS_Step 1'!L258-'TS#1B-PfAcpH_Step 2'!L260</f>
        <v>14.79566666666642</v>
      </c>
      <c r="O260" s="5">
        <f>-N260/'TS#1B-ScAcpS_Step 1'!L258</f>
        <v>-4.3874501942805372E-2</v>
      </c>
      <c r="Q260" s="9">
        <f>'TS#1B-ScAcpS_Step 1'!I258-'TS#1B-PfAcpH_Step 2'!I260</f>
        <v>68.713999999999942</v>
      </c>
    </row>
    <row r="261" spans="1:17" x14ac:dyDescent="0.25">
      <c r="A261" s="23" t="s">
        <v>254</v>
      </c>
      <c r="B261" s="23" t="s">
        <v>284</v>
      </c>
      <c r="C261" s="9" t="s">
        <v>534</v>
      </c>
      <c r="D261" s="9">
        <v>258</v>
      </c>
      <c r="E261" s="15">
        <v>0.10199999999999999</v>
      </c>
      <c r="F261" s="15"/>
      <c r="G261" s="15"/>
      <c r="H261" s="15"/>
      <c r="I261" s="16">
        <v>1283.5530000000001</v>
      </c>
      <c r="J261" s="15">
        <v>51342110</v>
      </c>
      <c r="L261" s="9">
        <f t="shared" si="4"/>
        <v>58.813333333333503</v>
      </c>
      <c r="N261" s="3">
        <f>'TS#1B-ScAcpS_Step 1'!L259-'TS#1B-PfAcpH_Step 2'!L261</f>
        <v>28.626666666666324</v>
      </c>
      <c r="O261" s="5">
        <f>-N261/'TS#1B-ScAcpS_Step 1'!L259</f>
        <v>-0.32738639829215899</v>
      </c>
      <c r="Q261" s="9">
        <f>'TS#1B-ScAcpS_Step 1'!I259-'TS#1B-PfAcpH_Step 2'!I261</f>
        <v>82.544999999999845</v>
      </c>
    </row>
    <row r="262" spans="1:17" x14ac:dyDescent="0.25">
      <c r="A262" s="23" t="s">
        <v>255</v>
      </c>
      <c r="B262" s="23" t="s">
        <v>285</v>
      </c>
      <c r="C262" s="9" t="s">
        <v>535</v>
      </c>
      <c r="D262" s="9">
        <v>259</v>
      </c>
      <c r="E262" s="15">
        <v>0.10199999999999999</v>
      </c>
      <c r="F262" s="15"/>
      <c r="G262" s="15"/>
      <c r="H262" s="15"/>
      <c r="I262" s="16">
        <v>1713.8240000000001</v>
      </c>
      <c r="J262" s="15">
        <v>68552969</v>
      </c>
      <c r="L262" s="9">
        <f t="shared" si="4"/>
        <v>489.08433333333346</v>
      </c>
      <c r="N262" s="3">
        <f>'TS#1B-ScAcpS_Step 1'!L260-'TS#1B-PfAcpH_Step 2'!L262</f>
        <v>-54.794333333333498</v>
      </c>
      <c r="O262" s="5">
        <f>-N262/'TS#1B-ScAcpS_Step 1'!L260</f>
        <v>0.12616991718283521</v>
      </c>
      <c r="Q262" s="9">
        <f>'TS#1B-ScAcpS_Step 1'!I260-'TS#1B-PfAcpH_Step 2'!I262</f>
        <v>-0.87599999999997635</v>
      </c>
    </row>
    <row r="263" spans="1:17" x14ac:dyDescent="0.25">
      <c r="A263" s="23" t="s">
        <v>256</v>
      </c>
      <c r="B263" s="23" t="s">
        <v>286</v>
      </c>
      <c r="C263" s="9" t="s">
        <v>536</v>
      </c>
      <c r="D263" s="9">
        <v>260</v>
      </c>
      <c r="E263" s="15">
        <v>0.10199999999999999</v>
      </c>
      <c r="F263" s="15"/>
      <c r="G263" s="15"/>
      <c r="H263" s="15"/>
      <c r="I263" s="16">
        <v>1493.9179999999999</v>
      </c>
      <c r="J263" s="15">
        <v>59756738</v>
      </c>
      <c r="L263" s="9">
        <f t="shared" ref="L263:L297" si="5">I263-$K$4</f>
        <v>269.17833333333328</v>
      </c>
      <c r="N263" s="3">
        <f>'TS#1B-ScAcpS_Step 1'!L261-'TS#1B-PfAcpH_Step 2'!L263</f>
        <v>26.312666666666473</v>
      </c>
      <c r="O263" s="5">
        <f>-N263/'TS#1B-ScAcpS_Step 1'!L261</f>
        <v>-8.9047269347176383E-2</v>
      </c>
      <c r="Q263" s="9">
        <f>'TS#1B-ScAcpS_Step 1'!I261-'TS#1B-PfAcpH_Step 2'!I263</f>
        <v>80.230999999999995</v>
      </c>
    </row>
    <row r="264" spans="1:17" x14ac:dyDescent="0.25">
      <c r="A264" s="23" t="s">
        <v>257</v>
      </c>
      <c r="B264" s="23" t="s">
        <v>287</v>
      </c>
      <c r="C264" s="9" t="s">
        <v>537</v>
      </c>
      <c r="D264" s="9">
        <v>261</v>
      </c>
      <c r="E264" s="15">
        <v>0.10199999999999999</v>
      </c>
      <c r="F264" s="15"/>
      <c r="G264" s="15"/>
      <c r="H264" s="15"/>
      <c r="I264" s="16">
        <v>1484.703</v>
      </c>
      <c r="J264" s="15">
        <v>59388138</v>
      </c>
      <c r="L264" s="9">
        <f t="shared" si="5"/>
        <v>259.96333333333337</v>
      </c>
      <c r="N264" s="3">
        <f>'TS#1B-ScAcpS_Step 1'!L262-'TS#1B-PfAcpH_Step 2'!L264</f>
        <v>54.225666666666484</v>
      </c>
      <c r="O264" s="5">
        <f>-N264/'TS#1B-ScAcpS_Step 1'!L262</f>
        <v>-0.1725893225627457</v>
      </c>
      <c r="Q264" s="9">
        <f>'TS#1B-ScAcpS_Step 1'!I262-'TS#1B-PfAcpH_Step 2'!I264</f>
        <v>108.14400000000001</v>
      </c>
    </row>
    <row r="265" spans="1:17" x14ac:dyDescent="0.25">
      <c r="A265" s="23" t="s">
        <v>258</v>
      </c>
      <c r="B265" s="23" t="s">
        <v>288</v>
      </c>
      <c r="C265" s="9" t="s">
        <v>538</v>
      </c>
      <c r="D265" s="9">
        <v>262</v>
      </c>
      <c r="E265" s="15">
        <v>0.10199999999999999</v>
      </c>
      <c r="F265" s="15"/>
      <c r="G265" s="15"/>
      <c r="H265" s="15"/>
      <c r="I265" s="16">
        <v>1375.3510000000001</v>
      </c>
      <c r="J265" s="15">
        <v>55014041</v>
      </c>
      <c r="L265" s="9">
        <f t="shared" si="5"/>
        <v>150.6113333333335</v>
      </c>
      <c r="N265" s="3">
        <f>'TS#1B-ScAcpS_Step 1'!L263-'TS#1B-PfAcpH_Step 2'!L265</f>
        <v>25.950666666666393</v>
      </c>
      <c r="O265" s="5">
        <f>-N265/'TS#1B-ScAcpS_Step 1'!L263</f>
        <v>-0.1469776433585166</v>
      </c>
      <c r="Q265" s="9">
        <f>'TS#1B-ScAcpS_Step 1'!I263-'TS#1B-PfAcpH_Step 2'!I265</f>
        <v>79.868999999999915</v>
      </c>
    </row>
    <row r="266" spans="1:17" x14ac:dyDescent="0.25">
      <c r="A266" s="23" t="s">
        <v>259</v>
      </c>
      <c r="B266" s="23" t="s">
        <v>289</v>
      </c>
      <c r="C266" s="9" t="s">
        <v>539</v>
      </c>
      <c r="D266" s="9">
        <v>263</v>
      </c>
      <c r="E266" s="15">
        <v>0.10199999999999999</v>
      </c>
      <c r="F266" s="15"/>
      <c r="G266" s="15"/>
      <c r="H266" s="15"/>
      <c r="I266" s="16">
        <v>1713.7249999999999</v>
      </c>
      <c r="J266" s="15">
        <v>68548983</v>
      </c>
      <c r="L266" s="9">
        <f t="shared" si="5"/>
        <v>488.9853333333333</v>
      </c>
      <c r="N266" s="3">
        <f>'TS#1B-ScAcpS_Step 1'!L264-'TS#1B-PfAcpH_Step 2'!L266</f>
        <v>-93.894333333333407</v>
      </c>
      <c r="O266" s="5">
        <f>-N266/'TS#1B-ScAcpS_Step 1'!L264</f>
        <v>0.2376524226908065</v>
      </c>
      <c r="Q266" s="9">
        <f>'TS#1B-ScAcpS_Step 1'!I264-'TS#1B-PfAcpH_Step 2'!I266</f>
        <v>-39.975999999999885</v>
      </c>
    </row>
    <row r="267" spans="1:17" x14ac:dyDescent="0.25">
      <c r="A267" s="23" t="s">
        <v>260</v>
      </c>
      <c r="B267" s="23" t="s">
        <v>290</v>
      </c>
      <c r="C267" s="9" t="s">
        <v>540</v>
      </c>
      <c r="D267" s="9">
        <v>264</v>
      </c>
      <c r="E267" s="15">
        <v>0.10199999999999999</v>
      </c>
      <c r="F267" s="15"/>
      <c r="G267" s="15"/>
      <c r="H267" s="15"/>
      <c r="I267" s="16">
        <v>1448.41</v>
      </c>
      <c r="J267" s="15">
        <v>57936391</v>
      </c>
      <c r="L267" s="9">
        <f t="shared" si="5"/>
        <v>223.67033333333347</v>
      </c>
      <c r="N267" s="3">
        <f>'TS#1B-ScAcpS_Step 1'!L265-'TS#1B-PfAcpH_Step 2'!L267</f>
        <v>50.33666666666636</v>
      </c>
      <c r="O267" s="5">
        <f>-N267/'TS#1B-ScAcpS_Step 1'!L265</f>
        <v>-0.18370576907402508</v>
      </c>
      <c r="Q267" s="9">
        <f>'TS#1B-ScAcpS_Step 1'!I265-'TS#1B-PfAcpH_Step 2'!I267</f>
        <v>104.25499999999988</v>
      </c>
    </row>
    <row r="268" spans="1:17" x14ac:dyDescent="0.25">
      <c r="A268" s="23" t="s">
        <v>261</v>
      </c>
      <c r="B268" s="23" t="s">
        <v>291</v>
      </c>
      <c r="C268" s="9" t="s">
        <v>541</v>
      </c>
      <c r="D268" s="9">
        <v>265</v>
      </c>
      <c r="E268" s="15">
        <v>0.10199999999999999</v>
      </c>
      <c r="F268" s="15"/>
      <c r="G268" s="15"/>
      <c r="H268" s="15"/>
      <c r="I268" s="16">
        <v>1372.1130000000001</v>
      </c>
      <c r="J268" s="15">
        <v>54884520</v>
      </c>
      <c r="L268" s="9">
        <f t="shared" si="5"/>
        <v>147.37333333333345</v>
      </c>
      <c r="N268" s="3">
        <f>'TS#1B-ScAcpS_Step 1'!L266-'TS#1B-PfAcpH_Step 2'!L268</f>
        <v>72.361666666666451</v>
      </c>
      <c r="O268" s="5">
        <f>-N268/'TS#1B-ScAcpS_Step 1'!L266</f>
        <v>-0.32931333955294551</v>
      </c>
      <c r="Q268" s="9">
        <f>'TS#1B-ScAcpS_Step 1'!I266-'TS#1B-PfAcpH_Step 2'!I268</f>
        <v>126.27999999999997</v>
      </c>
    </row>
    <row r="269" spans="1:17" x14ac:dyDescent="0.25">
      <c r="A269" s="23" t="s">
        <v>262</v>
      </c>
      <c r="B269" s="23" t="s">
        <v>292</v>
      </c>
      <c r="C269" s="9" t="s">
        <v>542</v>
      </c>
      <c r="D269" s="9">
        <v>266</v>
      </c>
      <c r="E269" s="15">
        <v>0.10199999999999999</v>
      </c>
      <c r="F269" s="15"/>
      <c r="G269" s="15"/>
      <c r="H269" s="15"/>
      <c r="I269" s="16">
        <v>1212.319</v>
      </c>
      <c r="J269" s="15">
        <v>48492743</v>
      </c>
      <c r="L269" s="9">
        <f t="shared" si="5"/>
        <v>-12.420666666666648</v>
      </c>
      <c r="N269" s="3">
        <f>'TS#1B-ScAcpS_Step 1'!L267-'TS#1B-PfAcpH_Step 2'!L269</f>
        <v>46.91266666666661</v>
      </c>
      <c r="O269" s="5">
        <f>-N269/'TS#1B-ScAcpS_Step 1'!L267</f>
        <v>-1.3601028257760253</v>
      </c>
      <c r="Q269" s="9">
        <f>'TS#1B-ScAcpS_Step 1'!I267-'TS#1B-PfAcpH_Step 2'!I269</f>
        <v>100.83100000000013</v>
      </c>
    </row>
    <row r="270" spans="1:17" x14ac:dyDescent="0.25">
      <c r="A270" s="23" t="s">
        <v>263</v>
      </c>
      <c r="B270" s="23" t="s">
        <v>293</v>
      </c>
      <c r="C270" s="9" t="s">
        <v>543</v>
      </c>
      <c r="D270" s="9">
        <v>267</v>
      </c>
      <c r="E270" s="15">
        <v>0.10199999999999999</v>
      </c>
      <c r="F270" s="15"/>
      <c r="G270" s="15"/>
      <c r="H270" s="15"/>
      <c r="I270" s="16">
        <v>1369.252</v>
      </c>
      <c r="J270" s="15">
        <v>54770085</v>
      </c>
      <c r="L270" s="9">
        <f t="shared" si="5"/>
        <v>144.51233333333334</v>
      </c>
      <c r="N270" s="3">
        <f>'TS#1B-ScAcpS_Step 1'!L268-'TS#1B-PfAcpH_Step 2'!L270</f>
        <v>27.318666666666559</v>
      </c>
      <c r="O270" s="5">
        <f>-N270/'TS#1B-ScAcpS_Step 1'!L268</f>
        <v>-0.15898567002849645</v>
      </c>
      <c r="Q270" s="9">
        <f>'TS#1B-ScAcpS_Step 1'!I268-'TS#1B-PfAcpH_Step 2'!I270</f>
        <v>81.23700000000008</v>
      </c>
    </row>
    <row r="271" spans="1:17" x14ac:dyDescent="0.25">
      <c r="A271" s="23" t="s">
        <v>264</v>
      </c>
      <c r="B271" s="23" t="s">
        <v>294</v>
      </c>
      <c r="C271" s="9" t="s">
        <v>544</v>
      </c>
      <c r="D271" s="9">
        <v>268</v>
      </c>
      <c r="E271" s="15">
        <v>0.10199999999999999</v>
      </c>
      <c r="F271" s="15"/>
      <c r="G271" s="15"/>
      <c r="H271" s="15"/>
      <c r="I271" s="16">
        <v>1297.2370000000001</v>
      </c>
      <c r="J271" s="15">
        <v>51889496</v>
      </c>
      <c r="L271" s="9">
        <f t="shared" si="5"/>
        <v>72.497333333333472</v>
      </c>
      <c r="N271" s="3">
        <f>'TS#1B-ScAcpS_Step 1'!L269-'TS#1B-PfAcpH_Step 2'!L271</f>
        <v>35.668666666666468</v>
      </c>
      <c r="O271" s="5">
        <f>-N271/'TS#1B-ScAcpS_Step 1'!L269</f>
        <v>-0.32975858094656813</v>
      </c>
      <c r="Q271" s="9">
        <f>'TS#1B-ScAcpS_Step 1'!I269-'TS#1B-PfAcpH_Step 2'!I271</f>
        <v>89.586999999999989</v>
      </c>
    </row>
    <row r="272" spans="1:17" x14ac:dyDescent="0.25">
      <c r="A272" s="23" t="s">
        <v>265</v>
      </c>
      <c r="B272" s="23" t="s">
        <v>295</v>
      </c>
      <c r="C272" s="9" t="s">
        <v>545</v>
      </c>
      <c r="D272" s="9">
        <v>269</v>
      </c>
      <c r="E272" s="15">
        <v>0.10199999999999999</v>
      </c>
      <c r="F272" s="15"/>
      <c r="G272" s="15"/>
      <c r="H272" s="15"/>
      <c r="I272" s="16">
        <v>1480.069</v>
      </c>
      <c r="J272" s="15">
        <v>59202777</v>
      </c>
      <c r="L272" s="9">
        <f t="shared" si="5"/>
        <v>255.32933333333335</v>
      </c>
      <c r="N272" s="3">
        <f>'TS#1B-ScAcpS_Step 1'!L270-'TS#1B-PfAcpH_Step 2'!L272</f>
        <v>72.679666666666435</v>
      </c>
      <c r="O272" s="5">
        <f>-N272/'TS#1B-ScAcpS_Step 1'!L270</f>
        <v>-0.22157826970194866</v>
      </c>
      <c r="Q272" s="9">
        <f>'TS#1B-ScAcpS_Step 1'!I270-'TS#1B-PfAcpH_Step 2'!I272</f>
        <v>126.59799999999996</v>
      </c>
    </row>
    <row r="273" spans="1:17" x14ac:dyDescent="0.25">
      <c r="A273" s="23" t="s">
        <v>266</v>
      </c>
      <c r="B273" s="23" t="s">
        <v>296</v>
      </c>
      <c r="C273" s="9" t="s">
        <v>546</v>
      </c>
      <c r="D273" s="9">
        <v>270</v>
      </c>
      <c r="E273" s="15">
        <v>0.10199999999999999</v>
      </c>
      <c r="F273" s="15"/>
      <c r="G273" s="15"/>
      <c r="H273" s="15"/>
      <c r="I273" s="16">
        <v>1241.527</v>
      </c>
      <c r="J273" s="15">
        <v>49661088</v>
      </c>
      <c r="L273" s="9">
        <f t="shared" si="5"/>
        <v>16.787333333333436</v>
      </c>
      <c r="N273" s="3">
        <f>'TS#1B-ScAcpS_Step 1'!L271-'TS#1B-PfAcpH_Step 2'!L273</f>
        <v>33.509666666666362</v>
      </c>
      <c r="O273" s="5">
        <f>-N273/'TS#1B-ScAcpS_Step 1'!L271</f>
        <v>-0.66623589213405365</v>
      </c>
      <c r="Q273" s="9">
        <f>'TS#1B-ScAcpS_Step 1'!I271-'TS#1B-PfAcpH_Step 2'!I273</f>
        <v>87.427999999999884</v>
      </c>
    </row>
    <row r="274" spans="1:17" x14ac:dyDescent="0.25">
      <c r="A274" s="23" t="s">
        <v>267</v>
      </c>
      <c r="B274" s="23" t="s">
        <v>297</v>
      </c>
      <c r="C274" s="9" t="s">
        <v>547</v>
      </c>
      <c r="D274" s="9">
        <v>271</v>
      </c>
      <c r="E274" s="15">
        <v>0.10199999999999999</v>
      </c>
      <c r="F274" s="15"/>
      <c r="G274" s="15"/>
      <c r="H274" s="15"/>
      <c r="I274" s="16">
        <v>1494.1880000000001</v>
      </c>
      <c r="J274" s="15">
        <v>59767528</v>
      </c>
      <c r="L274" s="9">
        <f t="shared" si="5"/>
        <v>269.44833333333349</v>
      </c>
      <c r="N274" s="3">
        <f>'TS#1B-ScAcpS_Step 1'!L272-'TS#1B-PfAcpH_Step 2'!L274</f>
        <v>12.909666666666453</v>
      </c>
      <c r="O274" s="5">
        <f>-N274/'TS#1B-ScAcpS_Step 1'!L272</f>
        <v>-4.5720916944681771E-2</v>
      </c>
      <c r="Q274" s="9">
        <f>'TS#1B-ScAcpS_Step 1'!I272-'TS#1B-PfAcpH_Step 2'!I274</f>
        <v>66.827999999999975</v>
      </c>
    </row>
    <row r="275" spans="1:17" x14ac:dyDescent="0.25">
      <c r="A275" s="23" t="s">
        <v>268</v>
      </c>
      <c r="B275" s="23" t="s">
        <v>298</v>
      </c>
      <c r="C275" s="9" t="s">
        <v>548</v>
      </c>
      <c r="D275" s="9">
        <v>272</v>
      </c>
      <c r="E275" s="15">
        <v>0.10199999999999999</v>
      </c>
      <c r="F275" s="15"/>
      <c r="G275" s="15"/>
      <c r="H275" s="15"/>
      <c r="I275" s="16">
        <v>1399.31</v>
      </c>
      <c r="J275" s="15">
        <v>55972403</v>
      </c>
      <c r="L275" s="9">
        <f t="shared" si="5"/>
        <v>174.57033333333334</v>
      </c>
      <c r="N275" s="3">
        <f>'TS#1B-ScAcpS_Step 1'!L273-'TS#1B-PfAcpH_Step 2'!L275</f>
        <v>23.225666666666484</v>
      </c>
      <c r="O275" s="5">
        <f>-N275/'TS#1B-ScAcpS_Step 1'!L273</f>
        <v>-0.11742232738107194</v>
      </c>
      <c r="Q275" s="9">
        <f>'TS#1B-ScAcpS_Step 1'!I273-'TS#1B-PfAcpH_Step 2'!I275</f>
        <v>77.144000000000005</v>
      </c>
    </row>
    <row r="276" spans="1:17" x14ac:dyDescent="0.25">
      <c r="A276" s="23" t="s">
        <v>269</v>
      </c>
      <c r="B276" s="23" t="s">
        <v>299</v>
      </c>
      <c r="C276" s="9" t="s">
        <v>549</v>
      </c>
      <c r="D276" s="9">
        <v>273</v>
      </c>
      <c r="E276" s="15">
        <v>0.10199999999999999</v>
      </c>
      <c r="F276" s="15"/>
      <c r="G276" s="15"/>
      <c r="H276" s="15"/>
      <c r="I276" s="16">
        <v>1667.011</v>
      </c>
      <c r="J276" s="15">
        <v>66680441</v>
      </c>
      <c r="L276" s="9">
        <f t="shared" si="5"/>
        <v>442.27133333333336</v>
      </c>
      <c r="N276" s="3">
        <f>'TS#1B-ScAcpS_Step 1'!L274-'TS#1B-PfAcpH_Step 2'!L276</f>
        <v>-7.1793333333334886</v>
      </c>
      <c r="O276" s="5">
        <f>-N276/'TS#1B-ScAcpS_Step 1'!L274</f>
        <v>1.6500724750934264E-2</v>
      </c>
      <c r="Q276" s="9">
        <f>'TS#1B-ScAcpS_Step 1'!I274-'TS#1B-PfAcpH_Step 2'!I276</f>
        <v>46.739000000000033</v>
      </c>
    </row>
    <row r="277" spans="1:17" x14ac:dyDescent="0.25">
      <c r="A277" s="23" t="s">
        <v>270</v>
      </c>
      <c r="B277" s="23" t="s">
        <v>300</v>
      </c>
      <c r="C277" s="9" t="s">
        <v>550</v>
      </c>
      <c r="D277" s="9">
        <v>274</v>
      </c>
      <c r="E277" s="15">
        <v>0.10199999999999999</v>
      </c>
      <c r="F277" s="15"/>
      <c r="G277" s="15"/>
      <c r="H277" s="15"/>
      <c r="I277" s="16">
        <v>1335.135</v>
      </c>
      <c r="J277" s="15">
        <v>53405417</v>
      </c>
      <c r="L277" s="9">
        <f t="shared" si="5"/>
        <v>110.39533333333338</v>
      </c>
      <c r="N277" s="3">
        <f>'TS#1B-ScAcpS_Step 1'!L275-'TS#1B-PfAcpH_Step 2'!L277</f>
        <v>126.74466666666649</v>
      </c>
      <c r="O277" s="5">
        <f>-N277/'TS#1B-ScAcpS_Step 1'!L275</f>
        <v>-0.53447190126788635</v>
      </c>
      <c r="Q277" s="9">
        <f>'TS#1B-ScAcpS_Step 1'!I275-'TS#1B-PfAcpH_Step 2'!I277</f>
        <v>180.66300000000001</v>
      </c>
    </row>
    <row r="278" spans="1:17" x14ac:dyDescent="0.25">
      <c r="A278" s="23" t="s">
        <v>271</v>
      </c>
      <c r="B278" s="23" t="s">
        <v>301</v>
      </c>
      <c r="C278" s="9" t="s">
        <v>551</v>
      </c>
      <c r="D278" s="9">
        <v>275</v>
      </c>
      <c r="E278" s="15">
        <v>0.10199999999999999</v>
      </c>
      <c r="F278" s="15"/>
      <c r="G278" s="15"/>
      <c r="H278" s="15"/>
      <c r="I278" s="16">
        <v>1305.5619999999999</v>
      </c>
      <c r="J278" s="15">
        <v>52222485</v>
      </c>
      <c r="L278" s="9">
        <f t="shared" si="5"/>
        <v>80.82233333333329</v>
      </c>
      <c r="N278" s="3">
        <f>'TS#1B-ScAcpS_Step 1'!L276-'TS#1B-PfAcpH_Step 2'!L278</f>
        <v>68.256666666666661</v>
      </c>
      <c r="O278" s="5">
        <f>-N278/'TS#1B-ScAcpS_Step 1'!L276</f>
        <v>-0.45785567830926344</v>
      </c>
      <c r="Q278" s="9">
        <f>'TS#1B-ScAcpS_Step 1'!I276-'TS#1B-PfAcpH_Step 2'!I278</f>
        <v>122.17500000000018</v>
      </c>
    </row>
    <row r="279" spans="1:17" x14ac:dyDescent="0.25">
      <c r="A279" s="23" t="s">
        <v>272</v>
      </c>
      <c r="B279" s="23" t="s">
        <v>302</v>
      </c>
      <c r="C279" s="9" t="s">
        <v>552</v>
      </c>
      <c r="D279" s="9">
        <v>276</v>
      </c>
      <c r="E279" s="15">
        <v>0.10199999999999999</v>
      </c>
      <c r="F279" s="15"/>
      <c r="G279" s="15"/>
      <c r="H279" s="15"/>
      <c r="I279" s="16">
        <v>1197.6099999999999</v>
      </c>
      <c r="J279" s="15">
        <v>47904390</v>
      </c>
      <c r="L279" s="9">
        <f t="shared" si="5"/>
        <v>-27.129666666666708</v>
      </c>
      <c r="N279" s="3">
        <f>'TS#1B-ScAcpS_Step 1'!L277-'TS#1B-PfAcpH_Step 2'!L279</f>
        <v>23.642666666666628</v>
      </c>
      <c r="O279" s="5">
        <f>-N279/'TS#1B-ScAcpS_Step 1'!L277</f>
        <v>6.7802313354362163</v>
      </c>
      <c r="Q279" s="9">
        <f>'TS#1B-ScAcpS_Step 1'!I277-'TS#1B-PfAcpH_Step 2'!I279</f>
        <v>77.561000000000149</v>
      </c>
    </row>
    <row r="280" spans="1:17" x14ac:dyDescent="0.25">
      <c r="A280" s="23" t="s">
        <v>273</v>
      </c>
      <c r="B280" s="23" t="s">
        <v>303</v>
      </c>
      <c r="C280" s="9" t="s">
        <v>553</v>
      </c>
      <c r="D280" s="9">
        <v>277</v>
      </c>
      <c r="E280" s="15">
        <v>0.10199999999999999</v>
      </c>
      <c r="F280" s="15"/>
      <c r="G280" s="15"/>
      <c r="H280" s="15"/>
      <c r="I280" s="16">
        <v>1849.8510000000001</v>
      </c>
      <c r="J280" s="15">
        <v>73994022</v>
      </c>
      <c r="L280" s="9">
        <f t="shared" si="5"/>
        <v>625.1113333333335</v>
      </c>
      <c r="N280" s="3">
        <f>'TS#1B-ScAcpS_Step 1'!L278-'TS#1B-PfAcpH_Step 2'!L280</f>
        <v>-54.957333333333736</v>
      </c>
      <c r="O280" s="5">
        <f>-N280/'TS#1B-ScAcpS_Step 1'!L278</f>
        <v>9.639033196879046E-2</v>
      </c>
      <c r="Q280" s="9">
        <f>'TS#1B-ScAcpS_Step 1'!I278-'TS#1B-PfAcpH_Step 2'!I280</f>
        <v>-1.0390000000002146</v>
      </c>
    </row>
    <row r="281" spans="1:17" x14ac:dyDescent="0.25">
      <c r="A281" s="23" t="s">
        <v>274</v>
      </c>
      <c r="B281" s="23" t="s">
        <v>304</v>
      </c>
      <c r="C281" s="9" t="s">
        <v>554</v>
      </c>
      <c r="D281" s="9">
        <v>278</v>
      </c>
      <c r="E281" s="15">
        <v>0.10199999999999999</v>
      </c>
      <c r="F281" s="15"/>
      <c r="G281" s="15"/>
      <c r="H281" s="15"/>
      <c r="I281" s="16">
        <v>1319.0250000000001</v>
      </c>
      <c r="J281" s="15">
        <v>52760996</v>
      </c>
      <c r="L281" s="9">
        <f t="shared" si="5"/>
        <v>94.285333333333483</v>
      </c>
      <c r="N281" s="3">
        <f>'TS#1B-ScAcpS_Step 1'!L279-'TS#1B-PfAcpH_Step 2'!L281</f>
        <v>33.505666666666457</v>
      </c>
      <c r="O281" s="5">
        <f>-N281/'TS#1B-ScAcpS_Step 1'!L279</f>
        <v>-0.26219112978743786</v>
      </c>
      <c r="Q281" s="9">
        <f>'TS#1B-ScAcpS_Step 1'!I279-'TS#1B-PfAcpH_Step 2'!I281</f>
        <v>87.423999999999978</v>
      </c>
    </row>
    <row r="282" spans="1:17" x14ac:dyDescent="0.25">
      <c r="A282" s="23" t="s">
        <v>275</v>
      </c>
      <c r="B282" s="23" t="s">
        <v>305</v>
      </c>
      <c r="C282" s="9" t="s">
        <v>555</v>
      </c>
      <c r="D282" s="9">
        <v>279</v>
      </c>
      <c r="E282" s="15">
        <v>0.10199999999999999</v>
      </c>
      <c r="F282" s="15"/>
      <c r="G282" s="15"/>
      <c r="H282" s="15"/>
      <c r="I282" s="16">
        <v>1334.7739999999999</v>
      </c>
      <c r="J282" s="15">
        <v>53390956</v>
      </c>
      <c r="L282" s="9">
        <f t="shared" si="5"/>
        <v>110.03433333333328</v>
      </c>
      <c r="N282" s="3">
        <f>'TS#1B-ScAcpS_Step 1'!L280-'TS#1B-PfAcpH_Step 2'!L282</f>
        <v>32.108666666666522</v>
      </c>
      <c r="O282" s="5">
        <f>-N282/'TS#1B-ScAcpS_Step 1'!L280</f>
        <v>-0.22588989022791531</v>
      </c>
      <c r="Q282" s="9">
        <f>'TS#1B-ScAcpS_Step 1'!I280-'TS#1B-PfAcpH_Step 2'!I282</f>
        <v>86.027000000000044</v>
      </c>
    </row>
    <row r="283" spans="1:17" x14ac:dyDescent="0.25">
      <c r="A283" s="23" t="s">
        <v>276</v>
      </c>
      <c r="B283" s="23" t="s">
        <v>306</v>
      </c>
      <c r="C283" s="9" t="s">
        <v>556</v>
      </c>
      <c r="D283" s="9">
        <v>280</v>
      </c>
      <c r="E283" s="15">
        <v>0.10199999999999999</v>
      </c>
      <c r="F283" s="15"/>
      <c r="G283" s="15"/>
      <c r="H283" s="15"/>
      <c r="I283" s="16">
        <v>1209.6880000000001</v>
      </c>
      <c r="J283" s="15">
        <v>48387510</v>
      </c>
      <c r="L283" s="9">
        <f t="shared" si="5"/>
        <v>-15.051666666666506</v>
      </c>
      <c r="N283" s="3">
        <f>'TS#1B-ScAcpS_Step 1'!L281-'TS#1B-PfAcpH_Step 2'!L283</f>
        <v>24.7526666666663</v>
      </c>
      <c r="O283" s="5">
        <f>-N283/'TS#1B-ScAcpS_Step 1'!L281</f>
        <v>-2.5515582585987864</v>
      </c>
      <c r="Q283" s="9">
        <f>'TS#1B-ScAcpS_Step 1'!I281-'TS#1B-PfAcpH_Step 2'!I283</f>
        <v>78.670999999999822</v>
      </c>
    </row>
    <row r="284" spans="1:17" x14ac:dyDescent="0.25">
      <c r="A284" s="23" t="s">
        <v>277</v>
      </c>
      <c r="B284" s="23" t="s">
        <v>307</v>
      </c>
      <c r="C284" s="9" t="s">
        <v>557</v>
      </c>
      <c r="D284" s="9">
        <v>281</v>
      </c>
      <c r="E284" s="15">
        <v>0.10199999999999999</v>
      </c>
      <c r="F284" s="15"/>
      <c r="G284" s="15"/>
      <c r="H284" s="15"/>
      <c r="I284" s="16">
        <v>1789.9770000000001</v>
      </c>
      <c r="J284" s="15">
        <v>71599077</v>
      </c>
      <c r="L284" s="9">
        <f t="shared" si="5"/>
        <v>565.23733333333348</v>
      </c>
      <c r="N284" s="3">
        <f>'TS#1B-ScAcpS_Step 1'!L282-'TS#1B-PfAcpH_Step 2'!L284</f>
        <v>27.417666666666491</v>
      </c>
      <c r="O284" s="5">
        <f>-N284/'TS#1B-ScAcpS_Step 1'!L282</f>
        <v>-4.6262440486735945E-2</v>
      </c>
      <c r="Q284" s="9">
        <f>'TS#1B-ScAcpS_Step 1'!I282-'TS#1B-PfAcpH_Step 2'!I284</f>
        <v>81.336000000000013</v>
      </c>
    </row>
    <row r="285" spans="1:17" x14ac:dyDescent="0.25">
      <c r="A285" s="23" t="s">
        <v>278</v>
      </c>
      <c r="B285" s="23" t="s">
        <v>308</v>
      </c>
      <c r="C285" s="9" t="s">
        <v>558</v>
      </c>
      <c r="D285" s="9">
        <v>282</v>
      </c>
      <c r="E285" s="15">
        <v>0.10199999999999999</v>
      </c>
      <c r="F285" s="15"/>
      <c r="G285" s="15"/>
      <c r="H285" s="15"/>
      <c r="I285" s="16">
        <v>1219.8689999999999</v>
      </c>
      <c r="J285" s="15">
        <v>48794762</v>
      </c>
      <c r="L285" s="9">
        <f t="shared" si="5"/>
        <v>-4.8706666666666933</v>
      </c>
      <c r="N285" s="3">
        <f>'TS#1B-ScAcpS_Step 1'!L283-'TS#1B-PfAcpH_Step 2'!L285</f>
        <v>24.326666666666597</v>
      </c>
      <c r="O285" s="5">
        <f>-N285/'TS#1B-ScAcpS_Step 1'!L283</f>
        <v>-1.2503426535087745</v>
      </c>
      <c r="Q285" s="9">
        <f>'TS#1B-ScAcpS_Step 1'!I283-'TS#1B-PfAcpH_Step 2'!I285</f>
        <v>78.245000000000118</v>
      </c>
    </row>
    <row r="286" spans="1:17" x14ac:dyDescent="0.25">
      <c r="A286" s="23" t="s">
        <v>279</v>
      </c>
      <c r="B286" s="23" t="s">
        <v>309</v>
      </c>
      <c r="C286" s="9" t="s">
        <v>559</v>
      </c>
      <c r="D286" s="9">
        <v>283</v>
      </c>
      <c r="E286" s="15">
        <v>0.10199999999999999</v>
      </c>
      <c r="F286" s="15"/>
      <c r="G286" s="15"/>
      <c r="H286" s="15"/>
      <c r="I286" s="16">
        <v>1427.404</v>
      </c>
      <c r="J286" s="15">
        <v>57096174</v>
      </c>
      <c r="L286" s="9">
        <f t="shared" si="5"/>
        <v>202.66433333333339</v>
      </c>
      <c r="N286" s="3">
        <f>'TS#1B-ScAcpS_Step 1'!L284-'TS#1B-PfAcpH_Step 2'!L286</f>
        <v>19.874666666666371</v>
      </c>
      <c r="O286" s="5">
        <f>-N286/'TS#1B-ScAcpS_Step 1'!L284</f>
        <v>-8.9308690461745555E-2</v>
      </c>
      <c r="Q286" s="9">
        <f>'TS#1B-ScAcpS_Step 1'!I284-'TS#1B-PfAcpH_Step 2'!I286</f>
        <v>73.792999999999893</v>
      </c>
    </row>
    <row r="287" spans="1:17" x14ac:dyDescent="0.25">
      <c r="A287" s="23" t="s">
        <v>280</v>
      </c>
      <c r="B287" s="23" t="s">
        <v>310</v>
      </c>
      <c r="C287" s="9" t="s">
        <v>560</v>
      </c>
      <c r="D287" s="9">
        <v>284</v>
      </c>
      <c r="E287" s="15">
        <v>0.10199999999999999</v>
      </c>
      <c r="F287" s="15"/>
      <c r="G287" s="15"/>
      <c r="H287" s="15"/>
      <c r="I287" s="16">
        <v>1371.807</v>
      </c>
      <c r="J287" s="15">
        <v>54872272</v>
      </c>
      <c r="L287" s="9">
        <f t="shared" si="5"/>
        <v>147.06733333333341</v>
      </c>
      <c r="N287" s="3">
        <f>'TS#1B-ScAcpS_Step 1'!L285-'TS#1B-PfAcpH_Step 2'!L287</f>
        <v>34.051666666666506</v>
      </c>
      <c r="O287" s="5">
        <f>-N287/'TS#1B-ScAcpS_Step 1'!L285</f>
        <v>-0.18800714815489553</v>
      </c>
      <c r="Q287" s="9">
        <f>'TS#1B-ScAcpS_Step 1'!I285-'TS#1B-PfAcpH_Step 2'!I287</f>
        <v>87.970000000000027</v>
      </c>
    </row>
    <row r="288" spans="1:17" x14ac:dyDescent="0.25">
      <c r="A288" s="23" t="s">
        <v>281</v>
      </c>
      <c r="B288" s="23" t="s">
        <v>311</v>
      </c>
      <c r="C288" s="9" t="s">
        <v>561</v>
      </c>
      <c r="D288" s="9">
        <v>285</v>
      </c>
      <c r="E288" s="15">
        <v>0.10199999999999999</v>
      </c>
      <c r="F288" s="15"/>
      <c r="G288" s="15"/>
      <c r="H288" s="15"/>
      <c r="I288" s="16">
        <v>1906.0889999999999</v>
      </c>
      <c r="J288" s="15">
        <v>76243576</v>
      </c>
      <c r="L288" s="9">
        <f t="shared" si="5"/>
        <v>681.34933333333333</v>
      </c>
      <c r="N288" s="3">
        <f>'TS#1B-ScAcpS_Step 1'!L286-'TS#1B-PfAcpH_Step 2'!L288</f>
        <v>-65.572333333333518</v>
      </c>
      <c r="O288" s="5">
        <f>-N288/'TS#1B-ScAcpS_Step 1'!L286</f>
        <v>0.10648714280223773</v>
      </c>
      <c r="Q288" s="9">
        <f>'TS#1B-ScAcpS_Step 1'!I286-'TS#1B-PfAcpH_Step 2'!I288</f>
        <v>-11.653999999999996</v>
      </c>
    </row>
    <row r="289" spans="1:17" x14ac:dyDescent="0.25">
      <c r="A289" s="23" t="s">
        <v>282</v>
      </c>
      <c r="B289" s="23" t="s">
        <v>312</v>
      </c>
      <c r="C289" s="9" t="s">
        <v>562</v>
      </c>
      <c r="D289" s="9">
        <v>286</v>
      </c>
      <c r="E289" s="15">
        <v>0.10199999999999999</v>
      </c>
      <c r="F289" s="15"/>
      <c r="G289" s="15"/>
      <c r="H289" s="15"/>
      <c r="I289" s="16">
        <v>1264.4860000000001</v>
      </c>
      <c r="J289" s="15">
        <v>50579440</v>
      </c>
      <c r="L289" s="9">
        <f t="shared" si="5"/>
        <v>39.746333333333496</v>
      </c>
      <c r="N289" s="3">
        <f>'TS#1B-ScAcpS_Step 1'!L287-'TS#1B-PfAcpH_Step 2'!L289</f>
        <v>33.518666666666377</v>
      </c>
      <c r="O289" s="5">
        <f>-N289/'TS#1B-ScAcpS_Step 1'!L287</f>
        <v>-0.45749903319001484</v>
      </c>
      <c r="Q289" s="9">
        <f>'TS#1B-ScAcpS_Step 1'!I287-'TS#1B-PfAcpH_Step 2'!I289</f>
        <v>87.436999999999898</v>
      </c>
    </row>
    <row r="290" spans="1:17" x14ac:dyDescent="0.25">
      <c r="A290" s="23" t="s">
        <v>283</v>
      </c>
      <c r="B290" s="23" t="s">
        <v>313</v>
      </c>
      <c r="C290" s="9" t="s">
        <v>563</v>
      </c>
      <c r="D290" s="9">
        <v>287</v>
      </c>
      <c r="E290" s="15">
        <v>0.10199999999999999</v>
      </c>
      <c r="F290" s="15"/>
      <c r="G290" s="15"/>
      <c r="H290" s="15"/>
      <c r="I290" s="16">
        <v>1449.3989999999999</v>
      </c>
      <c r="J290" s="15">
        <v>57975971</v>
      </c>
      <c r="L290" s="9">
        <f t="shared" si="5"/>
        <v>224.65933333333328</v>
      </c>
      <c r="N290" s="3">
        <f>'TS#1B-ScAcpS_Step 1'!L288-'TS#1B-PfAcpH_Step 2'!L290</f>
        <v>39.769666666666581</v>
      </c>
      <c r="O290" s="5">
        <f>-N290/'TS#1B-ScAcpS_Step 1'!L288</f>
        <v>-0.15039827956338603</v>
      </c>
      <c r="Q290" s="9">
        <f>'TS#1B-ScAcpS_Step 1'!I288-'TS#1B-PfAcpH_Step 2'!I290</f>
        <v>93.688000000000102</v>
      </c>
    </row>
    <row r="291" spans="1:17" x14ac:dyDescent="0.25">
      <c r="A291" s="23" t="s">
        <v>284</v>
      </c>
      <c r="B291" s="23" t="s">
        <v>314</v>
      </c>
      <c r="C291" s="9" t="s">
        <v>564</v>
      </c>
      <c r="D291" s="9">
        <v>288</v>
      </c>
      <c r="E291" s="15">
        <v>0.10199999999999999</v>
      </c>
      <c r="F291" s="15"/>
      <c r="G291" s="15"/>
      <c r="H291" s="15"/>
      <c r="I291" s="16">
        <v>1252.578</v>
      </c>
      <c r="J291" s="15">
        <v>50103138</v>
      </c>
      <c r="L291" s="9">
        <f t="shared" si="5"/>
        <v>27.838333333333367</v>
      </c>
      <c r="N291" s="3">
        <f>'TS#1B-ScAcpS_Step 1'!L289-'TS#1B-PfAcpH_Step 2'!L291</f>
        <v>38.172666666666601</v>
      </c>
      <c r="O291" s="5">
        <f>-N291/'TS#1B-ScAcpS_Step 1'!L289</f>
        <v>-0.57827735781410095</v>
      </c>
      <c r="Q291" s="9">
        <f>'TS#1B-ScAcpS_Step 1'!I289-'TS#1B-PfAcpH_Step 2'!I291</f>
        <v>92.091000000000122</v>
      </c>
    </row>
    <row r="292" spans="1:17" x14ac:dyDescent="0.25">
      <c r="A292" s="23" t="s">
        <v>285</v>
      </c>
      <c r="B292" s="23" t="s">
        <v>315</v>
      </c>
      <c r="C292" s="9" t="s">
        <v>565</v>
      </c>
      <c r="D292" s="9">
        <v>289</v>
      </c>
      <c r="E292" s="15">
        <v>0.10199999999999999</v>
      </c>
      <c r="F292" s="15"/>
      <c r="G292" s="15"/>
      <c r="H292" s="15"/>
      <c r="I292" s="16">
        <v>1354.9780000000001</v>
      </c>
      <c r="J292" s="15">
        <v>54199117</v>
      </c>
      <c r="L292" s="9">
        <f t="shared" si="5"/>
        <v>130.23833333333346</v>
      </c>
      <c r="N292" s="3">
        <f>'TS#1B-ScAcpS_Step 1'!L290-'TS#1B-PfAcpH_Step 2'!L292</f>
        <v>13.467666666666446</v>
      </c>
      <c r="O292" s="5">
        <f>-N292/'TS#1B-ScAcpS_Step 1'!L290</f>
        <v>-9.3716801432552954E-2</v>
      </c>
      <c r="Q292" s="9">
        <f>'TS#1B-ScAcpS_Step 1'!I290-'TS#1B-PfAcpH_Step 2'!I292</f>
        <v>67.385999999999967</v>
      </c>
    </row>
    <row r="293" spans="1:17" x14ac:dyDescent="0.25">
      <c r="A293" s="23" t="s">
        <v>286</v>
      </c>
      <c r="B293" s="23" t="s">
        <v>316</v>
      </c>
      <c r="C293" s="9" t="s">
        <v>566</v>
      </c>
      <c r="D293" s="9">
        <v>290</v>
      </c>
      <c r="E293" s="15">
        <v>0.10199999999999999</v>
      </c>
      <c r="F293" s="15"/>
      <c r="G293" s="15"/>
      <c r="H293" s="15"/>
      <c r="I293" s="16">
        <v>1532.4659999999999</v>
      </c>
      <c r="J293" s="15">
        <v>61298657</v>
      </c>
      <c r="L293" s="9">
        <f t="shared" si="5"/>
        <v>307.72633333333329</v>
      </c>
      <c r="N293" s="3">
        <f>'TS#1B-ScAcpS_Step 1'!L291-'TS#1B-PfAcpH_Step 2'!L293</f>
        <v>27.547666666666601</v>
      </c>
      <c r="O293" s="5">
        <f>-N293/'TS#1B-ScAcpS_Step 1'!L291</f>
        <v>-8.2164637480587846E-2</v>
      </c>
      <c r="Q293" s="9">
        <f>'TS#1B-ScAcpS_Step 1'!I291-'TS#1B-PfAcpH_Step 2'!I293</f>
        <v>81.466000000000122</v>
      </c>
    </row>
    <row r="294" spans="1:17" x14ac:dyDescent="0.25">
      <c r="A294" s="23" t="s">
        <v>287</v>
      </c>
      <c r="B294" s="23" t="s">
        <v>317</v>
      </c>
      <c r="C294" s="9" t="s">
        <v>567</v>
      </c>
      <c r="D294" s="9">
        <v>291</v>
      </c>
      <c r="E294" s="15">
        <v>0.10199999999999999</v>
      </c>
      <c r="F294" s="15"/>
      <c r="G294" s="15"/>
      <c r="H294" s="15"/>
      <c r="I294" s="16">
        <v>1412.854</v>
      </c>
      <c r="J294" s="15">
        <v>56514150</v>
      </c>
      <c r="L294" s="9">
        <f t="shared" si="5"/>
        <v>188.11433333333343</v>
      </c>
      <c r="N294" s="3">
        <f>'TS#1B-ScAcpS_Step 1'!L292-'TS#1B-PfAcpH_Step 2'!L294</f>
        <v>11.11966666666649</v>
      </c>
      <c r="O294" s="5">
        <f>-N294/'TS#1B-ScAcpS_Step 1'!L292</f>
        <v>-5.5812093652019702E-2</v>
      </c>
      <c r="Q294" s="9">
        <f>'TS#1B-ScAcpS_Step 1'!I292-'TS#1B-PfAcpH_Step 2'!I294</f>
        <v>65.038000000000011</v>
      </c>
    </row>
    <row r="295" spans="1:17" x14ac:dyDescent="0.25">
      <c r="A295" s="23" t="s">
        <v>288</v>
      </c>
      <c r="E295" s="15">
        <v>0.10199999999999999</v>
      </c>
      <c r="F295" s="15"/>
      <c r="G295" s="15"/>
      <c r="H295" s="15"/>
      <c r="I295" s="16">
        <v>1377.903</v>
      </c>
      <c r="J295" s="15">
        <v>55116138</v>
      </c>
      <c r="L295" s="18">
        <f t="shared" si="5"/>
        <v>153.16333333333341</v>
      </c>
      <c r="N295" s="20">
        <f>'TS#1B-ScAcpS_Step 1'!L293-'TS#1B-PfAcpH_Step 2'!L295</f>
        <v>10.499666666666371</v>
      </c>
      <c r="O295" s="21">
        <f>-N295/'TS#1B-ScAcpS_Step 1'!L293</f>
        <v>-6.4154186753673001E-2</v>
      </c>
      <c r="Q295" s="18">
        <f>'TS#1B-ScAcpS_Step 1'!I293-'TS#1B-PfAcpH_Step 2'!I295</f>
        <v>64.417999999999893</v>
      </c>
    </row>
    <row r="296" spans="1:17" x14ac:dyDescent="0.25">
      <c r="A296" s="23" t="s">
        <v>289</v>
      </c>
      <c r="E296" s="15">
        <v>0.10199999999999999</v>
      </c>
      <c r="F296" s="15"/>
      <c r="G296" s="15"/>
      <c r="H296" s="15"/>
      <c r="I296" s="16">
        <v>1353.5340000000001</v>
      </c>
      <c r="J296" s="15">
        <v>54141374</v>
      </c>
      <c r="L296" s="18">
        <f t="shared" si="5"/>
        <v>128.7943333333335</v>
      </c>
      <c r="N296" s="20">
        <f>'TS#1B-ScAcpS_Step 1'!L294-'TS#1B-PfAcpH_Step 2'!L296</f>
        <v>11.99266666666631</v>
      </c>
      <c r="O296" s="21">
        <f>-N296/'TS#1B-ScAcpS_Step 1'!L294</f>
        <v>-8.5183054306621528E-2</v>
      </c>
      <c r="Q296" s="18">
        <f>'TS#1B-ScAcpS_Step 1'!I294-'TS#1B-PfAcpH_Step 2'!I296</f>
        <v>65.910999999999831</v>
      </c>
    </row>
    <row r="297" spans="1:17" x14ac:dyDescent="0.25">
      <c r="A297" s="18" t="s">
        <v>290</v>
      </c>
      <c r="E297" s="15">
        <v>0.10199999999999999</v>
      </c>
      <c r="F297" s="15"/>
      <c r="G297" s="15"/>
      <c r="H297" s="15"/>
      <c r="I297" s="16">
        <v>1215.1189999999999</v>
      </c>
      <c r="J297" s="15">
        <v>48604762</v>
      </c>
      <c r="L297" s="18">
        <f t="shared" si="5"/>
        <v>-9.6206666666666933</v>
      </c>
      <c r="N297" s="20">
        <f>'TS#1B-ScAcpS_Step 1'!L295-'TS#1B-PfAcpH_Step 2'!L297</f>
        <v>8.4906666666665842</v>
      </c>
      <c r="O297" s="21">
        <f>-N297/'TS#1B-ScAcpS_Step 1'!L295</f>
        <v>7.5138643067838622</v>
      </c>
      <c r="Q297" s="18">
        <f>'TS#1B-ScAcpS_Step 1'!I295-'TS#1B-PfAcpH_Step 2'!I297</f>
        <v>62.409000000000106</v>
      </c>
    </row>
  </sheetData>
  <mergeCells count="6">
    <mergeCell ref="Q4:Q6"/>
    <mergeCell ref="N1:N2"/>
    <mergeCell ref="B4:B6"/>
    <mergeCell ref="N4:N6"/>
    <mergeCell ref="K4:K6"/>
    <mergeCell ref="L4:L6"/>
  </mergeCells>
  <conditionalFormatting sqref="N28:N29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5"/>
  <sheetViews>
    <sheetView topLeftCell="A4" workbookViewId="0">
      <selection activeCell="N26" sqref="N26"/>
    </sheetView>
  </sheetViews>
  <sheetFormatPr defaultRowHeight="15" x14ac:dyDescent="0.25"/>
  <cols>
    <col min="1" max="1" width="22.140625" style="18" bestFit="1" customWidth="1"/>
    <col min="2" max="2" width="22.5703125" bestFit="1" customWidth="1"/>
    <col min="3" max="3" width="26.7109375" bestFit="1" customWidth="1"/>
    <col min="9" max="9" width="9.140625" style="10"/>
    <col min="10" max="10" width="10.7109375" bestFit="1" customWidth="1"/>
    <col min="12" max="12" width="10" bestFit="1" customWidth="1"/>
    <col min="13" max="13" width="25.85546875" bestFit="1" customWidth="1"/>
  </cols>
  <sheetData>
    <row r="1" spans="1:14" x14ac:dyDescent="0.25">
      <c r="A1" s="11" t="s">
        <v>636</v>
      </c>
      <c r="B1" s="11" t="s">
        <v>637</v>
      </c>
      <c r="C1" s="11" t="s">
        <v>29</v>
      </c>
      <c r="D1" s="11" t="s">
        <v>0</v>
      </c>
      <c r="E1" s="11" t="s">
        <v>1</v>
      </c>
      <c r="F1" s="11" t="s">
        <v>2</v>
      </c>
      <c r="G1" s="11" t="s">
        <v>3</v>
      </c>
      <c r="H1" s="11" t="s">
        <v>4</v>
      </c>
      <c r="I1" s="12" t="s">
        <v>5</v>
      </c>
      <c r="J1" s="11" t="s">
        <v>6</v>
      </c>
      <c r="K1" s="11" t="s">
        <v>7</v>
      </c>
      <c r="L1" s="11" t="s">
        <v>585</v>
      </c>
    </row>
    <row r="2" spans="1:14" x14ac:dyDescent="0.25">
      <c r="B2" s="81" t="s">
        <v>7</v>
      </c>
      <c r="C2" s="1"/>
      <c r="D2">
        <v>1</v>
      </c>
      <c r="E2" s="17">
        <v>0.10199999999999999</v>
      </c>
      <c r="F2" s="17"/>
      <c r="G2" s="17"/>
      <c r="H2" s="17"/>
      <c r="I2" s="17">
        <v>1310.4829999999999</v>
      </c>
      <c r="J2" s="17">
        <v>52419330</v>
      </c>
      <c r="K2" s="75">
        <f>AVERAGE(I2:I4)</f>
        <v>1278.6580000000001</v>
      </c>
      <c r="L2" s="75">
        <v>0</v>
      </c>
    </row>
    <row r="3" spans="1:14" x14ac:dyDescent="0.25">
      <c r="B3" s="81"/>
      <c r="C3" s="1"/>
      <c r="D3">
        <v>2</v>
      </c>
      <c r="E3" s="17">
        <v>0.10199999999999999</v>
      </c>
      <c r="F3" s="17"/>
      <c r="G3" s="17"/>
      <c r="H3" s="17"/>
      <c r="I3" s="17">
        <v>1248.607</v>
      </c>
      <c r="J3" s="17">
        <v>49944280</v>
      </c>
      <c r="K3" s="75"/>
      <c r="L3" s="75"/>
    </row>
    <row r="4" spans="1:14" ht="15.75" thickBot="1" x14ac:dyDescent="0.3">
      <c r="B4" s="81"/>
      <c r="C4" s="1"/>
      <c r="D4">
        <v>3</v>
      </c>
      <c r="E4" s="17">
        <v>0.10199999999999999</v>
      </c>
      <c r="F4" s="17"/>
      <c r="G4" s="17"/>
      <c r="H4" s="17"/>
      <c r="I4" s="17">
        <v>1276.884</v>
      </c>
      <c r="J4" s="17">
        <v>51075344</v>
      </c>
      <c r="K4" s="75"/>
      <c r="L4" s="75"/>
    </row>
    <row r="5" spans="1:14" ht="15.75" thickBot="1" x14ac:dyDescent="0.3">
      <c r="B5" s="24" t="s">
        <v>8</v>
      </c>
      <c r="C5" s="24" t="s">
        <v>30</v>
      </c>
      <c r="D5" s="24">
        <v>4</v>
      </c>
      <c r="E5" s="24"/>
      <c r="F5" s="24"/>
      <c r="G5" s="24"/>
      <c r="H5" s="24"/>
      <c r="I5" s="24"/>
      <c r="J5" s="24"/>
      <c r="K5" s="24"/>
      <c r="L5" s="24">
        <f t="shared" ref="L5:L68" si="0">I5-$K$2</f>
        <v>-1278.6580000000001</v>
      </c>
      <c r="M5" s="51" t="s">
        <v>645</v>
      </c>
      <c r="N5" s="52">
        <f>AVERAGE(L26:L29)</f>
        <v>550.75224999999978</v>
      </c>
    </row>
    <row r="6" spans="1:14" x14ac:dyDescent="0.25">
      <c r="B6" s="24" t="s">
        <v>9</v>
      </c>
      <c r="C6" s="24" t="s">
        <v>31</v>
      </c>
      <c r="D6" s="24">
        <v>5</v>
      </c>
      <c r="E6" s="24"/>
      <c r="F6" s="24"/>
      <c r="G6" s="24"/>
      <c r="H6" s="24"/>
      <c r="I6" s="24"/>
      <c r="J6" s="24"/>
      <c r="K6" s="24"/>
      <c r="L6" s="24">
        <f t="shared" si="0"/>
        <v>-1278.6580000000001</v>
      </c>
    </row>
    <row r="7" spans="1:14" x14ac:dyDescent="0.25">
      <c r="B7" s="24" t="s">
        <v>10</v>
      </c>
      <c r="C7" s="24" t="s">
        <v>32</v>
      </c>
      <c r="D7" s="24">
        <v>6</v>
      </c>
      <c r="E7" s="24"/>
      <c r="F7" s="24"/>
      <c r="G7" s="24"/>
      <c r="H7" s="24"/>
      <c r="I7" s="24"/>
      <c r="J7" s="24"/>
      <c r="K7" s="24"/>
      <c r="L7" s="24">
        <f t="shared" si="0"/>
        <v>-1278.6580000000001</v>
      </c>
    </row>
    <row r="8" spans="1:14" x14ac:dyDescent="0.25">
      <c r="B8" s="24" t="s">
        <v>11</v>
      </c>
      <c r="C8" s="24" t="s">
        <v>33</v>
      </c>
      <c r="D8" s="24">
        <v>7</v>
      </c>
      <c r="E8" s="24"/>
      <c r="F8" s="24"/>
      <c r="G8" s="24"/>
      <c r="H8" s="24"/>
      <c r="I8" s="24"/>
      <c r="J8" s="24"/>
      <c r="K8" s="24"/>
      <c r="L8" s="24">
        <f>I8-$K$2</f>
        <v>-1278.6580000000001</v>
      </c>
    </row>
    <row r="9" spans="1:14" x14ac:dyDescent="0.25">
      <c r="B9" s="24" t="s">
        <v>12</v>
      </c>
      <c r="C9" s="24" t="s">
        <v>34</v>
      </c>
      <c r="D9" s="24">
        <v>8</v>
      </c>
      <c r="E9" s="24"/>
      <c r="F9" s="24"/>
      <c r="G9" s="24"/>
      <c r="H9" s="24"/>
      <c r="I9" s="24"/>
      <c r="J9" s="24"/>
      <c r="K9" s="24"/>
      <c r="L9" s="24">
        <f t="shared" si="0"/>
        <v>-1278.6580000000001</v>
      </c>
    </row>
    <row r="10" spans="1:14" x14ac:dyDescent="0.25">
      <c r="B10" s="24" t="s">
        <v>13</v>
      </c>
      <c r="C10" s="24" t="s">
        <v>35</v>
      </c>
      <c r="D10" s="24">
        <v>9</v>
      </c>
      <c r="E10" s="24"/>
      <c r="F10" s="24"/>
      <c r="G10" s="24"/>
      <c r="H10" s="24"/>
      <c r="I10" s="24"/>
      <c r="J10" s="24"/>
      <c r="K10" s="24"/>
      <c r="L10" s="24">
        <f t="shared" si="0"/>
        <v>-1278.6580000000001</v>
      </c>
    </row>
    <row r="11" spans="1:14" x14ac:dyDescent="0.25">
      <c r="B11" s="24" t="s">
        <v>14</v>
      </c>
      <c r="C11" s="24" t="s">
        <v>36</v>
      </c>
      <c r="D11" s="24">
        <v>10</v>
      </c>
      <c r="E11" s="24"/>
      <c r="F11" s="24"/>
      <c r="G11" s="24"/>
      <c r="H11" s="24"/>
      <c r="I11" s="24"/>
      <c r="J11" s="24"/>
      <c r="K11" s="24"/>
      <c r="L11" s="24">
        <f t="shared" si="0"/>
        <v>-1278.6580000000001</v>
      </c>
    </row>
    <row r="12" spans="1:14" x14ac:dyDescent="0.25">
      <c r="B12" s="24" t="s">
        <v>15</v>
      </c>
      <c r="C12" s="24" t="s">
        <v>37</v>
      </c>
      <c r="D12" s="24">
        <v>11</v>
      </c>
      <c r="E12" s="24"/>
      <c r="F12" s="24"/>
      <c r="G12" s="24"/>
      <c r="H12" s="24"/>
      <c r="I12" s="24"/>
      <c r="J12" s="24"/>
      <c r="K12" s="24"/>
      <c r="L12" s="24">
        <f t="shared" si="0"/>
        <v>-1278.6580000000001</v>
      </c>
    </row>
    <row r="13" spans="1:14" x14ac:dyDescent="0.25">
      <c r="B13" s="24" t="s">
        <v>16</v>
      </c>
      <c r="C13" s="24" t="s">
        <v>38</v>
      </c>
      <c r="D13" s="24">
        <v>12</v>
      </c>
      <c r="E13" s="24"/>
      <c r="F13" s="24"/>
      <c r="G13" s="24"/>
      <c r="H13" s="24"/>
      <c r="I13" s="24"/>
      <c r="J13" s="24"/>
      <c r="K13" s="24"/>
      <c r="L13" s="24">
        <f t="shared" si="0"/>
        <v>-1278.6580000000001</v>
      </c>
    </row>
    <row r="14" spans="1:14" x14ac:dyDescent="0.25">
      <c r="B14" s="24" t="s">
        <v>17</v>
      </c>
      <c r="C14" s="24" t="s">
        <v>39</v>
      </c>
      <c r="D14" s="24">
        <v>13</v>
      </c>
      <c r="E14" s="24"/>
      <c r="F14" s="24"/>
      <c r="G14" s="24"/>
      <c r="H14" s="24"/>
      <c r="I14" s="24"/>
      <c r="J14" s="24"/>
      <c r="K14" s="24"/>
      <c r="L14" s="24">
        <f t="shared" si="0"/>
        <v>-1278.6580000000001</v>
      </c>
    </row>
    <row r="15" spans="1:14" x14ac:dyDescent="0.25">
      <c r="B15" s="24" t="s">
        <v>18</v>
      </c>
      <c r="C15" s="24" t="s">
        <v>40</v>
      </c>
      <c r="D15" s="24">
        <v>14</v>
      </c>
      <c r="E15" s="24"/>
      <c r="F15" s="24"/>
      <c r="G15" s="24"/>
      <c r="H15" s="24"/>
      <c r="I15" s="24"/>
      <c r="J15" s="24"/>
      <c r="K15" s="24"/>
      <c r="L15" s="24">
        <f t="shared" si="0"/>
        <v>-1278.6580000000001</v>
      </c>
    </row>
    <row r="16" spans="1:14" x14ac:dyDescent="0.25">
      <c r="B16" s="24" t="s">
        <v>19</v>
      </c>
      <c r="C16" s="24" t="s">
        <v>41</v>
      </c>
      <c r="D16" s="24">
        <v>15</v>
      </c>
      <c r="E16" s="24"/>
      <c r="F16" s="24"/>
      <c r="G16" s="24"/>
      <c r="H16" s="24"/>
      <c r="I16" s="24"/>
      <c r="J16" s="24"/>
      <c r="K16" s="24"/>
      <c r="L16" s="24">
        <f t="shared" si="0"/>
        <v>-1278.6580000000001</v>
      </c>
    </row>
    <row r="17" spans="1:14" x14ac:dyDescent="0.25">
      <c r="B17" s="24" t="s">
        <v>20</v>
      </c>
      <c r="C17" s="24" t="s">
        <v>42</v>
      </c>
      <c r="D17" s="24">
        <v>16</v>
      </c>
      <c r="E17" s="24"/>
      <c r="F17" s="24"/>
      <c r="G17" s="24"/>
      <c r="H17" s="24"/>
      <c r="I17" s="24"/>
      <c r="J17" s="24"/>
      <c r="K17" s="24"/>
      <c r="L17" s="24">
        <f t="shared" si="0"/>
        <v>-1278.6580000000001</v>
      </c>
    </row>
    <row r="18" spans="1:14" x14ac:dyDescent="0.25">
      <c r="B18" s="24" t="s">
        <v>21</v>
      </c>
      <c r="C18" s="24" t="s">
        <v>43</v>
      </c>
      <c r="D18" s="24">
        <v>17</v>
      </c>
      <c r="E18" s="24"/>
      <c r="F18" s="24"/>
      <c r="G18" s="24"/>
      <c r="H18" s="24"/>
      <c r="I18" s="24"/>
      <c r="J18" s="24"/>
      <c r="K18" s="24"/>
      <c r="L18" s="24">
        <f t="shared" si="0"/>
        <v>-1278.6580000000001</v>
      </c>
    </row>
    <row r="19" spans="1:14" x14ac:dyDescent="0.25">
      <c r="B19" s="24" t="s">
        <v>22</v>
      </c>
      <c r="C19" s="24" t="s">
        <v>44</v>
      </c>
      <c r="D19" s="24">
        <v>18</v>
      </c>
      <c r="E19" s="24"/>
      <c r="F19" s="24"/>
      <c r="G19" s="24"/>
      <c r="H19" s="24"/>
      <c r="I19" s="24"/>
      <c r="J19" s="24"/>
      <c r="K19" s="24"/>
      <c r="L19" s="24">
        <f t="shared" si="0"/>
        <v>-1278.6580000000001</v>
      </c>
    </row>
    <row r="20" spans="1:14" x14ac:dyDescent="0.25">
      <c r="B20" s="24" t="s">
        <v>23</v>
      </c>
      <c r="C20" s="24" t="s">
        <v>45</v>
      </c>
      <c r="D20" s="24">
        <v>19</v>
      </c>
      <c r="E20" s="24"/>
      <c r="F20" s="24"/>
      <c r="G20" s="24"/>
      <c r="H20" s="24"/>
      <c r="I20" s="24"/>
      <c r="J20" s="24"/>
      <c r="K20" s="24"/>
      <c r="L20" s="24">
        <f t="shared" si="0"/>
        <v>-1278.6580000000001</v>
      </c>
    </row>
    <row r="21" spans="1:14" x14ac:dyDescent="0.25">
      <c r="B21" s="24" t="s">
        <v>24</v>
      </c>
      <c r="C21" s="24" t="s">
        <v>46</v>
      </c>
      <c r="D21" s="24">
        <v>20</v>
      </c>
      <c r="E21" s="24"/>
      <c r="F21" s="24"/>
      <c r="G21" s="24"/>
      <c r="H21" s="24"/>
      <c r="I21" s="24"/>
      <c r="J21" s="24"/>
      <c r="K21" s="24"/>
      <c r="L21" s="24">
        <f t="shared" si="0"/>
        <v>-1278.6580000000001</v>
      </c>
    </row>
    <row r="22" spans="1:14" x14ac:dyDescent="0.25">
      <c r="B22" s="24" t="s">
        <v>25</v>
      </c>
      <c r="C22" s="24" t="s">
        <v>47</v>
      </c>
      <c r="D22" s="24">
        <v>21</v>
      </c>
      <c r="E22" s="24"/>
      <c r="F22" s="24"/>
      <c r="G22" s="24"/>
      <c r="H22" s="24"/>
      <c r="I22" s="24"/>
      <c r="J22" s="24"/>
      <c r="K22" s="24"/>
      <c r="L22" s="24">
        <f t="shared" si="0"/>
        <v>-1278.6580000000001</v>
      </c>
    </row>
    <row r="23" spans="1:14" x14ac:dyDescent="0.25">
      <c r="B23" s="24" t="s">
        <v>26</v>
      </c>
      <c r="C23" s="24" t="s">
        <v>48</v>
      </c>
      <c r="D23" s="24">
        <v>22</v>
      </c>
      <c r="E23" s="24"/>
      <c r="F23" s="24"/>
      <c r="G23" s="24"/>
      <c r="H23" s="24"/>
      <c r="I23" s="24"/>
      <c r="J23" s="24"/>
      <c r="K23" s="24"/>
      <c r="L23" s="24">
        <f t="shared" si="0"/>
        <v>-1278.6580000000001</v>
      </c>
    </row>
    <row r="24" spans="1:14" x14ac:dyDescent="0.25">
      <c r="B24" s="24" t="s">
        <v>27</v>
      </c>
      <c r="C24" s="24" t="s">
        <v>49</v>
      </c>
      <c r="D24" s="24">
        <v>23</v>
      </c>
      <c r="E24" s="24"/>
      <c r="F24" s="24"/>
      <c r="G24" s="24"/>
      <c r="H24" s="24"/>
      <c r="I24" s="24"/>
      <c r="J24" s="24"/>
      <c r="K24" s="24"/>
      <c r="L24" s="24">
        <f t="shared" si="0"/>
        <v>-1278.6580000000001</v>
      </c>
    </row>
    <row r="25" spans="1:14" x14ac:dyDescent="0.25">
      <c r="B25" s="24" t="s">
        <v>28</v>
      </c>
      <c r="C25" s="24" t="s">
        <v>50</v>
      </c>
      <c r="D25" s="24">
        <v>24</v>
      </c>
      <c r="E25" s="24"/>
      <c r="F25" s="24"/>
      <c r="G25" s="24"/>
      <c r="H25" s="24"/>
      <c r="I25" s="24"/>
      <c r="J25" s="24"/>
      <c r="K25" s="24"/>
      <c r="L25" s="24">
        <f t="shared" si="0"/>
        <v>-1278.6580000000001</v>
      </c>
    </row>
    <row r="26" spans="1:14" x14ac:dyDescent="0.25">
      <c r="A26" s="18" t="s">
        <v>8</v>
      </c>
      <c r="B26" t="s">
        <v>51</v>
      </c>
      <c r="C26" s="7" t="s">
        <v>568</v>
      </c>
      <c r="D26">
        <v>25</v>
      </c>
      <c r="E26" s="18">
        <v>0.10199999999999999</v>
      </c>
      <c r="F26" s="18"/>
      <c r="G26" s="18"/>
      <c r="H26" s="18"/>
      <c r="I26" s="18">
        <v>2155.8629999999998</v>
      </c>
      <c r="J26" s="18">
        <v>86234510</v>
      </c>
      <c r="L26" s="9">
        <f t="shared" si="0"/>
        <v>877.2049999999997</v>
      </c>
      <c r="M26" s="57"/>
      <c r="N26" s="53">
        <f>(L26/$L$26)*100</f>
        <v>100</v>
      </c>
    </row>
    <row r="27" spans="1:14" x14ac:dyDescent="0.25">
      <c r="A27" s="18" t="s">
        <v>9</v>
      </c>
      <c r="B27" t="s">
        <v>52</v>
      </c>
      <c r="C27" s="7" t="s">
        <v>569</v>
      </c>
      <c r="D27">
        <v>26</v>
      </c>
      <c r="E27" s="18">
        <v>0.10199999999999999</v>
      </c>
      <c r="F27" s="18"/>
      <c r="G27" s="18"/>
      <c r="H27" s="18"/>
      <c r="I27" s="18">
        <v>1647.2360000000001</v>
      </c>
      <c r="J27" s="18">
        <v>65889422</v>
      </c>
      <c r="L27" s="9">
        <f t="shared" si="0"/>
        <v>368.57799999999997</v>
      </c>
      <c r="M27" s="57"/>
      <c r="N27" s="53">
        <f t="shared" ref="N27:N50" si="1">(L27/$L$26)*100</f>
        <v>42.017316362765847</v>
      </c>
    </row>
    <row r="28" spans="1:14" x14ac:dyDescent="0.25">
      <c r="A28" s="18" t="s">
        <v>10</v>
      </c>
      <c r="B28" t="s">
        <v>53</v>
      </c>
      <c r="C28" s="7" t="s">
        <v>570</v>
      </c>
      <c r="D28">
        <v>27</v>
      </c>
      <c r="E28" s="18">
        <v>0.10199999999999999</v>
      </c>
      <c r="F28" s="18"/>
      <c r="G28" s="18"/>
      <c r="H28" s="18"/>
      <c r="I28" s="18">
        <v>1937.4159999999999</v>
      </c>
      <c r="J28" s="18">
        <v>77496644</v>
      </c>
      <c r="L28" s="9">
        <f t="shared" si="0"/>
        <v>658.75799999999981</v>
      </c>
      <c r="M28" s="57"/>
      <c r="N28" s="53">
        <f t="shared" si="1"/>
        <v>75.09738316585063</v>
      </c>
    </row>
    <row r="29" spans="1:14" x14ac:dyDescent="0.25">
      <c r="A29" s="18" t="s">
        <v>11</v>
      </c>
      <c r="B29" t="s">
        <v>54</v>
      </c>
      <c r="C29" s="7" t="s">
        <v>571</v>
      </c>
      <c r="D29">
        <v>28</v>
      </c>
      <c r="E29" s="18">
        <v>0.10199999999999999</v>
      </c>
      <c r="F29" s="18"/>
      <c r="G29" s="18"/>
      <c r="H29" s="18"/>
      <c r="I29" s="18">
        <v>1577.126</v>
      </c>
      <c r="J29" s="18">
        <v>63085037</v>
      </c>
      <c r="L29" s="9">
        <f t="shared" si="0"/>
        <v>298.46799999999985</v>
      </c>
      <c r="M29" s="57"/>
      <c r="N29" s="53">
        <f t="shared" si="1"/>
        <v>34.024885859063723</v>
      </c>
    </row>
    <row r="30" spans="1:14" x14ac:dyDescent="0.25">
      <c r="A30" s="18" t="s">
        <v>12</v>
      </c>
      <c r="B30" t="s">
        <v>55</v>
      </c>
      <c r="C30" s="7" t="s">
        <v>572</v>
      </c>
      <c r="D30">
        <v>29</v>
      </c>
      <c r="E30" s="18">
        <v>0.10199999999999999</v>
      </c>
      <c r="F30" s="18"/>
      <c r="G30" s="18"/>
      <c r="H30" s="18"/>
      <c r="I30" s="18">
        <v>1460.4380000000001</v>
      </c>
      <c r="J30" s="18">
        <v>58417507</v>
      </c>
      <c r="L30" s="9">
        <f t="shared" si="0"/>
        <v>181.77999999999997</v>
      </c>
      <c r="M30" s="57"/>
      <c r="N30" s="53">
        <f t="shared" si="1"/>
        <v>20.722636099885435</v>
      </c>
    </row>
    <row r="31" spans="1:14" x14ac:dyDescent="0.25">
      <c r="A31" s="18" t="s">
        <v>13</v>
      </c>
      <c r="B31" t="s">
        <v>56</v>
      </c>
      <c r="C31" s="7" t="s">
        <v>573</v>
      </c>
      <c r="D31">
        <v>30</v>
      </c>
      <c r="E31" s="18">
        <v>0.10199999999999999</v>
      </c>
      <c r="F31" s="18"/>
      <c r="G31" s="18"/>
      <c r="H31" s="18"/>
      <c r="I31" s="18">
        <v>1326.769</v>
      </c>
      <c r="J31" s="18">
        <v>53070763</v>
      </c>
      <c r="L31" s="9">
        <f t="shared" si="0"/>
        <v>48.110999999999876</v>
      </c>
      <c r="M31" s="57"/>
      <c r="N31" s="53">
        <f t="shared" si="1"/>
        <v>5.4845788612695889</v>
      </c>
    </row>
    <row r="32" spans="1:14" x14ac:dyDescent="0.25">
      <c r="A32" s="18" t="s">
        <v>14</v>
      </c>
      <c r="B32" t="s">
        <v>57</v>
      </c>
      <c r="C32" s="7" t="s">
        <v>574</v>
      </c>
      <c r="D32">
        <v>31</v>
      </c>
      <c r="E32" s="18">
        <v>0.10199999999999999</v>
      </c>
      <c r="F32" s="18"/>
      <c r="G32" s="18"/>
      <c r="H32" s="18"/>
      <c r="I32" s="18">
        <v>1489.2570000000001</v>
      </c>
      <c r="J32" s="18">
        <v>59570292</v>
      </c>
      <c r="L32" s="9">
        <f t="shared" si="0"/>
        <v>210.59899999999993</v>
      </c>
      <c r="M32" s="57"/>
      <c r="N32" s="53">
        <f t="shared" si="1"/>
        <v>24.007957090987855</v>
      </c>
    </row>
    <row r="33" spans="1:14" x14ac:dyDescent="0.25">
      <c r="A33" s="18" t="s">
        <v>15</v>
      </c>
      <c r="B33" t="s">
        <v>58</v>
      </c>
      <c r="C33" s="7" t="s">
        <v>575</v>
      </c>
      <c r="D33">
        <v>32</v>
      </c>
      <c r="E33" s="18">
        <v>0.10199999999999999</v>
      </c>
      <c r="F33" s="18"/>
      <c r="G33" s="18"/>
      <c r="H33" s="18"/>
      <c r="I33" s="18">
        <v>1541.1849999999999</v>
      </c>
      <c r="J33" s="18">
        <v>61647404</v>
      </c>
      <c r="L33" s="9">
        <f t="shared" si="0"/>
        <v>262.52699999999982</v>
      </c>
      <c r="M33" s="57"/>
      <c r="N33" s="53">
        <f t="shared" si="1"/>
        <v>29.927667990948514</v>
      </c>
    </row>
    <row r="34" spans="1:14" x14ac:dyDescent="0.25">
      <c r="A34" s="18" t="s">
        <v>16</v>
      </c>
      <c r="B34" t="s">
        <v>59</v>
      </c>
      <c r="C34" s="9" t="s">
        <v>576</v>
      </c>
      <c r="D34">
        <v>33</v>
      </c>
      <c r="E34" s="18">
        <v>0.10199999999999999</v>
      </c>
      <c r="F34" s="18"/>
      <c r="G34" s="18"/>
      <c r="H34" s="18"/>
      <c r="I34" s="18">
        <v>1531.424</v>
      </c>
      <c r="J34" s="18">
        <v>61256952</v>
      </c>
      <c r="L34" s="9">
        <f t="shared" si="0"/>
        <v>252.76599999999985</v>
      </c>
      <c r="M34" s="57"/>
      <c r="N34" s="53">
        <f t="shared" si="1"/>
        <v>28.814929235469467</v>
      </c>
    </row>
    <row r="35" spans="1:14" x14ac:dyDescent="0.25">
      <c r="A35" s="18" t="s">
        <v>17</v>
      </c>
      <c r="B35" s="2" t="s">
        <v>60</v>
      </c>
      <c r="C35" s="2" t="s">
        <v>577</v>
      </c>
      <c r="D35" s="2">
        <v>34</v>
      </c>
      <c r="E35" s="18">
        <v>0.10199999999999999</v>
      </c>
      <c r="F35" s="19"/>
      <c r="G35" s="19"/>
      <c r="H35" s="19"/>
      <c r="I35" s="18">
        <v>1421.84</v>
      </c>
      <c r="J35" s="18">
        <v>56873580</v>
      </c>
      <c r="L35" s="9">
        <f t="shared" si="0"/>
        <v>143.18199999999979</v>
      </c>
      <c r="M35" s="57"/>
      <c r="N35" s="53">
        <f t="shared" si="1"/>
        <v>16.322524381415956</v>
      </c>
    </row>
    <row r="36" spans="1:14" x14ac:dyDescent="0.25">
      <c r="A36" s="18" t="s">
        <v>18</v>
      </c>
      <c r="B36" s="2" t="s">
        <v>61</v>
      </c>
      <c r="C36" s="2" t="s">
        <v>578</v>
      </c>
      <c r="D36" s="2">
        <v>35</v>
      </c>
      <c r="E36" s="18">
        <v>0.10199999999999999</v>
      </c>
      <c r="F36" s="19"/>
      <c r="G36" s="19"/>
      <c r="H36" s="19"/>
      <c r="I36" s="18">
        <v>1394.9380000000001</v>
      </c>
      <c r="J36" s="18">
        <v>55797539</v>
      </c>
      <c r="L36" s="9">
        <f t="shared" si="0"/>
        <v>116.27999999999997</v>
      </c>
      <c r="M36" s="57"/>
      <c r="N36" s="53">
        <f t="shared" si="1"/>
        <v>13.25573839638397</v>
      </c>
    </row>
    <row r="37" spans="1:14" x14ac:dyDescent="0.25">
      <c r="A37" s="18" t="s">
        <v>19</v>
      </c>
      <c r="B37" s="2" t="s">
        <v>62</v>
      </c>
      <c r="C37" s="2" t="s">
        <v>579</v>
      </c>
      <c r="D37" s="2">
        <v>36</v>
      </c>
      <c r="E37" s="18">
        <v>0.10199999999999999</v>
      </c>
      <c r="F37" s="19"/>
      <c r="G37" s="19"/>
      <c r="H37" s="19"/>
      <c r="I37" s="18">
        <v>1449.32</v>
      </c>
      <c r="J37" s="18">
        <v>57972814</v>
      </c>
      <c r="L37" s="9">
        <f t="shared" si="0"/>
        <v>170.66199999999981</v>
      </c>
      <c r="M37" s="57"/>
      <c r="N37" s="53">
        <f t="shared" si="1"/>
        <v>19.455201463739932</v>
      </c>
    </row>
    <row r="38" spans="1:14" x14ac:dyDescent="0.25">
      <c r="A38" s="18" t="s">
        <v>20</v>
      </c>
      <c r="B38" s="2" t="s">
        <v>63</v>
      </c>
      <c r="C38" s="2" t="s">
        <v>580</v>
      </c>
      <c r="D38" s="2">
        <v>37</v>
      </c>
      <c r="E38" s="18">
        <v>0.10199999999999999</v>
      </c>
      <c r="F38" s="19"/>
      <c r="G38" s="19"/>
      <c r="H38" s="19"/>
      <c r="I38" s="18">
        <v>1429.462</v>
      </c>
      <c r="J38" s="18">
        <v>57178462</v>
      </c>
      <c r="L38" s="9">
        <f t="shared" si="0"/>
        <v>150.80399999999986</v>
      </c>
      <c r="M38" s="57"/>
      <c r="N38" s="53">
        <f t="shared" si="1"/>
        <v>17.191420477539449</v>
      </c>
    </row>
    <row r="39" spans="1:14" x14ac:dyDescent="0.25">
      <c r="A39" s="18" t="s">
        <v>21</v>
      </c>
      <c r="B39" s="2" t="s">
        <v>64</v>
      </c>
      <c r="C39" s="2" t="s">
        <v>581</v>
      </c>
      <c r="D39" s="2">
        <v>38</v>
      </c>
      <c r="E39" s="18">
        <v>0.10199999999999999</v>
      </c>
      <c r="F39" s="19"/>
      <c r="G39" s="19"/>
      <c r="H39" s="19"/>
      <c r="I39" s="18">
        <v>1462.7260000000001</v>
      </c>
      <c r="J39" s="18">
        <v>58509026</v>
      </c>
      <c r="L39" s="9">
        <f t="shared" si="0"/>
        <v>184.06799999999998</v>
      </c>
      <c r="M39" s="57"/>
      <c r="N39" s="53">
        <f t="shared" si="1"/>
        <v>20.983464526535993</v>
      </c>
    </row>
    <row r="40" spans="1:14" x14ac:dyDescent="0.25">
      <c r="A40" s="18" t="s">
        <v>22</v>
      </c>
      <c r="B40" s="2" t="s">
        <v>65</v>
      </c>
      <c r="C40" s="2" t="s">
        <v>582</v>
      </c>
      <c r="D40" s="2">
        <v>39</v>
      </c>
      <c r="E40" s="18">
        <v>0.10199999999999999</v>
      </c>
      <c r="F40" s="19"/>
      <c r="G40" s="19"/>
      <c r="H40" s="19"/>
      <c r="I40" s="18">
        <v>1469.3720000000001</v>
      </c>
      <c r="J40" s="18">
        <v>58774868</v>
      </c>
      <c r="L40" s="9">
        <f t="shared" si="0"/>
        <v>190.71399999999994</v>
      </c>
      <c r="M40" s="57"/>
      <c r="N40" s="53">
        <f t="shared" si="1"/>
        <v>21.741098146955387</v>
      </c>
    </row>
    <row r="41" spans="1:14" x14ac:dyDescent="0.25">
      <c r="A41" s="18" t="s">
        <v>23</v>
      </c>
      <c r="B41" s="2" t="s">
        <v>66</v>
      </c>
      <c r="C41" s="2" t="s">
        <v>583</v>
      </c>
      <c r="D41" s="2">
        <v>40</v>
      </c>
      <c r="E41" s="18">
        <v>0.10199999999999999</v>
      </c>
      <c r="F41" s="19"/>
      <c r="G41" s="19"/>
      <c r="H41" s="19"/>
      <c r="I41" s="18">
        <v>1317.721</v>
      </c>
      <c r="J41" s="18">
        <v>52708821</v>
      </c>
      <c r="L41" s="9">
        <f t="shared" si="0"/>
        <v>39.062999999999874</v>
      </c>
      <c r="M41" s="57"/>
      <c r="N41" s="53">
        <f t="shared" si="1"/>
        <v>4.4531209922423942</v>
      </c>
    </row>
    <row r="42" spans="1:14" x14ac:dyDescent="0.25">
      <c r="A42" s="18" t="s">
        <v>24</v>
      </c>
      <c r="B42" s="2" t="s">
        <v>67</v>
      </c>
      <c r="C42" s="2" t="s">
        <v>584</v>
      </c>
      <c r="D42" s="2">
        <v>41</v>
      </c>
      <c r="E42" s="18">
        <v>0.10199999999999999</v>
      </c>
      <c r="F42" s="19"/>
      <c r="G42" s="19"/>
      <c r="H42" s="19"/>
      <c r="I42" s="18">
        <v>1364.9780000000001</v>
      </c>
      <c r="J42" s="18">
        <v>54599102</v>
      </c>
      <c r="L42" s="9">
        <f t="shared" si="0"/>
        <v>86.319999999999936</v>
      </c>
      <c r="M42" s="57"/>
      <c r="N42" s="53">
        <f t="shared" si="1"/>
        <v>9.8403451872709304</v>
      </c>
    </row>
    <row r="43" spans="1:14" x14ac:dyDescent="0.25">
      <c r="A43" s="18" t="s">
        <v>25</v>
      </c>
      <c r="B43" t="s">
        <v>68</v>
      </c>
      <c r="C43" s="8" t="s">
        <v>318</v>
      </c>
      <c r="D43">
        <v>42</v>
      </c>
      <c r="E43" s="18">
        <v>0.10199999999999999</v>
      </c>
      <c r="F43" s="18"/>
      <c r="G43" s="18"/>
      <c r="H43" s="18"/>
      <c r="I43" s="18">
        <v>2037.9770000000001</v>
      </c>
      <c r="J43" s="18">
        <v>81519099</v>
      </c>
      <c r="L43" s="9">
        <f t="shared" si="0"/>
        <v>759.31899999999996</v>
      </c>
      <c r="M43" s="57"/>
      <c r="N43" s="53">
        <f t="shared" si="1"/>
        <v>86.561180111832499</v>
      </c>
    </row>
    <row r="44" spans="1:14" x14ac:dyDescent="0.25">
      <c r="A44" s="18" t="s">
        <v>26</v>
      </c>
      <c r="B44" t="s">
        <v>69</v>
      </c>
      <c r="C44" s="6" t="s">
        <v>319</v>
      </c>
      <c r="D44">
        <v>43</v>
      </c>
      <c r="E44" s="18">
        <v>0.10199999999999999</v>
      </c>
      <c r="F44" s="18"/>
      <c r="G44" s="18"/>
      <c r="H44" s="18"/>
      <c r="I44" s="18">
        <v>1953.3009999999999</v>
      </c>
      <c r="J44" s="18">
        <v>78132057</v>
      </c>
      <c r="L44" s="9">
        <f t="shared" si="0"/>
        <v>674.6429999999998</v>
      </c>
      <c r="M44" s="57"/>
      <c r="N44" s="53">
        <f t="shared" si="1"/>
        <v>76.908248356997504</v>
      </c>
    </row>
    <row r="45" spans="1:14" x14ac:dyDescent="0.25">
      <c r="A45" s="18" t="s">
        <v>27</v>
      </c>
      <c r="B45" t="s">
        <v>70</v>
      </c>
      <c r="C45" s="6" t="s">
        <v>320</v>
      </c>
      <c r="D45">
        <v>44</v>
      </c>
      <c r="E45" s="18">
        <v>0.10199999999999999</v>
      </c>
      <c r="F45" s="18"/>
      <c r="G45" s="18"/>
      <c r="H45" s="18"/>
      <c r="I45" s="18">
        <v>1716.48</v>
      </c>
      <c r="J45" s="18">
        <v>68659191</v>
      </c>
      <c r="L45" s="9">
        <f t="shared" si="0"/>
        <v>437.82199999999989</v>
      </c>
      <c r="M45" s="57"/>
      <c r="N45" s="53">
        <f t="shared" si="1"/>
        <v>49.911024218968201</v>
      </c>
    </row>
    <row r="46" spans="1:14" x14ac:dyDescent="0.25">
      <c r="A46" s="18" t="s">
        <v>28</v>
      </c>
      <c r="B46" t="s">
        <v>71</v>
      </c>
      <c r="C46" s="6" t="s">
        <v>321</v>
      </c>
      <c r="D46">
        <v>45</v>
      </c>
      <c r="E46" s="18">
        <v>0.10199999999999999</v>
      </c>
      <c r="F46" s="18"/>
      <c r="G46" s="18"/>
      <c r="H46" s="18"/>
      <c r="I46" s="18">
        <v>1809.1220000000001</v>
      </c>
      <c r="J46" s="18">
        <v>72364878</v>
      </c>
      <c r="L46" s="9">
        <f t="shared" si="0"/>
        <v>530.46399999999994</v>
      </c>
      <c r="M46" s="57"/>
      <c r="N46" s="53">
        <f t="shared" si="1"/>
        <v>60.472067532674814</v>
      </c>
    </row>
    <row r="47" spans="1:14" x14ac:dyDescent="0.25">
      <c r="A47" s="18" t="s">
        <v>600</v>
      </c>
      <c r="B47" t="s">
        <v>72</v>
      </c>
      <c r="C47" s="6" t="s">
        <v>322</v>
      </c>
      <c r="D47">
        <v>46</v>
      </c>
      <c r="E47" s="18">
        <v>0.10199999999999999</v>
      </c>
      <c r="F47" s="18"/>
      <c r="G47" s="18"/>
      <c r="H47" s="18"/>
      <c r="I47" s="18">
        <v>2639.8739999999998</v>
      </c>
      <c r="J47" s="18">
        <v>105594940</v>
      </c>
      <c r="L47" s="9">
        <f t="shared" si="0"/>
        <v>1361.2159999999997</v>
      </c>
      <c r="M47" s="57"/>
      <c r="N47" s="53">
        <f t="shared" si="1"/>
        <v>155.17649808197629</v>
      </c>
    </row>
    <row r="48" spans="1:14" x14ac:dyDescent="0.25">
      <c r="A48" s="18" t="s">
        <v>601</v>
      </c>
      <c r="B48" t="s">
        <v>73</v>
      </c>
      <c r="C48" s="6" t="s">
        <v>323</v>
      </c>
      <c r="D48">
        <v>47</v>
      </c>
      <c r="E48" s="18">
        <v>0.10199999999999999</v>
      </c>
      <c r="F48" s="18"/>
      <c r="G48" s="18"/>
      <c r="H48" s="18"/>
      <c r="I48" s="18">
        <v>2260.8310000000001</v>
      </c>
      <c r="J48" s="18">
        <v>90433222</v>
      </c>
      <c r="L48" s="9">
        <f t="shared" si="0"/>
        <v>982.173</v>
      </c>
      <c r="M48" s="57"/>
      <c r="N48" s="53">
        <f t="shared" si="1"/>
        <v>111.96618806322358</v>
      </c>
    </row>
    <row r="49" spans="1:14" x14ac:dyDescent="0.25">
      <c r="A49" s="18" t="s">
        <v>602</v>
      </c>
      <c r="B49" t="s">
        <v>74</v>
      </c>
      <c r="C49" s="6" t="s">
        <v>324</v>
      </c>
      <c r="D49">
        <v>48</v>
      </c>
      <c r="E49" s="18">
        <v>0.10199999999999999</v>
      </c>
      <c r="F49" s="18"/>
      <c r="G49" s="18"/>
      <c r="H49" s="18"/>
      <c r="I49" s="18">
        <v>2446.9169999999999</v>
      </c>
      <c r="J49" s="18">
        <v>97876689</v>
      </c>
      <c r="L49" s="9">
        <f t="shared" si="0"/>
        <v>1168.2589999999998</v>
      </c>
      <c r="M49" s="57"/>
      <c r="N49" s="53">
        <f t="shared" si="1"/>
        <v>133.17970143809032</v>
      </c>
    </row>
    <row r="50" spans="1:14" x14ac:dyDescent="0.25">
      <c r="A50" s="18" t="s">
        <v>603</v>
      </c>
      <c r="B50" t="s">
        <v>75</v>
      </c>
      <c r="C50" s="6" t="s">
        <v>325</v>
      </c>
      <c r="D50">
        <v>49</v>
      </c>
      <c r="E50" s="18">
        <v>0.10199999999999999</v>
      </c>
      <c r="F50" s="18"/>
      <c r="G50" s="18"/>
      <c r="H50" s="18"/>
      <c r="I50" s="18">
        <v>1919.1590000000001</v>
      </c>
      <c r="J50" s="18">
        <v>76766362</v>
      </c>
      <c r="L50" s="9">
        <f t="shared" si="0"/>
        <v>640.50099999999998</v>
      </c>
      <c r="M50" s="57"/>
      <c r="N50" s="53">
        <f t="shared" si="1"/>
        <v>73.016113679242608</v>
      </c>
    </row>
    <row r="51" spans="1:14" x14ac:dyDescent="0.25">
      <c r="A51" s="18" t="s">
        <v>604</v>
      </c>
      <c r="B51" t="s">
        <v>76</v>
      </c>
      <c r="C51" s="6" t="s">
        <v>326</v>
      </c>
      <c r="D51">
        <v>50</v>
      </c>
      <c r="E51" s="18">
        <v>0.10199999999999999</v>
      </c>
      <c r="F51" s="18"/>
      <c r="G51" s="18"/>
      <c r="H51" s="18"/>
      <c r="I51" s="18">
        <v>1540.3030000000001</v>
      </c>
      <c r="J51" s="18">
        <v>61612103</v>
      </c>
      <c r="L51" s="9">
        <f t="shared" si="0"/>
        <v>261.64499999999998</v>
      </c>
      <c r="M51" s="57"/>
    </row>
    <row r="52" spans="1:14" x14ac:dyDescent="0.25">
      <c r="A52" s="18" t="s">
        <v>605</v>
      </c>
      <c r="B52" t="s">
        <v>77</v>
      </c>
      <c r="C52" s="6" t="s">
        <v>327</v>
      </c>
      <c r="D52">
        <v>51</v>
      </c>
      <c r="E52" s="18">
        <v>0.10199999999999999</v>
      </c>
      <c r="F52" s="18"/>
      <c r="G52" s="18"/>
      <c r="H52" s="18"/>
      <c r="I52" s="18">
        <v>1395.0450000000001</v>
      </c>
      <c r="J52" s="18">
        <v>55801791</v>
      </c>
      <c r="L52" s="9">
        <f t="shared" si="0"/>
        <v>116.38699999999994</v>
      </c>
      <c r="M52" s="57"/>
    </row>
    <row r="53" spans="1:14" x14ac:dyDescent="0.25">
      <c r="A53" s="18" t="s">
        <v>606</v>
      </c>
      <c r="B53" t="s">
        <v>78</v>
      </c>
      <c r="C53" s="6" t="s">
        <v>328</v>
      </c>
      <c r="D53">
        <v>52</v>
      </c>
      <c r="E53" s="18">
        <v>0.10199999999999999</v>
      </c>
      <c r="F53" s="18"/>
      <c r="G53" s="18"/>
      <c r="H53" s="18"/>
      <c r="I53" s="18">
        <v>1325.3530000000001</v>
      </c>
      <c r="J53" s="18">
        <v>53014131</v>
      </c>
      <c r="L53" s="9">
        <f t="shared" si="0"/>
        <v>46.694999999999936</v>
      </c>
      <c r="M53" s="57"/>
    </row>
    <row r="54" spans="1:14" x14ac:dyDescent="0.25">
      <c r="A54" s="18" t="s">
        <v>607</v>
      </c>
      <c r="B54" t="s">
        <v>79</v>
      </c>
      <c r="C54" s="6" t="s">
        <v>329</v>
      </c>
      <c r="D54">
        <v>53</v>
      </c>
      <c r="E54" s="18">
        <v>0.10199999999999999</v>
      </c>
      <c r="F54" s="18"/>
      <c r="G54" s="18"/>
      <c r="H54" s="18"/>
      <c r="I54" s="18">
        <v>1560.3119999999999</v>
      </c>
      <c r="J54" s="18">
        <v>62412479</v>
      </c>
      <c r="L54" s="9">
        <f t="shared" si="0"/>
        <v>281.65399999999977</v>
      </c>
      <c r="M54" s="57"/>
    </row>
    <row r="55" spans="1:14" x14ac:dyDescent="0.25">
      <c r="A55" s="18" t="s">
        <v>608</v>
      </c>
      <c r="B55" t="s">
        <v>80</v>
      </c>
      <c r="C55" s="6" t="s">
        <v>330</v>
      </c>
      <c r="D55">
        <v>54</v>
      </c>
      <c r="E55" s="18">
        <v>0.10199999999999999</v>
      </c>
      <c r="F55" s="18"/>
      <c r="G55" s="18"/>
      <c r="H55" s="18"/>
      <c r="I55" s="18">
        <v>1352.454</v>
      </c>
      <c r="J55" s="18">
        <v>54098171</v>
      </c>
      <c r="L55" s="9">
        <f t="shared" si="0"/>
        <v>73.795999999999822</v>
      </c>
      <c r="M55" s="57"/>
    </row>
    <row r="56" spans="1:14" x14ac:dyDescent="0.25">
      <c r="A56" s="18" t="s">
        <v>51</v>
      </c>
      <c r="B56" t="s">
        <v>81</v>
      </c>
      <c r="C56" s="6" t="s">
        <v>331</v>
      </c>
      <c r="D56">
        <v>55</v>
      </c>
      <c r="E56" s="18">
        <v>0.10199999999999999</v>
      </c>
      <c r="F56" s="18"/>
      <c r="G56" s="18"/>
      <c r="H56" s="18"/>
      <c r="I56" s="18">
        <v>1369.8019999999999</v>
      </c>
      <c r="J56" s="18">
        <v>54792093</v>
      </c>
      <c r="L56" s="9">
        <f t="shared" si="0"/>
        <v>91.143999999999778</v>
      </c>
      <c r="M56" s="57"/>
    </row>
    <row r="57" spans="1:14" x14ac:dyDescent="0.25">
      <c r="A57" s="18" t="s">
        <v>52</v>
      </c>
      <c r="B57" t="s">
        <v>82</v>
      </c>
      <c r="C57" s="6" t="s">
        <v>332</v>
      </c>
      <c r="D57">
        <v>56</v>
      </c>
      <c r="E57" s="18">
        <v>0.10199999999999999</v>
      </c>
      <c r="F57" s="18"/>
      <c r="G57" s="18"/>
      <c r="H57" s="18"/>
      <c r="I57" s="18">
        <v>1383.6949999999999</v>
      </c>
      <c r="J57" s="18">
        <v>55347784</v>
      </c>
      <c r="L57" s="9">
        <f t="shared" si="0"/>
        <v>105.03699999999981</v>
      </c>
      <c r="M57" s="57"/>
    </row>
    <row r="58" spans="1:14" x14ac:dyDescent="0.25">
      <c r="A58" s="18" t="s">
        <v>53</v>
      </c>
      <c r="B58" t="s">
        <v>83</v>
      </c>
      <c r="C58" s="6" t="s">
        <v>333</v>
      </c>
      <c r="D58">
        <v>57</v>
      </c>
      <c r="E58" s="18">
        <v>0.10199999999999999</v>
      </c>
      <c r="F58" s="18"/>
      <c r="G58" s="18"/>
      <c r="H58" s="18"/>
      <c r="I58" s="18">
        <v>1378.5609999999999</v>
      </c>
      <c r="J58" s="18">
        <v>55142429</v>
      </c>
      <c r="L58" s="9">
        <f t="shared" si="0"/>
        <v>99.902999999999793</v>
      </c>
      <c r="M58" s="57"/>
    </row>
    <row r="59" spans="1:14" x14ac:dyDescent="0.25">
      <c r="A59" s="18" t="s">
        <v>54</v>
      </c>
      <c r="B59" t="s">
        <v>84</v>
      </c>
      <c r="C59" s="6" t="s">
        <v>334</v>
      </c>
      <c r="D59">
        <v>58</v>
      </c>
      <c r="E59" s="18">
        <v>0.10199999999999999</v>
      </c>
      <c r="F59" s="18"/>
      <c r="G59" s="18"/>
      <c r="H59" s="18"/>
      <c r="I59" s="18">
        <v>1409.954</v>
      </c>
      <c r="J59" s="18">
        <v>56398148</v>
      </c>
      <c r="L59" s="9">
        <f t="shared" si="0"/>
        <v>131.29599999999982</v>
      </c>
      <c r="M59" s="57"/>
    </row>
    <row r="60" spans="1:14" x14ac:dyDescent="0.25">
      <c r="A60" s="18" t="s">
        <v>55</v>
      </c>
      <c r="B60" t="s">
        <v>85</v>
      </c>
      <c r="C60" s="6" t="s">
        <v>335</v>
      </c>
      <c r="D60">
        <v>59</v>
      </c>
      <c r="E60" s="18">
        <v>0.10199999999999999</v>
      </c>
      <c r="F60" s="18"/>
      <c r="G60" s="18"/>
      <c r="H60" s="18"/>
      <c r="I60" s="18">
        <v>1332.7470000000001</v>
      </c>
      <c r="J60" s="18">
        <v>53309878</v>
      </c>
      <c r="L60" s="9">
        <f t="shared" si="0"/>
        <v>54.088999999999942</v>
      </c>
      <c r="M60" s="57"/>
    </row>
    <row r="61" spans="1:14" x14ac:dyDescent="0.25">
      <c r="A61" s="18" t="s">
        <v>56</v>
      </c>
      <c r="B61" t="s">
        <v>86</v>
      </c>
      <c r="C61" s="6" t="s">
        <v>336</v>
      </c>
      <c r="D61">
        <v>60</v>
      </c>
      <c r="E61" s="18">
        <v>0.10199999999999999</v>
      </c>
      <c r="F61" s="18"/>
      <c r="G61" s="18"/>
      <c r="H61" s="18"/>
      <c r="I61" s="18">
        <v>1273.9459999999999</v>
      </c>
      <c r="J61" s="18">
        <v>50957825</v>
      </c>
      <c r="L61" s="9">
        <f t="shared" si="0"/>
        <v>-4.7120000000002165</v>
      </c>
      <c r="M61" s="57"/>
    </row>
    <row r="62" spans="1:14" x14ac:dyDescent="0.25">
      <c r="A62" s="18" t="s">
        <v>57</v>
      </c>
      <c r="B62" t="s">
        <v>87</v>
      </c>
      <c r="C62" s="6" t="s">
        <v>337</v>
      </c>
      <c r="D62">
        <v>61</v>
      </c>
      <c r="E62" s="18">
        <v>0.10199999999999999</v>
      </c>
      <c r="F62" s="18"/>
      <c r="G62" s="18"/>
      <c r="H62" s="18"/>
      <c r="I62" s="18">
        <v>1331.6410000000001</v>
      </c>
      <c r="J62" s="18">
        <v>53265628</v>
      </c>
      <c r="L62" s="9">
        <f t="shared" si="0"/>
        <v>52.982999999999947</v>
      </c>
      <c r="M62" s="57"/>
    </row>
    <row r="63" spans="1:14" x14ac:dyDescent="0.25">
      <c r="A63" s="18" t="s">
        <v>58</v>
      </c>
      <c r="B63" t="s">
        <v>88</v>
      </c>
      <c r="C63" s="6" t="s">
        <v>338</v>
      </c>
      <c r="D63">
        <v>62</v>
      </c>
      <c r="E63" s="18">
        <v>0.10199999999999999</v>
      </c>
      <c r="F63" s="18"/>
      <c r="G63" s="18"/>
      <c r="H63" s="18"/>
      <c r="I63" s="18">
        <v>1372.3030000000001</v>
      </c>
      <c r="J63" s="18">
        <v>54892102</v>
      </c>
      <c r="L63" s="9">
        <f t="shared" si="0"/>
        <v>93.644999999999982</v>
      </c>
      <c r="M63" s="57"/>
    </row>
    <row r="64" spans="1:14" x14ac:dyDescent="0.25">
      <c r="A64" s="18" t="s">
        <v>59</v>
      </c>
      <c r="B64" t="s">
        <v>89</v>
      </c>
      <c r="C64" s="6" t="s">
        <v>339</v>
      </c>
      <c r="D64">
        <v>63</v>
      </c>
      <c r="E64" s="18">
        <v>0.10199999999999999</v>
      </c>
      <c r="F64" s="18"/>
      <c r="G64" s="18"/>
      <c r="H64" s="18"/>
      <c r="I64" s="18">
        <v>1326.9680000000001</v>
      </c>
      <c r="J64" s="18">
        <v>53078704</v>
      </c>
      <c r="L64" s="9">
        <f t="shared" si="0"/>
        <v>48.309999999999945</v>
      </c>
      <c r="M64" s="57"/>
    </row>
    <row r="65" spans="1:13" x14ac:dyDescent="0.25">
      <c r="A65" s="18" t="s">
        <v>60</v>
      </c>
      <c r="B65" t="s">
        <v>90</v>
      </c>
      <c r="C65" s="6" t="s">
        <v>340</v>
      </c>
      <c r="D65">
        <v>64</v>
      </c>
      <c r="E65" s="18">
        <v>0.10199999999999999</v>
      </c>
      <c r="F65" s="18"/>
      <c r="G65" s="18"/>
      <c r="H65" s="18"/>
      <c r="I65" s="18">
        <v>1297.1030000000001</v>
      </c>
      <c r="J65" s="18">
        <v>51884127</v>
      </c>
      <c r="L65" s="9">
        <f t="shared" si="0"/>
        <v>18.444999999999936</v>
      </c>
      <c r="M65" s="57"/>
    </row>
    <row r="66" spans="1:13" x14ac:dyDescent="0.25">
      <c r="A66" s="18" t="s">
        <v>61</v>
      </c>
      <c r="B66" t="s">
        <v>91</v>
      </c>
      <c r="C66" s="6" t="s">
        <v>341</v>
      </c>
      <c r="D66">
        <v>65</v>
      </c>
      <c r="E66" s="18">
        <v>0.10199999999999999</v>
      </c>
      <c r="F66" s="18"/>
      <c r="G66" s="18"/>
      <c r="H66" s="18"/>
      <c r="I66" s="18">
        <v>1348.1279999999999</v>
      </c>
      <c r="J66" s="18">
        <v>53925107</v>
      </c>
      <c r="L66" s="9">
        <f t="shared" si="0"/>
        <v>69.4699999999998</v>
      </c>
      <c r="M66" s="57"/>
    </row>
    <row r="67" spans="1:13" x14ac:dyDescent="0.25">
      <c r="A67" s="18" t="s">
        <v>62</v>
      </c>
      <c r="B67" t="s">
        <v>92</v>
      </c>
      <c r="C67" s="6" t="s">
        <v>342</v>
      </c>
      <c r="D67">
        <v>66</v>
      </c>
      <c r="E67" s="18">
        <v>0.10199999999999999</v>
      </c>
      <c r="F67" s="18"/>
      <c r="G67" s="18"/>
      <c r="H67" s="18"/>
      <c r="I67" s="18">
        <v>1337.4469999999999</v>
      </c>
      <c r="J67" s="18">
        <v>53497899</v>
      </c>
      <c r="L67" s="9">
        <f t="shared" si="0"/>
        <v>58.78899999999976</v>
      </c>
      <c r="M67" s="57"/>
    </row>
    <row r="68" spans="1:13" x14ac:dyDescent="0.25">
      <c r="A68" s="18" t="s">
        <v>63</v>
      </c>
      <c r="B68" t="s">
        <v>93</v>
      </c>
      <c r="C68" s="6" t="s">
        <v>343</v>
      </c>
      <c r="D68">
        <v>67</v>
      </c>
      <c r="E68" s="18">
        <v>0.10199999999999999</v>
      </c>
      <c r="F68" s="18"/>
      <c r="G68" s="18"/>
      <c r="H68" s="18"/>
      <c r="I68" s="18">
        <v>1380.3030000000001</v>
      </c>
      <c r="J68" s="18">
        <v>55212101</v>
      </c>
      <c r="L68" s="9">
        <f t="shared" si="0"/>
        <v>101.64499999999998</v>
      </c>
      <c r="M68" s="57"/>
    </row>
    <row r="69" spans="1:13" x14ac:dyDescent="0.25">
      <c r="A69" s="18" t="s">
        <v>64</v>
      </c>
      <c r="B69" t="s">
        <v>94</v>
      </c>
      <c r="C69" s="6" t="s">
        <v>344</v>
      </c>
      <c r="D69">
        <v>68</v>
      </c>
      <c r="E69" s="18">
        <v>0.10199999999999999</v>
      </c>
      <c r="F69" s="18"/>
      <c r="G69" s="18"/>
      <c r="H69" s="18"/>
      <c r="I69" s="18">
        <v>1369.9359999999999</v>
      </c>
      <c r="J69" s="18">
        <v>54797454</v>
      </c>
      <c r="L69" s="9">
        <f t="shared" ref="L69:L132" si="2">I69-$K$2</f>
        <v>91.277999999999793</v>
      </c>
      <c r="M69" s="57"/>
    </row>
    <row r="70" spans="1:13" x14ac:dyDescent="0.25">
      <c r="A70" s="18" t="s">
        <v>65</v>
      </c>
      <c r="B70" t="s">
        <v>95</v>
      </c>
      <c r="C70" s="6" t="s">
        <v>345</v>
      </c>
      <c r="D70">
        <v>69</v>
      </c>
      <c r="E70" s="18">
        <v>0.10199999999999999</v>
      </c>
      <c r="F70" s="18"/>
      <c r="G70" s="18"/>
      <c r="H70" s="18"/>
      <c r="I70" s="18">
        <v>1378.0640000000001</v>
      </c>
      <c r="J70" s="18">
        <v>55122562</v>
      </c>
      <c r="L70" s="9">
        <f t="shared" si="2"/>
        <v>99.405999999999949</v>
      </c>
      <c r="M70" s="57"/>
    </row>
    <row r="71" spans="1:13" x14ac:dyDescent="0.25">
      <c r="A71" s="18" t="s">
        <v>66</v>
      </c>
      <c r="B71" t="s">
        <v>96</v>
      </c>
      <c r="C71" s="6" t="s">
        <v>346</v>
      </c>
      <c r="D71">
        <v>70</v>
      </c>
      <c r="E71" s="18">
        <v>0.10199999999999999</v>
      </c>
      <c r="F71" s="18"/>
      <c r="G71" s="18"/>
      <c r="H71" s="18"/>
      <c r="I71" s="18">
        <v>1245.345</v>
      </c>
      <c r="J71" s="18">
        <v>49813780</v>
      </c>
      <c r="L71" s="9">
        <f t="shared" si="2"/>
        <v>-33.313000000000102</v>
      </c>
      <c r="M71" s="57"/>
    </row>
    <row r="72" spans="1:13" x14ac:dyDescent="0.25">
      <c r="A72" s="18" t="s">
        <v>67</v>
      </c>
      <c r="B72" t="s">
        <v>97</v>
      </c>
      <c r="C72" s="6" t="s">
        <v>347</v>
      </c>
      <c r="D72">
        <v>71</v>
      </c>
      <c r="E72" s="18">
        <v>0.10199999999999999</v>
      </c>
      <c r="F72" s="18"/>
      <c r="G72" s="18"/>
      <c r="H72" s="18"/>
      <c r="I72" s="18">
        <v>1681.18</v>
      </c>
      <c r="J72" s="18">
        <v>67247193</v>
      </c>
      <c r="L72" s="9">
        <f t="shared" si="2"/>
        <v>402.52199999999993</v>
      </c>
      <c r="M72" s="57"/>
    </row>
    <row r="73" spans="1:13" x14ac:dyDescent="0.25">
      <c r="A73" s="18" t="s">
        <v>68</v>
      </c>
      <c r="B73" t="s">
        <v>98</v>
      </c>
      <c r="C73" s="6" t="s">
        <v>348</v>
      </c>
      <c r="D73">
        <v>72</v>
      </c>
      <c r="E73" s="18">
        <v>0.10199999999999999</v>
      </c>
      <c r="F73" s="18"/>
      <c r="G73" s="18"/>
      <c r="H73" s="18"/>
      <c r="I73" s="18">
        <v>1456.2760000000001</v>
      </c>
      <c r="J73" s="18">
        <v>58251025</v>
      </c>
      <c r="L73" s="9">
        <f t="shared" si="2"/>
        <v>177.61799999999994</v>
      </c>
      <c r="M73" s="57"/>
    </row>
    <row r="74" spans="1:13" x14ac:dyDescent="0.25">
      <c r="A74" s="18" t="s">
        <v>69</v>
      </c>
      <c r="B74" t="s">
        <v>99</v>
      </c>
      <c r="C74" s="6" t="s">
        <v>349</v>
      </c>
      <c r="D74">
        <v>73</v>
      </c>
      <c r="E74" s="18">
        <v>0.10199999999999999</v>
      </c>
      <c r="F74" s="18"/>
      <c r="G74" s="18"/>
      <c r="H74" s="18"/>
      <c r="I74" s="18">
        <v>1752.4760000000001</v>
      </c>
      <c r="J74" s="18">
        <v>70099041</v>
      </c>
      <c r="L74" s="9">
        <f t="shared" si="2"/>
        <v>473.81799999999998</v>
      </c>
      <c r="M74" s="57"/>
    </row>
    <row r="75" spans="1:13" x14ac:dyDescent="0.25">
      <c r="A75" s="18" t="s">
        <v>70</v>
      </c>
      <c r="B75" t="s">
        <v>100</v>
      </c>
      <c r="C75" s="6" t="s">
        <v>350</v>
      </c>
      <c r="D75">
        <v>74</v>
      </c>
      <c r="E75" s="18">
        <v>0.10199999999999999</v>
      </c>
      <c r="F75" s="18"/>
      <c r="G75" s="18"/>
      <c r="H75" s="18"/>
      <c r="I75" s="18">
        <v>1469.7339999999999</v>
      </c>
      <c r="J75" s="18">
        <v>58789352</v>
      </c>
      <c r="L75" s="9">
        <f t="shared" si="2"/>
        <v>191.07599999999979</v>
      </c>
      <c r="M75" s="57"/>
    </row>
    <row r="76" spans="1:13" x14ac:dyDescent="0.25">
      <c r="A76" s="18" t="s">
        <v>71</v>
      </c>
      <c r="B76" t="s">
        <v>101</v>
      </c>
      <c r="C76" s="6" t="s">
        <v>351</v>
      </c>
      <c r="D76">
        <v>75</v>
      </c>
      <c r="E76" s="18">
        <v>0.10199999999999999</v>
      </c>
      <c r="F76" s="18"/>
      <c r="G76" s="18"/>
      <c r="H76" s="18"/>
      <c r="I76" s="18">
        <v>1412.722</v>
      </c>
      <c r="J76" s="18">
        <v>56508887</v>
      </c>
      <c r="L76" s="9">
        <f t="shared" si="2"/>
        <v>134.06399999999985</v>
      </c>
      <c r="M76" s="57"/>
    </row>
    <row r="77" spans="1:13" x14ac:dyDescent="0.25">
      <c r="A77" s="18" t="s">
        <v>72</v>
      </c>
      <c r="B77" t="s">
        <v>102</v>
      </c>
      <c r="C77" s="6" t="s">
        <v>352</v>
      </c>
      <c r="D77">
        <v>76</v>
      </c>
      <c r="E77" s="18">
        <v>0.10199999999999999</v>
      </c>
      <c r="F77" s="18"/>
      <c r="G77" s="18"/>
      <c r="H77" s="18"/>
      <c r="I77" s="18">
        <v>1428.6310000000001</v>
      </c>
      <c r="J77" s="18">
        <v>57145231</v>
      </c>
      <c r="L77" s="9">
        <f t="shared" si="2"/>
        <v>149.97299999999996</v>
      </c>
      <c r="M77" s="57"/>
    </row>
    <row r="78" spans="1:13" x14ac:dyDescent="0.25">
      <c r="A78" s="18" t="s">
        <v>73</v>
      </c>
      <c r="B78" t="s">
        <v>103</v>
      </c>
      <c r="C78" s="6" t="s">
        <v>353</v>
      </c>
      <c r="D78">
        <v>77</v>
      </c>
      <c r="E78" s="18">
        <v>0.10199999999999999</v>
      </c>
      <c r="F78" s="18"/>
      <c r="G78" s="18"/>
      <c r="H78" s="18"/>
      <c r="I78" s="18">
        <v>1442.6079999999999</v>
      </c>
      <c r="J78" s="18">
        <v>57704340</v>
      </c>
      <c r="L78" s="9">
        <f t="shared" si="2"/>
        <v>163.94999999999982</v>
      </c>
      <c r="M78" s="57"/>
    </row>
    <row r="79" spans="1:13" x14ac:dyDescent="0.25">
      <c r="A79" s="18" t="s">
        <v>74</v>
      </c>
      <c r="B79" t="s">
        <v>104</v>
      </c>
      <c r="C79" s="6" t="s">
        <v>354</v>
      </c>
      <c r="D79">
        <v>78</v>
      </c>
      <c r="E79" s="18">
        <v>0.10199999999999999</v>
      </c>
      <c r="F79" s="18"/>
      <c r="G79" s="18"/>
      <c r="H79" s="18"/>
      <c r="I79" s="18">
        <v>1403.049</v>
      </c>
      <c r="J79" s="18">
        <v>56121951</v>
      </c>
      <c r="L79" s="9">
        <f t="shared" si="2"/>
        <v>124.39099999999985</v>
      </c>
      <c r="M79" s="57"/>
    </row>
    <row r="80" spans="1:13" x14ac:dyDescent="0.25">
      <c r="A80" s="18" t="s">
        <v>75</v>
      </c>
      <c r="B80" t="s">
        <v>105</v>
      </c>
      <c r="C80" s="6" t="s">
        <v>355</v>
      </c>
      <c r="D80">
        <v>79</v>
      </c>
      <c r="E80" s="18">
        <v>0.10199999999999999</v>
      </c>
      <c r="F80" s="18"/>
      <c r="G80" s="18"/>
      <c r="H80" s="18"/>
      <c r="I80" s="18">
        <v>1367.2470000000001</v>
      </c>
      <c r="J80" s="18">
        <v>54689874</v>
      </c>
      <c r="L80" s="9">
        <f t="shared" si="2"/>
        <v>88.588999999999942</v>
      </c>
      <c r="M80" s="57"/>
    </row>
    <row r="81" spans="1:13" x14ac:dyDescent="0.25">
      <c r="A81" s="18" t="s">
        <v>76</v>
      </c>
      <c r="B81" t="s">
        <v>106</v>
      </c>
      <c r="C81" s="6" t="s">
        <v>356</v>
      </c>
      <c r="D81">
        <v>80</v>
      </c>
      <c r="E81" s="18">
        <v>0.10199999999999999</v>
      </c>
      <c r="F81" s="18"/>
      <c r="G81" s="18"/>
      <c r="H81" s="18"/>
      <c r="I81" s="18">
        <v>1338.479</v>
      </c>
      <c r="J81" s="18">
        <v>53539156</v>
      </c>
      <c r="L81" s="9">
        <f t="shared" si="2"/>
        <v>59.820999999999913</v>
      </c>
      <c r="M81" s="57"/>
    </row>
    <row r="82" spans="1:13" x14ac:dyDescent="0.25">
      <c r="A82" s="18" t="s">
        <v>77</v>
      </c>
      <c r="B82" t="s">
        <v>107</v>
      </c>
      <c r="C82" s="6" t="s">
        <v>357</v>
      </c>
      <c r="D82">
        <v>81</v>
      </c>
      <c r="E82" s="18">
        <v>0.10199999999999999</v>
      </c>
      <c r="F82" s="18"/>
      <c r="G82" s="18"/>
      <c r="H82" s="18"/>
      <c r="I82" s="18">
        <v>1716.229</v>
      </c>
      <c r="J82" s="18">
        <v>68649156</v>
      </c>
      <c r="L82" s="9">
        <f t="shared" si="2"/>
        <v>437.57099999999991</v>
      </c>
      <c r="M82" s="57"/>
    </row>
    <row r="83" spans="1:13" x14ac:dyDescent="0.25">
      <c r="A83" s="18" t="s">
        <v>78</v>
      </c>
      <c r="B83" t="s">
        <v>108</v>
      </c>
      <c r="C83" s="6" t="s">
        <v>358</v>
      </c>
      <c r="D83">
        <v>82</v>
      </c>
      <c r="E83" s="18">
        <v>0.10199999999999999</v>
      </c>
      <c r="F83" s="18"/>
      <c r="G83" s="18"/>
      <c r="H83" s="18"/>
      <c r="I83" s="18">
        <v>1351.5840000000001</v>
      </c>
      <c r="J83" s="18">
        <v>54063341</v>
      </c>
      <c r="L83" s="9">
        <f t="shared" si="2"/>
        <v>72.925999999999931</v>
      </c>
      <c r="M83" s="57"/>
    </row>
    <row r="84" spans="1:13" x14ac:dyDescent="0.25">
      <c r="A84" s="18" t="s">
        <v>79</v>
      </c>
      <c r="B84" t="s">
        <v>109</v>
      </c>
      <c r="C84" s="6" t="s">
        <v>359</v>
      </c>
      <c r="D84">
        <v>83</v>
      </c>
      <c r="E84" s="18">
        <v>0.10199999999999999</v>
      </c>
      <c r="F84" s="18"/>
      <c r="G84" s="18"/>
      <c r="H84" s="18"/>
      <c r="I84" s="18">
        <v>1784.9929999999999</v>
      </c>
      <c r="J84" s="18">
        <v>71399721</v>
      </c>
      <c r="L84" s="9">
        <f t="shared" si="2"/>
        <v>506.33499999999981</v>
      </c>
      <c r="M84" s="57"/>
    </row>
    <row r="85" spans="1:13" x14ac:dyDescent="0.25">
      <c r="A85" s="18" t="s">
        <v>80</v>
      </c>
      <c r="B85" t="s">
        <v>110</v>
      </c>
      <c r="C85" s="6" t="s">
        <v>360</v>
      </c>
      <c r="D85">
        <v>84</v>
      </c>
      <c r="E85" s="18">
        <v>0.10199999999999999</v>
      </c>
      <c r="F85" s="18"/>
      <c r="G85" s="18"/>
      <c r="H85" s="18"/>
      <c r="I85" s="18">
        <v>1342.539</v>
      </c>
      <c r="J85" s="18">
        <v>53701575</v>
      </c>
      <c r="L85" s="9">
        <f t="shared" si="2"/>
        <v>63.880999999999858</v>
      </c>
      <c r="M85" s="57"/>
    </row>
    <row r="86" spans="1:13" x14ac:dyDescent="0.25">
      <c r="A86" s="18" t="s">
        <v>81</v>
      </c>
      <c r="B86" t="s">
        <v>111</v>
      </c>
      <c r="C86" s="6" t="s">
        <v>361</v>
      </c>
      <c r="D86">
        <v>85</v>
      </c>
      <c r="E86" s="18">
        <v>0.10199999999999999</v>
      </c>
      <c r="F86" s="18"/>
      <c r="G86" s="18"/>
      <c r="H86" s="18"/>
      <c r="I86" s="18">
        <v>1844.405</v>
      </c>
      <c r="J86" s="18">
        <v>73776186</v>
      </c>
      <c r="L86" s="9">
        <f t="shared" si="2"/>
        <v>565.74699999999984</v>
      </c>
      <c r="M86" s="57"/>
    </row>
    <row r="87" spans="1:13" x14ac:dyDescent="0.25">
      <c r="A87" s="18" t="s">
        <v>82</v>
      </c>
      <c r="B87" t="s">
        <v>112</v>
      </c>
      <c r="C87" s="6" t="s">
        <v>362</v>
      </c>
      <c r="D87">
        <v>86</v>
      </c>
      <c r="E87" s="18">
        <v>0.10199999999999999</v>
      </c>
      <c r="F87" s="18"/>
      <c r="G87" s="18"/>
      <c r="H87" s="18"/>
      <c r="I87" s="18">
        <v>1324.2670000000001</v>
      </c>
      <c r="J87" s="18">
        <v>52970687</v>
      </c>
      <c r="L87" s="9">
        <f t="shared" si="2"/>
        <v>45.608999999999924</v>
      </c>
      <c r="M87" s="57"/>
    </row>
    <row r="88" spans="1:13" x14ac:dyDescent="0.25">
      <c r="A88" s="18" t="s">
        <v>83</v>
      </c>
      <c r="B88" t="s">
        <v>113</v>
      </c>
      <c r="C88" s="6" t="s">
        <v>363</v>
      </c>
      <c r="D88">
        <v>87</v>
      </c>
      <c r="E88" s="18">
        <v>0.10199999999999999</v>
      </c>
      <c r="F88" s="18"/>
      <c r="G88" s="18"/>
      <c r="H88" s="18"/>
      <c r="I88" s="18">
        <v>1646.5329999999999</v>
      </c>
      <c r="J88" s="18">
        <v>65861327</v>
      </c>
      <c r="L88" s="9">
        <f t="shared" si="2"/>
        <v>367.87499999999977</v>
      </c>
      <c r="M88" s="57"/>
    </row>
    <row r="89" spans="1:13" x14ac:dyDescent="0.25">
      <c r="A89" s="18" t="s">
        <v>84</v>
      </c>
      <c r="B89" t="s">
        <v>114</v>
      </c>
      <c r="C89" s="6" t="s">
        <v>364</v>
      </c>
      <c r="D89">
        <v>88</v>
      </c>
      <c r="E89" s="18">
        <v>0.10199999999999999</v>
      </c>
      <c r="F89" s="18"/>
      <c r="G89" s="18"/>
      <c r="H89" s="18"/>
      <c r="I89" s="18">
        <v>1371.97</v>
      </c>
      <c r="J89" s="18">
        <v>54878793</v>
      </c>
      <c r="L89" s="9">
        <f t="shared" si="2"/>
        <v>93.311999999999898</v>
      </c>
      <c r="M89" s="57"/>
    </row>
    <row r="90" spans="1:13" x14ac:dyDescent="0.25">
      <c r="A90" s="18" t="s">
        <v>85</v>
      </c>
      <c r="B90" t="s">
        <v>115</v>
      </c>
      <c r="C90" s="6" t="s">
        <v>365</v>
      </c>
      <c r="D90">
        <v>89</v>
      </c>
      <c r="E90" s="18">
        <v>0.10199999999999999</v>
      </c>
      <c r="F90" s="18"/>
      <c r="G90" s="18"/>
      <c r="H90" s="18"/>
      <c r="I90" s="18">
        <v>1482.922</v>
      </c>
      <c r="J90" s="18">
        <v>59316899</v>
      </c>
      <c r="L90" s="9">
        <f t="shared" si="2"/>
        <v>204.2639999999999</v>
      </c>
      <c r="M90" s="57"/>
    </row>
    <row r="91" spans="1:13" x14ac:dyDescent="0.25">
      <c r="A91" s="18" t="s">
        <v>86</v>
      </c>
      <c r="B91" t="s">
        <v>116</v>
      </c>
      <c r="C91" s="6" t="s">
        <v>366</v>
      </c>
      <c r="D91">
        <v>90</v>
      </c>
      <c r="E91" s="18">
        <v>0.10199999999999999</v>
      </c>
      <c r="F91" s="18"/>
      <c r="G91" s="18"/>
      <c r="H91" s="18"/>
      <c r="I91" s="18">
        <v>1414.1990000000001</v>
      </c>
      <c r="J91" s="18">
        <v>56567964</v>
      </c>
      <c r="L91" s="9">
        <f t="shared" si="2"/>
        <v>135.54099999999994</v>
      </c>
      <c r="M91" s="57"/>
    </row>
    <row r="92" spans="1:13" x14ac:dyDescent="0.25">
      <c r="A92" s="18" t="s">
        <v>87</v>
      </c>
      <c r="B92" t="s">
        <v>117</v>
      </c>
      <c r="C92" s="6" t="s">
        <v>367</v>
      </c>
      <c r="D92">
        <v>91</v>
      </c>
      <c r="E92" s="18">
        <v>0.10199999999999999</v>
      </c>
      <c r="F92" s="18"/>
      <c r="G92" s="18"/>
      <c r="H92" s="18"/>
      <c r="I92" s="18">
        <v>1368.4010000000001</v>
      </c>
      <c r="J92" s="18">
        <v>54736045</v>
      </c>
      <c r="L92" s="9">
        <f t="shared" si="2"/>
        <v>89.742999999999938</v>
      </c>
      <c r="M92" s="57"/>
    </row>
    <row r="93" spans="1:13" x14ac:dyDescent="0.25">
      <c r="A93" s="18" t="s">
        <v>88</v>
      </c>
      <c r="B93" t="s">
        <v>118</v>
      </c>
      <c r="C93" s="6" t="s">
        <v>368</v>
      </c>
      <c r="D93">
        <v>92</v>
      </c>
      <c r="E93" s="18">
        <v>0.10199999999999999</v>
      </c>
      <c r="F93" s="18"/>
      <c r="G93" s="18"/>
      <c r="H93" s="18"/>
      <c r="I93" s="18">
        <v>1609.5329999999999</v>
      </c>
      <c r="J93" s="18">
        <v>64381302</v>
      </c>
      <c r="L93" s="9">
        <f t="shared" si="2"/>
        <v>330.87499999999977</v>
      </c>
      <c r="M93" s="57"/>
    </row>
    <row r="94" spans="1:13" x14ac:dyDescent="0.25">
      <c r="A94" s="18" t="s">
        <v>89</v>
      </c>
      <c r="B94" t="s">
        <v>119</v>
      </c>
      <c r="C94" s="6" t="s">
        <v>369</v>
      </c>
      <c r="D94">
        <v>93</v>
      </c>
      <c r="E94" s="18">
        <v>0.10199999999999999</v>
      </c>
      <c r="F94" s="18"/>
      <c r="G94" s="18"/>
      <c r="H94" s="18"/>
      <c r="I94" s="18">
        <v>1331.3240000000001</v>
      </c>
      <c r="J94" s="18">
        <v>53252956</v>
      </c>
      <c r="L94" s="9">
        <f t="shared" si="2"/>
        <v>52.66599999999994</v>
      </c>
      <c r="M94" s="57"/>
    </row>
    <row r="95" spans="1:13" x14ac:dyDescent="0.25">
      <c r="A95" s="18" t="s">
        <v>90</v>
      </c>
      <c r="B95" t="s">
        <v>120</v>
      </c>
      <c r="C95" s="6" t="s">
        <v>370</v>
      </c>
      <c r="D95">
        <v>94</v>
      </c>
      <c r="E95" s="18">
        <v>0.10199999999999999</v>
      </c>
      <c r="F95" s="18"/>
      <c r="G95" s="18"/>
      <c r="H95" s="18"/>
      <c r="I95" s="18">
        <v>1241.2950000000001</v>
      </c>
      <c r="J95" s="18">
        <v>49651787</v>
      </c>
      <c r="L95" s="9">
        <f t="shared" si="2"/>
        <v>-37.363000000000056</v>
      </c>
      <c r="M95" s="57"/>
    </row>
    <row r="96" spans="1:13" x14ac:dyDescent="0.25">
      <c r="A96" s="18" t="s">
        <v>91</v>
      </c>
      <c r="B96" t="s">
        <v>121</v>
      </c>
      <c r="C96" s="6" t="s">
        <v>371</v>
      </c>
      <c r="D96">
        <v>95</v>
      </c>
      <c r="E96" s="18">
        <v>0.10199999999999999</v>
      </c>
      <c r="F96" s="18"/>
      <c r="G96" s="18"/>
      <c r="H96" s="18"/>
      <c r="I96" s="18">
        <v>1419.588</v>
      </c>
      <c r="J96" s="18">
        <v>56783519</v>
      </c>
      <c r="L96" s="9">
        <f t="shared" si="2"/>
        <v>140.92999999999984</v>
      </c>
      <c r="M96" s="57"/>
    </row>
    <row r="97" spans="1:13" x14ac:dyDescent="0.25">
      <c r="A97" s="18" t="s">
        <v>92</v>
      </c>
      <c r="B97" t="s">
        <v>122</v>
      </c>
      <c r="C97" s="6" t="s">
        <v>372</v>
      </c>
      <c r="D97">
        <v>96</v>
      </c>
      <c r="E97" s="18">
        <v>0.10199999999999999</v>
      </c>
      <c r="F97" s="18"/>
      <c r="G97" s="18"/>
      <c r="H97" s="18"/>
      <c r="I97" s="18">
        <v>1329.249</v>
      </c>
      <c r="J97" s="18">
        <v>53169957</v>
      </c>
      <c r="L97" s="9">
        <f t="shared" si="2"/>
        <v>50.590999999999894</v>
      </c>
      <c r="M97" s="57"/>
    </row>
    <row r="98" spans="1:13" x14ac:dyDescent="0.25">
      <c r="A98" s="18" t="s">
        <v>93</v>
      </c>
      <c r="B98" t="s">
        <v>123</v>
      </c>
      <c r="C98" s="6" t="s">
        <v>373</v>
      </c>
      <c r="D98">
        <v>97</v>
      </c>
      <c r="E98" s="18">
        <v>0.10199999999999999</v>
      </c>
      <c r="F98" s="18"/>
      <c r="G98" s="18"/>
      <c r="H98" s="18"/>
      <c r="I98" s="18">
        <v>1813.481</v>
      </c>
      <c r="J98" s="18">
        <v>72539232</v>
      </c>
      <c r="L98" s="9">
        <f t="shared" si="2"/>
        <v>534.82299999999987</v>
      </c>
      <c r="M98" s="57"/>
    </row>
    <row r="99" spans="1:13" x14ac:dyDescent="0.25">
      <c r="A99" s="18" t="s">
        <v>94</v>
      </c>
      <c r="B99" t="s">
        <v>124</v>
      </c>
      <c r="C99" s="6" t="s">
        <v>374</v>
      </c>
      <c r="D99">
        <v>98</v>
      </c>
      <c r="E99" s="18">
        <v>0.10199999999999999</v>
      </c>
      <c r="F99" s="18"/>
      <c r="G99" s="18"/>
      <c r="H99" s="18"/>
      <c r="I99" s="18">
        <v>1281.431</v>
      </c>
      <c r="J99" s="18">
        <v>51257243</v>
      </c>
      <c r="L99" s="9">
        <f t="shared" si="2"/>
        <v>2.7729999999999109</v>
      </c>
      <c r="M99" s="57"/>
    </row>
    <row r="100" spans="1:13" x14ac:dyDescent="0.25">
      <c r="A100" s="18" t="s">
        <v>95</v>
      </c>
      <c r="B100" t="s">
        <v>125</v>
      </c>
      <c r="C100" s="6" t="s">
        <v>375</v>
      </c>
      <c r="D100">
        <v>99</v>
      </c>
      <c r="E100" s="18">
        <v>0.10199999999999999</v>
      </c>
      <c r="F100" s="18"/>
      <c r="G100" s="18"/>
      <c r="H100" s="18"/>
      <c r="I100" s="18">
        <v>1553.193</v>
      </c>
      <c r="J100" s="18">
        <v>62127713</v>
      </c>
      <c r="L100" s="9">
        <f t="shared" si="2"/>
        <v>274.53499999999985</v>
      </c>
      <c r="M100" s="57"/>
    </row>
    <row r="101" spans="1:13" x14ac:dyDescent="0.25">
      <c r="A101" s="18" t="s">
        <v>96</v>
      </c>
      <c r="B101" t="s">
        <v>126</v>
      </c>
      <c r="C101" s="6" t="s">
        <v>376</v>
      </c>
      <c r="D101">
        <v>100</v>
      </c>
      <c r="E101" s="18">
        <v>0.10199999999999999</v>
      </c>
      <c r="F101" s="18"/>
      <c r="G101" s="18"/>
      <c r="H101" s="18"/>
      <c r="I101" s="18">
        <v>1352.722</v>
      </c>
      <c r="J101" s="18">
        <v>54108869</v>
      </c>
      <c r="L101" s="9">
        <f t="shared" si="2"/>
        <v>74.063999999999851</v>
      </c>
      <c r="M101" s="57"/>
    </row>
    <row r="102" spans="1:13" x14ac:dyDescent="0.25">
      <c r="A102" s="18" t="s">
        <v>97</v>
      </c>
      <c r="B102" t="s">
        <v>127</v>
      </c>
      <c r="C102" s="6" t="s">
        <v>377</v>
      </c>
      <c r="D102">
        <v>101</v>
      </c>
      <c r="E102" s="18">
        <v>0.10199999999999999</v>
      </c>
      <c r="F102" s="18"/>
      <c r="G102" s="18"/>
      <c r="H102" s="18"/>
      <c r="I102" s="18">
        <v>1359.279</v>
      </c>
      <c r="J102" s="18">
        <v>54371179</v>
      </c>
      <c r="L102" s="9">
        <f t="shared" si="2"/>
        <v>80.620999999999867</v>
      </c>
      <c r="M102" s="57"/>
    </row>
    <row r="103" spans="1:13" x14ac:dyDescent="0.25">
      <c r="A103" s="18" t="s">
        <v>98</v>
      </c>
      <c r="B103" t="s">
        <v>128</v>
      </c>
      <c r="C103" s="6" t="s">
        <v>378</v>
      </c>
      <c r="D103">
        <v>102</v>
      </c>
      <c r="E103" s="18">
        <v>0.10199999999999999</v>
      </c>
      <c r="F103" s="18"/>
      <c r="G103" s="18"/>
      <c r="H103" s="18"/>
      <c r="I103" s="18">
        <v>1360.0550000000001</v>
      </c>
      <c r="J103" s="18">
        <v>54402186</v>
      </c>
      <c r="L103" s="9">
        <f t="shared" si="2"/>
        <v>81.396999999999935</v>
      </c>
      <c r="M103" s="57"/>
    </row>
    <row r="104" spans="1:13" x14ac:dyDescent="0.25">
      <c r="A104" s="18" t="s">
        <v>99</v>
      </c>
      <c r="B104" t="s">
        <v>129</v>
      </c>
      <c r="C104" s="6" t="s">
        <v>379</v>
      </c>
      <c r="D104">
        <v>103</v>
      </c>
      <c r="E104" s="18">
        <v>0.10199999999999999</v>
      </c>
      <c r="F104" s="18"/>
      <c r="G104" s="18"/>
      <c r="H104" s="18"/>
      <c r="I104" s="18">
        <v>1507.3779999999999</v>
      </c>
      <c r="J104" s="18">
        <v>60295108</v>
      </c>
      <c r="L104" s="9">
        <f t="shared" si="2"/>
        <v>228.7199999999998</v>
      </c>
      <c r="M104" s="57"/>
    </row>
    <row r="105" spans="1:13" x14ac:dyDescent="0.25">
      <c r="A105" s="18" t="s">
        <v>100</v>
      </c>
      <c r="B105" t="s">
        <v>130</v>
      </c>
      <c r="C105" s="6" t="s">
        <v>380</v>
      </c>
      <c r="D105">
        <v>104</v>
      </c>
      <c r="E105" s="18">
        <v>0.10199999999999999</v>
      </c>
      <c r="F105" s="18"/>
      <c r="G105" s="18"/>
      <c r="H105" s="18"/>
      <c r="I105" s="18">
        <v>1584.182</v>
      </c>
      <c r="J105" s="18">
        <v>63367279</v>
      </c>
      <c r="L105" s="9">
        <f t="shared" si="2"/>
        <v>305.52399999999989</v>
      </c>
      <c r="M105" s="57"/>
    </row>
    <row r="106" spans="1:13" x14ac:dyDescent="0.25">
      <c r="A106" s="18" t="s">
        <v>101</v>
      </c>
      <c r="B106" t="s">
        <v>131</v>
      </c>
      <c r="C106" s="6" t="s">
        <v>381</v>
      </c>
      <c r="D106">
        <v>105</v>
      </c>
      <c r="E106" s="18">
        <v>0.10199999999999999</v>
      </c>
      <c r="F106" s="18"/>
      <c r="G106" s="18"/>
      <c r="H106" s="18"/>
      <c r="I106" s="18">
        <v>1733.3119999999999</v>
      </c>
      <c r="J106" s="18">
        <v>69332486</v>
      </c>
      <c r="L106" s="9">
        <f t="shared" si="2"/>
        <v>454.65399999999977</v>
      </c>
      <c r="M106" s="57"/>
    </row>
    <row r="107" spans="1:13" x14ac:dyDescent="0.25">
      <c r="A107" s="18" t="s">
        <v>102</v>
      </c>
      <c r="B107" t="s">
        <v>132</v>
      </c>
      <c r="C107" s="6" t="s">
        <v>382</v>
      </c>
      <c r="D107">
        <v>106</v>
      </c>
      <c r="E107" s="18">
        <v>0.10199999999999999</v>
      </c>
      <c r="F107" s="18"/>
      <c r="G107" s="18"/>
      <c r="H107" s="18"/>
      <c r="I107" s="18">
        <v>1373.7149999999999</v>
      </c>
      <c r="J107" s="18">
        <v>54948606</v>
      </c>
      <c r="L107" s="9">
        <f t="shared" si="2"/>
        <v>95.056999999999789</v>
      </c>
      <c r="M107" s="57"/>
    </row>
    <row r="108" spans="1:13" x14ac:dyDescent="0.25">
      <c r="A108" s="18" t="s">
        <v>103</v>
      </c>
      <c r="B108" t="s">
        <v>133</v>
      </c>
      <c r="C108" s="6" t="s">
        <v>383</v>
      </c>
      <c r="D108">
        <v>107</v>
      </c>
      <c r="E108" s="18">
        <v>0.10199999999999999</v>
      </c>
      <c r="F108" s="18"/>
      <c r="G108" s="18"/>
      <c r="H108" s="18"/>
      <c r="I108" s="18">
        <v>1495.6220000000001</v>
      </c>
      <c r="J108" s="18">
        <v>59824861</v>
      </c>
      <c r="L108" s="9">
        <f t="shared" si="2"/>
        <v>216.96399999999994</v>
      </c>
      <c r="M108" s="57"/>
    </row>
    <row r="109" spans="1:13" x14ac:dyDescent="0.25">
      <c r="A109" s="18" t="s">
        <v>104</v>
      </c>
      <c r="B109" t="s">
        <v>134</v>
      </c>
      <c r="C109" s="6" t="s">
        <v>384</v>
      </c>
      <c r="D109">
        <v>108</v>
      </c>
      <c r="E109" s="18">
        <v>0.10199999999999999</v>
      </c>
      <c r="F109" s="18"/>
      <c r="G109" s="18"/>
      <c r="H109" s="18"/>
      <c r="I109" s="18">
        <v>1610.75</v>
      </c>
      <c r="J109" s="18">
        <v>64430015</v>
      </c>
      <c r="L109" s="9">
        <f t="shared" si="2"/>
        <v>332.09199999999987</v>
      </c>
      <c r="M109" s="57"/>
    </row>
    <row r="110" spans="1:13" x14ac:dyDescent="0.25">
      <c r="A110" s="18" t="s">
        <v>105</v>
      </c>
      <c r="B110" t="s">
        <v>135</v>
      </c>
      <c r="C110" s="6" t="s">
        <v>385</v>
      </c>
      <c r="D110">
        <v>109</v>
      </c>
      <c r="E110" s="18">
        <v>0.10199999999999999</v>
      </c>
      <c r="F110" s="18"/>
      <c r="G110" s="18"/>
      <c r="H110" s="18"/>
      <c r="I110" s="18">
        <v>1568.385</v>
      </c>
      <c r="J110" s="18">
        <v>62735411</v>
      </c>
      <c r="L110" s="9">
        <f t="shared" si="2"/>
        <v>289.72699999999986</v>
      </c>
      <c r="M110" s="57"/>
    </row>
    <row r="111" spans="1:13" x14ac:dyDescent="0.25">
      <c r="A111" s="18" t="s">
        <v>106</v>
      </c>
      <c r="B111" t="s">
        <v>136</v>
      </c>
      <c r="C111" s="6" t="s">
        <v>386</v>
      </c>
      <c r="D111">
        <v>110</v>
      </c>
      <c r="E111" s="18">
        <v>0.10199999999999999</v>
      </c>
      <c r="F111" s="18"/>
      <c r="G111" s="18"/>
      <c r="H111" s="18"/>
      <c r="I111" s="18">
        <v>1461.998</v>
      </c>
      <c r="J111" s="18">
        <v>58479910</v>
      </c>
      <c r="L111" s="9">
        <f t="shared" si="2"/>
        <v>183.33999999999992</v>
      </c>
      <c r="M111" s="57"/>
    </row>
    <row r="112" spans="1:13" x14ac:dyDescent="0.25">
      <c r="A112" s="18" t="s">
        <v>107</v>
      </c>
      <c r="B112" t="s">
        <v>137</v>
      </c>
      <c r="C112" s="6" t="s">
        <v>387</v>
      </c>
      <c r="D112">
        <v>111</v>
      </c>
      <c r="E112" s="18">
        <v>0.10199999999999999</v>
      </c>
      <c r="F112" s="18"/>
      <c r="G112" s="18"/>
      <c r="H112" s="18"/>
      <c r="I112" s="18">
        <v>1765.373</v>
      </c>
      <c r="J112" s="18">
        <v>70614927</v>
      </c>
      <c r="L112" s="9">
        <f t="shared" si="2"/>
        <v>486.71499999999992</v>
      </c>
      <c r="M112" s="57"/>
    </row>
    <row r="113" spans="1:13" x14ac:dyDescent="0.25">
      <c r="A113" s="18" t="s">
        <v>108</v>
      </c>
      <c r="B113" t="s">
        <v>138</v>
      </c>
      <c r="C113" s="6" t="s">
        <v>388</v>
      </c>
      <c r="D113">
        <v>112</v>
      </c>
      <c r="E113" s="18">
        <v>0.10199999999999999</v>
      </c>
      <c r="F113" s="18"/>
      <c r="G113" s="18"/>
      <c r="H113" s="18"/>
      <c r="I113" s="18">
        <v>1316.5609999999999</v>
      </c>
      <c r="J113" s="18">
        <v>52662431</v>
      </c>
      <c r="L113" s="9">
        <f t="shared" si="2"/>
        <v>37.902999999999793</v>
      </c>
      <c r="M113" s="57"/>
    </row>
    <row r="114" spans="1:13" x14ac:dyDescent="0.25">
      <c r="A114" s="18" t="s">
        <v>109</v>
      </c>
      <c r="B114" t="s">
        <v>139</v>
      </c>
      <c r="C114" s="6" t="s">
        <v>389</v>
      </c>
      <c r="D114">
        <v>113</v>
      </c>
      <c r="E114" s="18">
        <v>0.10199999999999999</v>
      </c>
      <c r="F114" s="18"/>
      <c r="G114" s="18"/>
      <c r="H114" s="18"/>
      <c r="I114" s="18">
        <v>1663.355</v>
      </c>
      <c r="J114" s="18">
        <v>66534188</v>
      </c>
      <c r="L114" s="9">
        <f t="shared" si="2"/>
        <v>384.69699999999989</v>
      </c>
      <c r="M114" s="57"/>
    </row>
    <row r="115" spans="1:13" x14ac:dyDescent="0.25">
      <c r="A115" s="18" t="s">
        <v>110</v>
      </c>
      <c r="B115" t="s">
        <v>140</v>
      </c>
      <c r="C115" s="6" t="s">
        <v>390</v>
      </c>
      <c r="D115">
        <v>114</v>
      </c>
      <c r="E115" s="18">
        <v>0.10199999999999999</v>
      </c>
      <c r="F115" s="18"/>
      <c r="G115" s="18"/>
      <c r="H115" s="18"/>
      <c r="I115" s="18">
        <v>1508.6990000000001</v>
      </c>
      <c r="J115" s="18">
        <v>60347960</v>
      </c>
      <c r="L115" s="9">
        <f t="shared" si="2"/>
        <v>230.04099999999994</v>
      </c>
      <c r="M115" s="57"/>
    </row>
    <row r="116" spans="1:13" x14ac:dyDescent="0.25">
      <c r="A116" s="18" t="s">
        <v>111</v>
      </c>
      <c r="B116" t="s">
        <v>141</v>
      </c>
      <c r="C116" s="6" t="s">
        <v>391</v>
      </c>
      <c r="D116">
        <v>115</v>
      </c>
      <c r="E116" s="18">
        <v>0.10199999999999999</v>
      </c>
      <c r="F116" s="18"/>
      <c r="G116" s="18"/>
      <c r="H116" s="18"/>
      <c r="I116" s="18">
        <v>1449.499</v>
      </c>
      <c r="J116" s="18">
        <v>57979966</v>
      </c>
      <c r="L116" s="9">
        <f t="shared" si="2"/>
        <v>170.84099999999989</v>
      </c>
      <c r="M116" s="57"/>
    </row>
    <row r="117" spans="1:13" x14ac:dyDescent="0.25">
      <c r="A117" s="18" t="s">
        <v>112</v>
      </c>
      <c r="B117" t="s">
        <v>142</v>
      </c>
      <c r="C117" s="6" t="s">
        <v>392</v>
      </c>
      <c r="D117">
        <v>116</v>
      </c>
      <c r="E117" s="18">
        <v>0.10199999999999999</v>
      </c>
      <c r="F117" s="18"/>
      <c r="G117" s="18"/>
      <c r="H117" s="18"/>
      <c r="I117" s="18">
        <v>1338.8579999999999</v>
      </c>
      <c r="J117" s="18">
        <v>53554322</v>
      </c>
      <c r="L117" s="9">
        <f t="shared" si="2"/>
        <v>60.199999999999818</v>
      </c>
      <c r="M117" s="57"/>
    </row>
    <row r="118" spans="1:13" x14ac:dyDescent="0.25">
      <c r="A118" s="18" t="s">
        <v>113</v>
      </c>
      <c r="B118" t="s">
        <v>143</v>
      </c>
      <c r="C118" s="6" t="s">
        <v>393</v>
      </c>
      <c r="D118">
        <v>117</v>
      </c>
      <c r="E118" s="18">
        <v>0.10199999999999999</v>
      </c>
      <c r="F118" s="18"/>
      <c r="G118" s="18"/>
      <c r="H118" s="18"/>
      <c r="I118" s="18">
        <v>1345.511</v>
      </c>
      <c r="J118" s="18">
        <v>53820440</v>
      </c>
      <c r="L118" s="9">
        <f t="shared" si="2"/>
        <v>66.852999999999838</v>
      </c>
      <c r="M118" s="57"/>
    </row>
    <row r="119" spans="1:13" x14ac:dyDescent="0.25">
      <c r="A119" s="18" t="s">
        <v>114</v>
      </c>
      <c r="B119" t="s">
        <v>144</v>
      </c>
      <c r="C119" s="6" t="s">
        <v>394</v>
      </c>
      <c r="D119">
        <v>118</v>
      </c>
      <c r="E119" s="18">
        <v>0.10199999999999999</v>
      </c>
      <c r="F119" s="18"/>
      <c r="G119" s="18"/>
      <c r="H119" s="18"/>
      <c r="I119" s="18">
        <v>1313.184</v>
      </c>
      <c r="J119" s="18">
        <v>52527361</v>
      </c>
      <c r="L119" s="9">
        <f t="shared" si="2"/>
        <v>34.52599999999984</v>
      </c>
      <c r="M119" s="57"/>
    </row>
    <row r="120" spans="1:13" x14ac:dyDescent="0.25">
      <c r="A120" s="18" t="s">
        <v>115</v>
      </c>
      <c r="B120" t="s">
        <v>145</v>
      </c>
      <c r="C120" s="6" t="s">
        <v>395</v>
      </c>
      <c r="D120">
        <v>119</v>
      </c>
      <c r="E120" s="18">
        <v>0.10199999999999999</v>
      </c>
      <c r="F120" s="18"/>
      <c r="G120" s="18"/>
      <c r="H120" s="18"/>
      <c r="I120" s="18">
        <v>1545.1189999999999</v>
      </c>
      <c r="J120" s="18">
        <v>61804772</v>
      </c>
      <c r="L120" s="9">
        <f t="shared" si="2"/>
        <v>266.46099999999979</v>
      </c>
      <c r="M120" s="57"/>
    </row>
    <row r="121" spans="1:13" x14ac:dyDescent="0.25">
      <c r="A121" s="18" t="s">
        <v>116</v>
      </c>
      <c r="B121" t="s">
        <v>146</v>
      </c>
      <c r="C121" s="6" t="s">
        <v>396</v>
      </c>
      <c r="D121">
        <v>120</v>
      </c>
      <c r="E121" s="18">
        <v>0.10199999999999999</v>
      </c>
      <c r="F121" s="18"/>
      <c r="G121" s="18"/>
      <c r="H121" s="18"/>
      <c r="I121" s="18">
        <v>1332.35</v>
      </c>
      <c r="J121" s="18">
        <v>53293992</v>
      </c>
      <c r="L121" s="9">
        <f t="shared" si="2"/>
        <v>53.69199999999978</v>
      </c>
      <c r="M121" s="57"/>
    </row>
    <row r="122" spans="1:13" x14ac:dyDescent="0.25">
      <c r="A122" s="18" t="s">
        <v>117</v>
      </c>
      <c r="B122" t="s">
        <v>147</v>
      </c>
      <c r="C122" s="6" t="s">
        <v>397</v>
      </c>
      <c r="D122">
        <v>121</v>
      </c>
      <c r="E122" s="18">
        <v>0.10199999999999999</v>
      </c>
      <c r="F122" s="18"/>
      <c r="G122" s="18"/>
      <c r="H122" s="18"/>
      <c r="I122" s="18">
        <v>1624.32</v>
      </c>
      <c r="J122" s="18">
        <v>64972812</v>
      </c>
      <c r="L122" s="9">
        <f t="shared" si="2"/>
        <v>345.66199999999981</v>
      </c>
      <c r="M122" s="57"/>
    </row>
    <row r="123" spans="1:13" x14ac:dyDescent="0.25">
      <c r="A123" s="18" t="s">
        <v>118</v>
      </c>
      <c r="B123" t="s">
        <v>148</v>
      </c>
      <c r="C123" s="6" t="s">
        <v>398</v>
      </c>
      <c r="D123">
        <v>122</v>
      </c>
      <c r="E123" s="18">
        <v>0.10199999999999999</v>
      </c>
      <c r="F123" s="18"/>
      <c r="G123" s="18"/>
      <c r="H123" s="18"/>
      <c r="I123" s="18">
        <v>1449.04</v>
      </c>
      <c r="J123" s="18">
        <v>57961587</v>
      </c>
      <c r="L123" s="9">
        <f t="shared" si="2"/>
        <v>170.38199999999983</v>
      </c>
      <c r="M123" s="57"/>
    </row>
    <row r="124" spans="1:13" x14ac:dyDescent="0.25">
      <c r="A124" s="18" t="s">
        <v>119</v>
      </c>
      <c r="B124" t="s">
        <v>149</v>
      </c>
      <c r="C124" s="6" t="s">
        <v>399</v>
      </c>
      <c r="D124">
        <v>123</v>
      </c>
      <c r="E124" s="18">
        <v>0.10199999999999999</v>
      </c>
      <c r="F124" s="18"/>
      <c r="G124" s="18"/>
      <c r="H124" s="18"/>
      <c r="I124" s="18">
        <v>1537.819</v>
      </c>
      <c r="J124" s="18">
        <v>61512764</v>
      </c>
      <c r="L124" s="9">
        <f t="shared" si="2"/>
        <v>259.16099999999983</v>
      </c>
      <c r="M124" s="57"/>
    </row>
    <row r="125" spans="1:13" x14ac:dyDescent="0.25">
      <c r="A125" s="18" t="s">
        <v>120</v>
      </c>
      <c r="B125" t="s">
        <v>150</v>
      </c>
      <c r="C125" s="6" t="s">
        <v>400</v>
      </c>
      <c r="D125">
        <v>124</v>
      </c>
      <c r="E125" s="18">
        <v>0.10199999999999999</v>
      </c>
      <c r="F125" s="18"/>
      <c r="G125" s="18"/>
      <c r="H125" s="18"/>
      <c r="I125" s="18">
        <v>1314.046</v>
      </c>
      <c r="J125" s="18">
        <v>52561848</v>
      </c>
      <c r="L125" s="9">
        <f t="shared" si="2"/>
        <v>35.38799999999992</v>
      </c>
      <c r="M125" s="57"/>
    </row>
    <row r="126" spans="1:13" x14ac:dyDescent="0.25">
      <c r="A126" s="18" t="s">
        <v>121</v>
      </c>
      <c r="B126" t="s">
        <v>151</v>
      </c>
      <c r="C126" s="6" t="s">
        <v>401</v>
      </c>
      <c r="D126">
        <v>125</v>
      </c>
      <c r="E126" s="18">
        <v>0.10199999999999999</v>
      </c>
      <c r="F126" s="18"/>
      <c r="G126" s="18"/>
      <c r="H126" s="18"/>
      <c r="I126" s="18">
        <v>1800.3579999999999</v>
      </c>
      <c r="J126" s="18">
        <v>72014324</v>
      </c>
      <c r="L126" s="9">
        <f t="shared" si="2"/>
        <v>521.69999999999982</v>
      </c>
      <c r="M126" s="57"/>
    </row>
    <row r="127" spans="1:13" x14ac:dyDescent="0.25">
      <c r="A127" s="18" t="s">
        <v>122</v>
      </c>
      <c r="B127" t="s">
        <v>152</v>
      </c>
      <c r="C127" s="6" t="s">
        <v>402</v>
      </c>
      <c r="D127">
        <v>126</v>
      </c>
      <c r="E127" s="18">
        <v>0.10199999999999999</v>
      </c>
      <c r="F127" s="18"/>
      <c r="G127" s="18"/>
      <c r="H127" s="18"/>
      <c r="I127" s="18">
        <v>1304.925</v>
      </c>
      <c r="J127" s="18">
        <v>52196984</v>
      </c>
      <c r="L127" s="9">
        <f t="shared" si="2"/>
        <v>26.266999999999825</v>
      </c>
      <c r="M127" s="57"/>
    </row>
    <row r="128" spans="1:13" x14ac:dyDescent="0.25">
      <c r="A128" s="18" t="s">
        <v>123</v>
      </c>
      <c r="B128" t="s">
        <v>153</v>
      </c>
      <c r="C128" s="6" t="s">
        <v>403</v>
      </c>
      <c r="D128">
        <v>127</v>
      </c>
      <c r="E128" s="18">
        <v>0.10199999999999999</v>
      </c>
      <c r="F128" s="18"/>
      <c r="G128" s="18"/>
      <c r="H128" s="18"/>
      <c r="I128" s="18">
        <v>1331.2829999999999</v>
      </c>
      <c r="J128" s="18">
        <v>53251303</v>
      </c>
      <c r="L128" s="9">
        <f t="shared" si="2"/>
        <v>52.624999999999773</v>
      </c>
      <c r="M128" s="57"/>
    </row>
    <row r="129" spans="1:13" x14ac:dyDescent="0.25">
      <c r="A129" s="18" t="s">
        <v>124</v>
      </c>
      <c r="B129" t="s">
        <v>154</v>
      </c>
      <c r="C129" s="6" t="s">
        <v>404</v>
      </c>
      <c r="D129">
        <v>128</v>
      </c>
      <c r="E129" s="18">
        <v>0.10199999999999999</v>
      </c>
      <c r="F129" s="18"/>
      <c r="G129" s="18"/>
      <c r="H129" s="18"/>
      <c r="I129" s="18">
        <v>1356.193</v>
      </c>
      <c r="J129" s="18">
        <v>54247732</v>
      </c>
      <c r="L129" s="9">
        <f t="shared" si="2"/>
        <v>77.534999999999854</v>
      </c>
      <c r="M129" s="57"/>
    </row>
    <row r="130" spans="1:13" x14ac:dyDescent="0.25">
      <c r="A130" s="18" t="s">
        <v>125</v>
      </c>
      <c r="B130" t="s">
        <v>155</v>
      </c>
      <c r="C130" s="6" t="s">
        <v>405</v>
      </c>
      <c r="D130">
        <v>129</v>
      </c>
      <c r="E130" s="18">
        <v>0.10199999999999999</v>
      </c>
      <c r="F130" s="18"/>
      <c r="G130" s="18"/>
      <c r="H130" s="18"/>
      <c r="I130" s="18">
        <v>1472.835</v>
      </c>
      <c r="J130" s="18">
        <v>58913408</v>
      </c>
      <c r="L130" s="9">
        <f t="shared" si="2"/>
        <v>194.17699999999991</v>
      </c>
      <c r="M130" s="57"/>
    </row>
    <row r="131" spans="1:13" x14ac:dyDescent="0.25">
      <c r="A131" s="18" t="s">
        <v>126</v>
      </c>
      <c r="B131" t="s">
        <v>156</v>
      </c>
      <c r="C131" s="6" t="s">
        <v>406</v>
      </c>
      <c r="D131">
        <v>130</v>
      </c>
      <c r="E131" s="18">
        <v>0.10199999999999999</v>
      </c>
      <c r="F131" s="18"/>
      <c r="G131" s="18"/>
      <c r="H131" s="18"/>
      <c r="I131" s="18">
        <v>1431.279</v>
      </c>
      <c r="J131" s="18">
        <v>57251153</v>
      </c>
      <c r="L131" s="9">
        <f t="shared" si="2"/>
        <v>152.62099999999987</v>
      </c>
      <c r="M131" s="57"/>
    </row>
    <row r="132" spans="1:13" x14ac:dyDescent="0.25">
      <c r="A132" s="18" t="s">
        <v>127</v>
      </c>
      <c r="B132" t="s">
        <v>157</v>
      </c>
      <c r="C132" s="6" t="s">
        <v>407</v>
      </c>
      <c r="D132">
        <v>131</v>
      </c>
      <c r="E132" s="18">
        <v>0.10199999999999999</v>
      </c>
      <c r="F132" s="18"/>
      <c r="G132" s="18"/>
      <c r="H132" s="18"/>
      <c r="I132" s="18">
        <v>1637.1279999999999</v>
      </c>
      <c r="J132" s="18">
        <v>65485118</v>
      </c>
      <c r="L132" s="9">
        <f t="shared" si="2"/>
        <v>358.4699999999998</v>
      </c>
      <c r="M132" s="57"/>
    </row>
    <row r="133" spans="1:13" x14ac:dyDescent="0.25">
      <c r="A133" s="18" t="s">
        <v>128</v>
      </c>
      <c r="B133" t="s">
        <v>158</v>
      </c>
      <c r="C133" s="6" t="s">
        <v>408</v>
      </c>
      <c r="D133">
        <v>132</v>
      </c>
      <c r="E133" s="18">
        <v>0.10199999999999999</v>
      </c>
      <c r="F133" s="18"/>
      <c r="G133" s="18"/>
      <c r="H133" s="18"/>
      <c r="I133" s="18">
        <v>1575.375</v>
      </c>
      <c r="J133" s="18">
        <v>63015016</v>
      </c>
      <c r="L133" s="9">
        <f t="shared" ref="L133:L196" si="3">I133-$K$2</f>
        <v>296.71699999999987</v>
      </c>
      <c r="M133" s="57"/>
    </row>
    <row r="134" spans="1:13" x14ac:dyDescent="0.25">
      <c r="A134" s="18" t="s">
        <v>129</v>
      </c>
      <c r="B134" t="s">
        <v>159</v>
      </c>
      <c r="C134" s="6" t="s">
        <v>409</v>
      </c>
      <c r="D134">
        <v>133</v>
      </c>
      <c r="E134" s="18">
        <v>0.10199999999999999</v>
      </c>
      <c r="F134" s="18"/>
      <c r="G134" s="18"/>
      <c r="H134" s="18"/>
      <c r="I134" s="18">
        <v>1757.7049999999999</v>
      </c>
      <c r="J134" s="18">
        <v>70308195</v>
      </c>
      <c r="L134" s="9">
        <f t="shared" si="3"/>
        <v>479.0469999999998</v>
      </c>
      <c r="M134" s="57"/>
    </row>
    <row r="135" spans="1:13" x14ac:dyDescent="0.25">
      <c r="A135" s="18" t="s">
        <v>130</v>
      </c>
      <c r="B135" t="s">
        <v>160</v>
      </c>
      <c r="C135" s="6" t="s">
        <v>410</v>
      </c>
      <c r="D135">
        <v>134</v>
      </c>
      <c r="E135" s="18">
        <v>0.10199999999999999</v>
      </c>
      <c r="F135" s="18"/>
      <c r="G135" s="18"/>
      <c r="H135" s="18"/>
      <c r="I135" s="18">
        <v>1388.6089999999999</v>
      </c>
      <c r="J135" s="18">
        <v>55544362</v>
      </c>
      <c r="L135" s="9">
        <f t="shared" si="3"/>
        <v>109.95099999999979</v>
      </c>
      <c r="M135" s="57"/>
    </row>
    <row r="136" spans="1:13" x14ac:dyDescent="0.25">
      <c r="A136" s="18" t="s">
        <v>131</v>
      </c>
      <c r="B136" t="s">
        <v>161</v>
      </c>
      <c r="C136" s="6" t="s">
        <v>411</v>
      </c>
      <c r="D136">
        <v>135</v>
      </c>
      <c r="E136" s="18">
        <v>0.10199999999999999</v>
      </c>
      <c r="F136" s="18"/>
      <c r="G136" s="18"/>
      <c r="H136" s="18"/>
      <c r="I136" s="18">
        <v>1715.6379999999999</v>
      </c>
      <c r="J136" s="18">
        <v>68625525</v>
      </c>
      <c r="L136" s="9">
        <f t="shared" si="3"/>
        <v>436.97999999999979</v>
      </c>
      <c r="M136" s="57"/>
    </row>
    <row r="137" spans="1:13" x14ac:dyDescent="0.25">
      <c r="A137" s="18" t="s">
        <v>132</v>
      </c>
      <c r="B137" t="s">
        <v>162</v>
      </c>
      <c r="C137" s="6" t="s">
        <v>412</v>
      </c>
      <c r="D137">
        <v>136</v>
      </c>
      <c r="E137" s="18">
        <v>0.10199999999999999</v>
      </c>
      <c r="F137" s="18"/>
      <c r="G137" s="18"/>
      <c r="H137" s="18"/>
      <c r="I137" s="18">
        <v>1337.5229999999999</v>
      </c>
      <c r="J137" s="18">
        <v>53500902</v>
      </c>
      <c r="L137" s="9">
        <f t="shared" si="3"/>
        <v>58.864999999999782</v>
      </c>
      <c r="M137" s="57"/>
    </row>
    <row r="138" spans="1:13" x14ac:dyDescent="0.25">
      <c r="A138" s="18" t="s">
        <v>133</v>
      </c>
      <c r="B138" t="s">
        <v>163</v>
      </c>
      <c r="C138" s="6" t="s">
        <v>413</v>
      </c>
      <c r="D138">
        <v>137</v>
      </c>
      <c r="E138" s="18">
        <v>0.10199999999999999</v>
      </c>
      <c r="F138" s="18"/>
      <c r="G138" s="18"/>
      <c r="H138" s="18"/>
      <c r="I138" s="18">
        <v>1640.903</v>
      </c>
      <c r="J138" s="18">
        <v>65636114</v>
      </c>
      <c r="L138" s="9">
        <f t="shared" si="3"/>
        <v>362.24499999999989</v>
      </c>
      <c r="M138" s="57"/>
    </row>
    <row r="139" spans="1:13" x14ac:dyDescent="0.25">
      <c r="A139" s="18" t="s">
        <v>134</v>
      </c>
      <c r="B139" t="s">
        <v>164</v>
      </c>
      <c r="C139" s="6" t="s">
        <v>414</v>
      </c>
      <c r="D139">
        <v>138</v>
      </c>
      <c r="E139" s="18">
        <v>0.10199999999999999</v>
      </c>
      <c r="F139" s="18"/>
      <c r="G139" s="18"/>
      <c r="H139" s="18"/>
      <c r="I139" s="18">
        <v>1534.3109999999999</v>
      </c>
      <c r="J139" s="18">
        <v>61372447</v>
      </c>
      <c r="L139" s="9">
        <f t="shared" si="3"/>
        <v>255.65299999999979</v>
      </c>
      <c r="M139" s="57"/>
    </row>
    <row r="140" spans="1:13" x14ac:dyDescent="0.25">
      <c r="A140" s="18" t="s">
        <v>135</v>
      </c>
      <c r="B140" t="s">
        <v>165</v>
      </c>
      <c r="C140" s="6" t="s">
        <v>415</v>
      </c>
      <c r="D140">
        <v>139</v>
      </c>
      <c r="E140" s="18">
        <v>0.10199999999999999</v>
      </c>
      <c r="F140" s="18"/>
      <c r="G140" s="18"/>
      <c r="H140" s="18"/>
      <c r="I140" s="18">
        <v>1686.53</v>
      </c>
      <c r="J140" s="18">
        <v>67461216</v>
      </c>
      <c r="L140" s="9">
        <f t="shared" si="3"/>
        <v>407.87199999999984</v>
      </c>
      <c r="M140" s="57"/>
    </row>
    <row r="141" spans="1:13" x14ac:dyDescent="0.25">
      <c r="A141" s="18" t="s">
        <v>136</v>
      </c>
      <c r="B141" t="s">
        <v>166</v>
      </c>
      <c r="C141" s="6" t="s">
        <v>416</v>
      </c>
      <c r="D141">
        <v>140</v>
      </c>
      <c r="E141" s="18">
        <v>0.10199999999999999</v>
      </c>
      <c r="F141" s="18"/>
      <c r="G141" s="18"/>
      <c r="H141" s="18"/>
      <c r="I141" s="18">
        <v>1475.0719999999999</v>
      </c>
      <c r="J141" s="18">
        <v>59002891</v>
      </c>
      <c r="L141" s="9">
        <f t="shared" si="3"/>
        <v>196.41399999999976</v>
      </c>
      <c r="M141" s="57"/>
    </row>
    <row r="142" spans="1:13" x14ac:dyDescent="0.25">
      <c r="A142" s="18" t="s">
        <v>137</v>
      </c>
      <c r="B142" t="s">
        <v>167</v>
      </c>
      <c r="C142" s="6" t="s">
        <v>417</v>
      </c>
      <c r="D142">
        <v>141</v>
      </c>
      <c r="E142" s="18">
        <v>0.10199999999999999</v>
      </c>
      <c r="F142" s="18"/>
      <c r="G142" s="18"/>
      <c r="H142" s="18"/>
      <c r="I142" s="18">
        <v>1569.0419999999999</v>
      </c>
      <c r="J142" s="18">
        <v>62761665</v>
      </c>
      <c r="L142" s="9">
        <f t="shared" si="3"/>
        <v>290.38399999999979</v>
      </c>
      <c r="M142" s="57"/>
    </row>
    <row r="143" spans="1:13" x14ac:dyDescent="0.25">
      <c r="A143" s="18" t="s">
        <v>138</v>
      </c>
      <c r="B143" t="s">
        <v>168</v>
      </c>
      <c r="C143" s="6" t="s">
        <v>418</v>
      </c>
      <c r="D143">
        <v>142</v>
      </c>
      <c r="E143" s="18">
        <v>0.10199999999999999</v>
      </c>
      <c r="F143" s="18"/>
      <c r="G143" s="18"/>
      <c r="H143" s="18"/>
      <c r="I143" s="18">
        <v>1384.1659999999999</v>
      </c>
      <c r="J143" s="18">
        <v>55366635</v>
      </c>
      <c r="L143" s="9">
        <f t="shared" si="3"/>
        <v>105.50799999999981</v>
      </c>
      <c r="M143" s="57"/>
    </row>
    <row r="144" spans="1:13" x14ac:dyDescent="0.25">
      <c r="A144" s="18" t="s">
        <v>139</v>
      </c>
      <c r="B144" t="s">
        <v>169</v>
      </c>
      <c r="C144" s="6" t="s">
        <v>419</v>
      </c>
      <c r="D144">
        <v>143</v>
      </c>
      <c r="E144" s="18">
        <v>0.10199999999999999</v>
      </c>
      <c r="F144" s="18"/>
      <c r="G144" s="18"/>
      <c r="H144" s="18"/>
      <c r="I144" s="18">
        <v>1718.1010000000001</v>
      </c>
      <c r="J144" s="18">
        <v>68724045</v>
      </c>
      <c r="L144" s="9">
        <f t="shared" si="3"/>
        <v>439.44299999999998</v>
      </c>
      <c r="M144" s="57"/>
    </row>
    <row r="145" spans="1:13" x14ac:dyDescent="0.25">
      <c r="A145" s="18" t="s">
        <v>140</v>
      </c>
      <c r="B145" t="s">
        <v>170</v>
      </c>
      <c r="C145" s="6" t="s">
        <v>420</v>
      </c>
      <c r="D145">
        <v>144</v>
      </c>
      <c r="E145" s="18">
        <v>0.10199999999999999</v>
      </c>
      <c r="F145" s="18"/>
      <c r="G145" s="18"/>
      <c r="H145" s="18"/>
      <c r="I145" s="18">
        <v>1348.8019999999999</v>
      </c>
      <c r="J145" s="18">
        <v>53952074</v>
      </c>
      <c r="L145" s="9">
        <f t="shared" si="3"/>
        <v>70.143999999999778</v>
      </c>
      <c r="M145" s="57"/>
    </row>
    <row r="146" spans="1:13" x14ac:dyDescent="0.25">
      <c r="A146" s="18" t="s">
        <v>141</v>
      </c>
      <c r="B146" t="s">
        <v>171</v>
      </c>
      <c r="C146" s="6" t="s">
        <v>421</v>
      </c>
      <c r="D146">
        <v>145</v>
      </c>
      <c r="E146" s="18">
        <v>0.10199999999999999</v>
      </c>
      <c r="F146" s="18"/>
      <c r="G146" s="18"/>
      <c r="H146" s="18"/>
      <c r="I146" s="18">
        <v>1515.9449999999999</v>
      </c>
      <c r="J146" s="18">
        <v>60637819</v>
      </c>
      <c r="L146" s="9">
        <f t="shared" si="3"/>
        <v>237.28699999999981</v>
      </c>
      <c r="M146" s="57"/>
    </row>
    <row r="147" spans="1:13" x14ac:dyDescent="0.25">
      <c r="A147" s="18" t="s">
        <v>142</v>
      </c>
      <c r="B147" t="s">
        <v>172</v>
      </c>
      <c r="C147" s="6" t="s">
        <v>422</v>
      </c>
      <c r="D147">
        <v>146</v>
      </c>
      <c r="E147" s="18">
        <v>0.10199999999999999</v>
      </c>
      <c r="F147" s="18"/>
      <c r="G147" s="18"/>
      <c r="H147" s="18"/>
      <c r="I147" s="18">
        <v>1355.134</v>
      </c>
      <c r="J147" s="18">
        <v>54205369</v>
      </c>
      <c r="L147" s="9">
        <f t="shared" si="3"/>
        <v>76.475999999999885</v>
      </c>
      <c r="M147" s="57"/>
    </row>
    <row r="148" spans="1:13" x14ac:dyDescent="0.25">
      <c r="A148" s="18" t="s">
        <v>143</v>
      </c>
      <c r="B148" t="s">
        <v>173</v>
      </c>
      <c r="C148" s="6" t="s">
        <v>423</v>
      </c>
      <c r="D148">
        <v>147</v>
      </c>
      <c r="E148" s="18">
        <v>0.10199999999999999</v>
      </c>
      <c r="F148" s="18"/>
      <c r="G148" s="18"/>
      <c r="H148" s="18"/>
      <c r="I148" s="18">
        <v>1442.4570000000001</v>
      </c>
      <c r="J148" s="18">
        <v>57698266</v>
      </c>
      <c r="L148" s="9">
        <f t="shared" si="3"/>
        <v>163.79899999999998</v>
      </c>
      <c r="M148" s="57"/>
    </row>
    <row r="149" spans="1:13" x14ac:dyDescent="0.25">
      <c r="A149" s="18" t="s">
        <v>144</v>
      </c>
      <c r="B149" t="s">
        <v>174</v>
      </c>
      <c r="C149" s="6" t="s">
        <v>424</v>
      </c>
      <c r="D149">
        <v>148</v>
      </c>
      <c r="E149" s="18">
        <v>0.10199999999999999</v>
      </c>
      <c r="F149" s="18"/>
      <c r="G149" s="18"/>
      <c r="H149" s="18"/>
      <c r="I149" s="18">
        <v>1454.5640000000001</v>
      </c>
      <c r="J149" s="18">
        <v>58182545</v>
      </c>
      <c r="L149" s="9">
        <f t="shared" si="3"/>
        <v>175.90599999999995</v>
      </c>
      <c r="M149" s="57"/>
    </row>
    <row r="150" spans="1:13" x14ac:dyDescent="0.25">
      <c r="A150" s="18" t="s">
        <v>145</v>
      </c>
      <c r="B150" t="s">
        <v>175</v>
      </c>
      <c r="C150" s="6" t="s">
        <v>425</v>
      </c>
      <c r="D150">
        <v>149</v>
      </c>
      <c r="E150" s="18">
        <v>0.10199999999999999</v>
      </c>
      <c r="F150" s="18"/>
      <c r="G150" s="18"/>
      <c r="H150" s="18"/>
      <c r="I150" s="18">
        <v>1461.08</v>
      </c>
      <c r="J150" s="18">
        <v>58443184</v>
      </c>
      <c r="L150" s="9">
        <f t="shared" si="3"/>
        <v>182.4219999999998</v>
      </c>
      <c r="M150" s="57"/>
    </row>
    <row r="151" spans="1:13" x14ac:dyDescent="0.25">
      <c r="A151" s="18" t="s">
        <v>146</v>
      </c>
      <c r="B151" t="s">
        <v>176</v>
      </c>
      <c r="C151" s="6" t="s">
        <v>426</v>
      </c>
      <c r="D151">
        <v>150</v>
      </c>
      <c r="E151" s="18">
        <v>0.10199999999999999</v>
      </c>
      <c r="F151" s="18"/>
      <c r="G151" s="18"/>
      <c r="H151" s="18"/>
      <c r="I151" s="18">
        <v>1382.567</v>
      </c>
      <c r="J151" s="18">
        <v>55302668</v>
      </c>
      <c r="L151" s="9">
        <f t="shared" si="3"/>
        <v>103.90899999999988</v>
      </c>
      <c r="M151" s="57"/>
    </row>
    <row r="152" spans="1:13" x14ac:dyDescent="0.25">
      <c r="A152" s="18" t="s">
        <v>147</v>
      </c>
      <c r="B152" t="s">
        <v>177</v>
      </c>
      <c r="C152" s="6" t="s">
        <v>427</v>
      </c>
      <c r="D152">
        <v>151</v>
      </c>
      <c r="E152" s="18">
        <v>0.10199999999999999</v>
      </c>
      <c r="F152" s="18"/>
      <c r="G152" s="18"/>
      <c r="H152" s="18"/>
      <c r="I152" s="18">
        <v>1693.9449999999999</v>
      </c>
      <c r="J152" s="18">
        <v>67757817</v>
      </c>
      <c r="L152" s="9">
        <f t="shared" si="3"/>
        <v>415.28699999999981</v>
      </c>
      <c r="M152" s="57"/>
    </row>
    <row r="153" spans="1:13" x14ac:dyDescent="0.25">
      <c r="A153" s="18" t="s">
        <v>148</v>
      </c>
      <c r="B153" t="s">
        <v>178</v>
      </c>
      <c r="C153" s="6" t="s">
        <v>428</v>
      </c>
      <c r="D153">
        <v>152</v>
      </c>
      <c r="E153" s="18">
        <v>0.10199999999999999</v>
      </c>
      <c r="F153" s="18"/>
      <c r="G153" s="18"/>
      <c r="H153" s="18"/>
      <c r="I153" s="18">
        <v>1363.327</v>
      </c>
      <c r="J153" s="18">
        <v>54533068</v>
      </c>
      <c r="L153" s="9">
        <f t="shared" si="3"/>
        <v>84.668999999999869</v>
      </c>
      <c r="M153" s="57"/>
    </row>
    <row r="154" spans="1:13" x14ac:dyDescent="0.25">
      <c r="A154" s="18" t="s">
        <v>149</v>
      </c>
      <c r="B154" t="s">
        <v>179</v>
      </c>
      <c r="C154" s="6" t="s">
        <v>429</v>
      </c>
      <c r="D154">
        <v>153</v>
      </c>
      <c r="E154" s="18">
        <v>0.10199999999999999</v>
      </c>
      <c r="F154" s="18"/>
      <c r="G154" s="18"/>
      <c r="H154" s="18"/>
      <c r="I154" s="18">
        <v>1956.4580000000001</v>
      </c>
      <c r="J154" s="18">
        <v>78258331</v>
      </c>
      <c r="L154" s="9">
        <f t="shared" si="3"/>
        <v>677.8</v>
      </c>
      <c r="M154" s="57"/>
    </row>
    <row r="155" spans="1:13" x14ac:dyDescent="0.25">
      <c r="A155" s="18" t="s">
        <v>150</v>
      </c>
      <c r="B155" t="s">
        <v>180</v>
      </c>
      <c r="C155" s="6" t="s">
        <v>430</v>
      </c>
      <c r="D155">
        <v>154</v>
      </c>
      <c r="E155" s="18">
        <v>0.10199999999999999</v>
      </c>
      <c r="F155" s="18"/>
      <c r="G155" s="18"/>
      <c r="H155" s="18"/>
      <c r="I155" s="18">
        <v>1385.979</v>
      </c>
      <c r="J155" s="18">
        <v>55439157</v>
      </c>
      <c r="L155" s="9">
        <f t="shared" si="3"/>
        <v>107.32099999999991</v>
      </c>
      <c r="M155" s="57"/>
    </row>
    <row r="156" spans="1:13" x14ac:dyDescent="0.25">
      <c r="A156" s="18" t="s">
        <v>151</v>
      </c>
      <c r="B156" t="s">
        <v>181</v>
      </c>
      <c r="C156" s="6" t="s">
        <v>431</v>
      </c>
      <c r="D156">
        <v>155</v>
      </c>
      <c r="E156" s="18">
        <v>0.10199999999999999</v>
      </c>
      <c r="F156" s="18"/>
      <c r="G156" s="18"/>
      <c r="H156" s="18"/>
      <c r="I156" s="18">
        <v>1572.1089999999999</v>
      </c>
      <c r="J156" s="18">
        <v>62884378</v>
      </c>
      <c r="L156" s="9">
        <f t="shared" si="3"/>
        <v>293.45099999999979</v>
      </c>
      <c r="M156" s="57"/>
    </row>
    <row r="157" spans="1:13" x14ac:dyDescent="0.25">
      <c r="A157" s="18" t="s">
        <v>152</v>
      </c>
      <c r="B157" t="s">
        <v>182</v>
      </c>
      <c r="C157" s="6" t="s">
        <v>432</v>
      </c>
      <c r="D157">
        <v>156</v>
      </c>
      <c r="E157" s="18">
        <v>0.10199999999999999</v>
      </c>
      <c r="F157" s="18"/>
      <c r="G157" s="18"/>
      <c r="H157" s="18"/>
      <c r="I157" s="18">
        <v>1298.4960000000001</v>
      </c>
      <c r="J157" s="18">
        <v>51939838</v>
      </c>
      <c r="L157" s="9">
        <f t="shared" si="3"/>
        <v>19.837999999999965</v>
      </c>
      <c r="M157" s="57"/>
    </row>
    <row r="158" spans="1:13" x14ac:dyDescent="0.25">
      <c r="A158" s="18" t="s">
        <v>153</v>
      </c>
      <c r="B158" t="s">
        <v>183</v>
      </c>
      <c r="C158" s="6" t="s">
        <v>433</v>
      </c>
      <c r="D158">
        <v>157</v>
      </c>
      <c r="E158" s="18">
        <v>0.10199999999999999</v>
      </c>
      <c r="F158" s="18"/>
      <c r="G158" s="18"/>
      <c r="H158" s="18"/>
      <c r="I158" s="18">
        <v>1379.126</v>
      </c>
      <c r="J158" s="18">
        <v>55165057</v>
      </c>
      <c r="L158" s="9">
        <f t="shared" si="3"/>
        <v>100.46799999999985</v>
      </c>
      <c r="M158" s="57"/>
    </row>
    <row r="159" spans="1:13" x14ac:dyDescent="0.25">
      <c r="A159" s="18" t="s">
        <v>154</v>
      </c>
      <c r="B159" t="s">
        <v>184</v>
      </c>
      <c r="C159" s="6" t="s">
        <v>434</v>
      </c>
      <c r="D159">
        <v>158</v>
      </c>
      <c r="E159" s="18">
        <v>0.10199999999999999</v>
      </c>
      <c r="F159" s="18"/>
      <c r="G159" s="18"/>
      <c r="H159" s="18"/>
      <c r="I159" s="18">
        <v>1562.201</v>
      </c>
      <c r="J159" s="18">
        <v>62488023</v>
      </c>
      <c r="L159" s="9">
        <f t="shared" si="3"/>
        <v>283.54299999999989</v>
      </c>
      <c r="M159" s="57"/>
    </row>
    <row r="160" spans="1:13" x14ac:dyDescent="0.25">
      <c r="A160" s="18" t="s">
        <v>155</v>
      </c>
      <c r="B160" t="s">
        <v>185</v>
      </c>
      <c r="C160" s="6" t="s">
        <v>435</v>
      </c>
      <c r="D160">
        <v>159</v>
      </c>
      <c r="E160" s="18">
        <v>0.10199999999999999</v>
      </c>
      <c r="F160" s="18"/>
      <c r="G160" s="18"/>
      <c r="H160" s="18"/>
      <c r="I160" s="18">
        <v>1577.71</v>
      </c>
      <c r="J160" s="18">
        <v>63108387</v>
      </c>
      <c r="L160" s="9">
        <f t="shared" si="3"/>
        <v>299.05199999999991</v>
      </c>
      <c r="M160" s="57"/>
    </row>
    <row r="161" spans="1:13" x14ac:dyDescent="0.25">
      <c r="A161" s="18" t="s">
        <v>156</v>
      </c>
      <c r="B161" t="s">
        <v>186</v>
      </c>
      <c r="C161" s="6" t="s">
        <v>436</v>
      </c>
      <c r="D161">
        <v>160</v>
      </c>
      <c r="E161" s="18">
        <v>0.10199999999999999</v>
      </c>
      <c r="F161" s="18"/>
      <c r="G161" s="18"/>
      <c r="H161" s="18"/>
      <c r="I161" s="18">
        <v>1429.5340000000001</v>
      </c>
      <c r="J161" s="18">
        <v>57181352</v>
      </c>
      <c r="L161" s="9">
        <f t="shared" si="3"/>
        <v>150.87599999999998</v>
      </c>
      <c r="M161" s="57"/>
    </row>
    <row r="162" spans="1:13" x14ac:dyDescent="0.25">
      <c r="A162" s="18" t="s">
        <v>157</v>
      </c>
      <c r="B162" t="s">
        <v>187</v>
      </c>
      <c r="C162" s="6" t="s">
        <v>437</v>
      </c>
      <c r="D162">
        <v>161</v>
      </c>
      <c r="E162" s="18">
        <v>0.10199999999999999</v>
      </c>
      <c r="F162" s="18"/>
      <c r="G162" s="18"/>
      <c r="H162" s="18"/>
      <c r="I162" s="18">
        <v>1885.999</v>
      </c>
      <c r="J162" s="18">
        <v>75439955</v>
      </c>
      <c r="L162" s="9">
        <f t="shared" si="3"/>
        <v>607.34099999999989</v>
      </c>
      <c r="M162" s="57"/>
    </row>
    <row r="163" spans="1:13" x14ac:dyDescent="0.25">
      <c r="A163" s="18" t="s">
        <v>158</v>
      </c>
      <c r="B163" t="s">
        <v>188</v>
      </c>
      <c r="C163" s="6" t="s">
        <v>438</v>
      </c>
      <c r="D163">
        <v>162</v>
      </c>
      <c r="E163" s="18">
        <v>0.10199999999999999</v>
      </c>
      <c r="F163" s="18"/>
      <c r="G163" s="18"/>
      <c r="H163" s="18"/>
      <c r="I163" s="18">
        <v>1435.29</v>
      </c>
      <c r="J163" s="18">
        <v>57411581</v>
      </c>
      <c r="L163" s="9">
        <f t="shared" si="3"/>
        <v>156.63199999999983</v>
      </c>
      <c r="M163" s="57"/>
    </row>
    <row r="164" spans="1:13" x14ac:dyDescent="0.25">
      <c r="A164" s="18" t="s">
        <v>159</v>
      </c>
      <c r="B164" t="s">
        <v>189</v>
      </c>
      <c r="C164" s="6" t="s">
        <v>439</v>
      </c>
      <c r="D164">
        <v>163</v>
      </c>
      <c r="E164" s="18">
        <v>0.10199999999999999</v>
      </c>
      <c r="F164" s="18"/>
      <c r="G164" s="18"/>
      <c r="H164" s="18"/>
      <c r="I164" s="18">
        <v>1882.11</v>
      </c>
      <c r="J164" s="18">
        <v>75284384</v>
      </c>
      <c r="L164" s="9">
        <f t="shared" si="3"/>
        <v>603.45199999999977</v>
      </c>
      <c r="M164" s="57"/>
    </row>
    <row r="165" spans="1:13" x14ac:dyDescent="0.25">
      <c r="A165" s="18" t="s">
        <v>160</v>
      </c>
      <c r="B165" t="s">
        <v>190</v>
      </c>
      <c r="C165" s="6" t="s">
        <v>440</v>
      </c>
      <c r="D165">
        <v>164</v>
      </c>
      <c r="E165" s="18">
        <v>0.10199999999999999</v>
      </c>
      <c r="F165" s="18"/>
      <c r="G165" s="18"/>
      <c r="H165" s="18"/>
      <c r="I165" s="18">
        <v>1529.0509999999999</v>
      </c>
      <c r="J165" s="18">
        <v>61162058</v>
      </c>
      <c r="L165" s="9">
        <f t="shared" si="3"/>
        <v>250.3929999999998</v>
      </c>
      <c r="M165" s="57"/>
    </row>
    <row r="166" spans="1:13" x14ac:dyDescent="0.25">
      <c r="A166" s="18" t="s">
        <v>161</v>
      </c>
      <c r="B166" t="s">
        <v>191</v>
      </c>
      <c r="C166" s="6" t="s">
        <v>441</v>
      </c>
      <c r="D166">
        <v>165</v>
      </c>
      <c r="E166" s="18">
        <v>0.10199999999999999</v>
      </c>
      <c r="F166" s="18"/>
      <c r="G166" s="18"/>
      <c r="H166" s="18"/>
      <c r="I166" s="18">
        <v>1727.4870000000001</v>
      </c>
      <c r="J166" s="18">
        <v>69099480</v>
      </c>
      <c r="L166" s="9">
        <f t="shared" si="3"/>
        <v>448.82899999999995</v>
      </c>
      <c r="M166" s="57"/>
    </row>
    <row r="167" spans="1:13" x14ac:dyDescent="0.25">
      <c r="A167" s="18" t="s">
        <v>162</v>
      </c>
      <c r="B167" t="s">
        <v>192</v>
      </c>
      <c r="C167" s="6" t="s">
        <v>442</v>
      </c>
      <c r="D167">
        <v>166</v>
      </c>
      <c r="E167" s="18">
        <v>0.10199999999999999</v>
      </c>
      <c r="F167" s="18"/>
      <c r="G167" s="18"/>
      <c r="H167" s="18"/>
      <c r="I167" s="18">
        <v>1436.673</v>
      </c>
      <c r="J167" s="18">
        <v>57466938</v>
      </c>
      <c r="L167" s="9">
        <f t="shared" si="3"/>
        <v>158.01499999999987</v>
      </c>
      <c r="M167" s="57"/>
    </row>
    <row r="168" spans="1:13" x14ac:dyDescent="0.25">
      <c r="A168" s="18" t="s">
        <v>163</v>
      </c>
      <c r="B168" t="s">
        <v>193</v>
      </c>
      <c r="C168" s="6" t="s">
        <v>443</v>
      </c>
      <c r="D168">
        <v>167</v>
      </c>
      <c r="E168" s="18">
        <v>0.10199999999999999</v>
      </c>
      <c r="F168" s="18"/>
      <c r="G168" s="18"/>
      <c r="H168" s="18"/>
      <c r="I168" s="18">
        <v>1490.6489999999999</v>
      </c>
      <c r="J168" s="18">
        <v>59625955</v>
      </c>
      <c r="L168" s="9">
        <f t="shared" si="3"/>
        <v>211.99099999999976</v>
      </c>
      <c r="M168" s="57"/>
    </row>
    <row r="169" spans="1:13" x14ac:dyDescent="0.25">
      <c r="A169" s="18" t="s">
        <v>164</v>
      </c>
      <c r="B169" t="s">
        <v>194</v>
      </c>
      <c r="C169" s="6" t="s">
        <v>444</v>
      </c>
      <c r="D169">
        <v>168</v>
      </c>
      <c r="E169" s="18">
        <v>0.10199999999999999</v>
      </c>
      <c r="F169" s="18"/>
      <c r="G169" s="18"/>
      <c r="H169" s="18"/>
      <c r="I169" s="18">
        <v>1375.6189999999999</v>
      </c>
      <c r="J169" s="18">
        <v>55024776</v>
      </c>
      <c r="L169" s="9">
        <f t="shared" si="3"/>
        <v>96.960999999999785</v>
      </c>
      <c r="M169" s="57"/>
    </row>
    <row r="170" spans="1:13" x14ac:dyDescent="0.25">
      <c r="A170" s="18" t="s">
        <v>165</v>
      </c>
      <c r="B170" t="s">
        <v>195</v>
      </c>
      <c r="C170" s="6" t="s">
        <v>445</v>
      </c>
      <c r="D170">
        <v>169</v>
      </c>
      <c r="E170" s="18">
        <v>0.10199999999999999</v>
      </c>
      <c r="F170" s="18"/>
      <c r="G170" s="18"/>
      <c r="H170" s="18"/>
      <c r="I170" s="18">
        <v>1333.059</v>
      </c>
      <c r="J170" s="18">
        <v>53322345</v>
      </c>
      <c r="L170" s="9">
        <f t="shared" si="3"/>
        <v>54.40099999999984</v>
      </c>
      <c r="M170" s="57"/>
    </row>
    <row r="171" spans="1:13" x14ac:dyDescent="0.25">
      <c r="A171" s="18" t="s">
        <v>166</v>
      </c>
      <c r="B171" t="s">
        <v>196</v>
      </c>
      <c r="C171" s="6" t="s">
        <v>446</v>
      </c>
      <c r="D171">
        <v>170</v>
      </c>
      <c r="E171" s="18">
        <v>0.10199999999999999</v>
      </c>
      <c r="F171" s="18"/>
      <c r="G171" s="18"/>
      <c r="H171" s="18"/>
      <c r="I171" s="18">
        <v>2128.5619999999999</v>
      </c>
      <c r="J171" s="18">
        <v>85142481</v>
      </c>
      <c r="L171" s="9">
        <f t="shared" si="3"/>
        <v>849.90399999999977</v>
      </c>
      <c r="M171" s="57"/>
    </row>
    <row r="172" spans="1:13" x14ac:dyDescent="0.25">
      <c r="A172" s="18" t="s">
        <v>167</v>
      </c>
      <c r="B172" t="s">
        <v>197</v>
      </c>
      <c r="C172" s="6" t="s">
        <v>447</v>
      </c>
      <c r="D172">
        <v>171</v>
      </c>
      <c r="E172" s="18">
        <v>0.10199999999999999</v>
      </c>
      <c r="F172" s="18"/>
      <c r="G172" s="18"/>
      <c r="H172" s="18"/>
      <c r="I172" s="18">
        <v>1556.9649999999999</v>
      </c>
      <c r="J172" s="18">
        <v>62278596</v>
      </c>
      <c r="L172" s="9">
        <f t="shared" si="3"/>
        <v>278.30699999999979</v>
      </c>
      <c r="M172" s="57"/>
    </row>
    <row r="173" spans="1:13" x14ac:dyDescent="0.25">
      <c r="A173" s="18" t="s">
        <v>168</v>
      </c>
      <c r="B173" t="s">
        <v>198</v>
      </c>
      <c r="C173" s="6" t="s">
        <v>448</v>
      </c>
      <c r="D173">
        <v>172</v>
      </c>
      <c r="E173" s="18">
        <v>0.10199999999999999</v>
      </c>
      <c r="F173" s="18"/>
      <c r="G173" s="18"/>
      <c r="H173" s="18"/>
      <c r="I173" s="18">
        <v>1433.6310000000001</v>
      </c>
      <c r="J173" s="18">
        <v>57345232</v>
      </c>
      <c r="L173" s="9">
        <f t="shared" si="3"/>
        <v>154.97299999999996</v>
      </c>
      <c r="M173" s="57"/>
    </row>
    <row r="174" spans="1:13" x14ac:dyDescent="0.25">
      <c r="A174" s="18" t="s">
        <v>169</v>
      </c>
      <c r="B174" t="s">
        <v>199</v>
      </c>
      <c r="C174" s="6" t="s">
        <v>449</v>
      </c>
      <c r="D174">
        <v>173</v>
      </c>
      <c r="E174" s="18">
        <v>0.10199999999999999</v>
      </c>
      <c r="F174" s="18"/>
      <c r="G174" s="18"/>
      <c r="H174" s="18"/>
      <c r="I174" s="18">
        <v>1584.673</v>
      </c>
      <c r="J174" s="18">
        <v>63386922</v>
      </c>
      <c r="L174" s="9">
        <f t="shared" si="3"/>
        <v>306.01499999999987</v>
      </c>
      <c r="M174" s="57"/>
    </row>
    <row r="175" spans="1:13" x14ac:dyDescent="0.25">
      <c r="A175" s="18" t="s">
        <v>170</v>
      </c>
      <c r="B175" t="s">
        <v>200</v>
      </c>
      <c r="C175" s="6" t="s">
        <v>450</v>
      </c>
      <c r="D175">
        <v>174</v>
      </c>
      <c r="E175" s="18">
        <v>0.10199999999999999</v>
      </c>
      <c r="F175" s="18"/>
      <c r="G175" s="18"/>
      <c r="H175" s="18"/>
      <c r="I175" s="18">
        <v>1420.788</v>
      </c>
      <c r="J175" s="18">
        <v>56831526</v>
      </c>
      <c r="L175" s="9">
        <f t="shared" si="3"/>
        <v>142.12999999999988</v>
      </c>
      <c r="M175" s="57"/>
    </row>
    <row r="176" spans="1:13" x14ac:dyDescent="0.25">
      <c r="A176" s="18" t="s">
        <v>171</v>
      </c>
      <c r="B176" t="s">
        <v>201</v>
      </c>
      <c r="C176" s="6" t="s">
        <v>451</v>
      </c>
      <c r="D176">
        <v>175</v>
      </c>
      <c r="E176" s="18">
        <v>0.10199999999999999</v>
      </c>
      <c r="F176" s="18"/>
      <c r="G176" s="18"/>
      <c r="H176" s="18"/>
      <c r="I176" s="18">
        <v>1705.8030000000001</v>
      </c>
      <c r="J176" s="18">
        <v>68232107</v>
      </c>
      <c r="L176" s="9">
        <f t="shared" si="3"/>
        <v>427.14499999999998</v>
      </c>
      <c r="M176" s="57"/>
    </row>
    <row r="177" spans="1:13" x14ac:dyDescent="0.25">
      <c r="A177" s="18" t="s">
        <v>172</v>
      </c>
      <c r="B177" t="s">
        <v>202</v>
      </c>
      <c r="C177" s="6" t="s">
        <v>452</v>
      </c>
      <c r="D177">
        <v>176</v>
      </c>
      <c r="E177" s="18">
        <v>0.10199999999999999</v>
      </c>
      <c r="F177" s="18"/>
      <c r="G177" s="18"/>
      <c r="H177" s="18"/>
      <c r="I177" s="18">
        <v>1332.99</v>
      </c>
      <c r="J177" s="18">
        <v>53319583</v>
      </c>
      <c r="L177" s="9">
        <f t="shared" si="3"/>
        <v>54.33199999999988</v>
      </c>
      <c r="M177" s="57"/>
    </row>
    <row r="178" spans="1:13" x14ac:dyDescent="0.25">
      <c r="A178" s="18" t="s">
        <v>173</v>
      </c>
      <c r="B178" t="s">
        <v>203</v>
      </c>
      <c r="C178" s="6" t="s">
        <v>453</v>
      </c>
      <c r="D178">
        <v>177</v>
      </c>
      <c r="E178" s="18">
        <v>0.10199999999999999</v>
      </c>
      <c r="F178" s="18"/>
      <c r="G178" s="18"/>
      <c r="H178" s="18"/>
      <c r="I178" s="18">
        <v>1417.701</v>
      </c>
      <c r="J178" s="18">
        <v>56708020</v>
      </c>
      <c r="L178" s="9">
        <f t="shared" si="3"/>
        <v>139.04299999999989</v>
      </c>
      <c r="M178" s="57"/>
    </row>
    <row r="179" spans="1:13" x14ac:dyDescent="0.25">
      <c r="A179" s="18" t="s">
        <v>174</v>
      </c>
      <c r="B179" t="s">
        <v>204</v>
      </c>
      <c r="C179" s="6" t="s">
        <v>454</v>
      </c>
      <c r="D179">
        <v>178</v>
      </c>
      <c r="E179" s="18">
        <v>0.10199999999999999</v>
      </c>
      <c r="F179" s="18"/>
      <c r="G179" s="18"/>
      <c r="H179" s="18"/>
      <c r="I179" s="18">
        <v>1642.4159999999999</v>
      </c>
      <c r="J179" s="18">
        <v>65696654</v>
      </c>
      <c r="L179" s="9">
        <f t="shared" si="3"/>
        <v>363.75799999999981</v>
      </c>
      <c r="M179" s="57"/>
    </row>
    <row r="180" spans="1:13" x14ac:dyDescent="0.25">
      <c r="A180" s="18" t="s">
        <v>175</v>
      </c>
      <c r="B180" t="s">
        <v>205</v>
      </c>
      <c r="C180" s="6" t="s">
        <v>455</v>
      </c>
      <c r="D180">
        <v>179</v>
      </c>
      <c r="E180" s="18">
        <v>0.10199999999999999</v>
      </c>
      <c r="F180" s="18"/>
      <c r="G180" s="18"/>
      <c r="H180" s="18"/>
      <c r="I180" s="18">
        <v>1727.46</v>
      </c>
      <c r="J180" s="18">
        <v>69098410</v>
      </c>
      <c r="L180" s="9">
        <f t="shared" si="3"/>
        <v>448.80199999999991</v>
      </c>
      <c r="M180" s="57"/>
    </row>
    <row r="181" spans="1:13" x14ac:dyDescent="0.25">
      <c r="A181" s="18" t="s">
        <v>176</v>
      </c>
      <c r="B181" t="s">
        <v>206</v>
      </c>
      <c r="C181" s="6" t="s">
        <v>456</v>
      </c>
      <c r="D181">
        <v>180</v>
      </c>
      <c r="E181" s="18">
        <v>0.10199999999999999</v>
      </c>
      <c r="F181" s="18"/>
      <c r="G181" s="18"/>
      <c r="H181" s="18"/>
      <c r="I181" s="18">
        <v>1374.768</v>
      </c>
      <c r="J181" s="18">
        <v>54990728</v>
      </c>
      <c r="L181" s="9">
        <f t="shared" si="3"/>
        <v>96.1099999999999</v>
      </c>
      <c r="M181" s="57"/>
    </row>
    <row r="182" spans="1:13" x14ac:dyDescent="0.25">
      <c r="A182" s="18" t="s">
        <v>177</v>
      </c>
      <c r="B182" t="s">
        <v>207</v>
      </c>
      <c r="C182" s="6" t="s">
        <v>457</v>
      </c>
      <c r="D182">
        <v>181</v>
      </c>
      <c r="E182" s="18">
        <v>0.10199999999999999</v>
      </c>
      <c r="F182" s="18"/>
      <c r="G182" s="18"/>
      <c r="H182" s="18"/>
      <c r="I182" s="18">
        <v>1487.2170000000001</v>
      </c>
      <c r="J182" s="18">
        <v>59488692</v>
      </c>
      <c r="L182" s="9">
        <f t="shared" si="3"/>
        <v>208.55899999999997</v>
      </c>
      <c r="M182" s="57"/>
    </row>
    <row r="183" spans="1:13" x14ac:dyDescent="0.25">
      <c r="A183" s="18" t="s">
        <v>178</v>
      </c>
      <c r="B183" t="s">
        <v>208</v>
      </c>
      <c r="C183" s="6" t="s">
        <v>458</v>
      </c>
      <c r="D183">
        <v>182</v>
      </c>
      <c r="E183" s="18">
        <v>0.10199999999999999</v>
      </c>
      <c r="F183" s="18"/>
      <c r="G183" s="18"/>
      <c r="H183" s="18"/>
      <c r="I183" s="18">
        <v>1369.0250000000001</v>
      </c>
      <c r="J183" s="18">
        <v>54760996</v>
      </c>
      <c r="L183" s="9">
        <f t="shared" si="3"/>
        <v>90.366999999999962</v>
      </c>
      <c r="M183" s="57"/>
    </row>
    <row r="184" spans="1:13" x14ac:dyDescent="0.25">
      <c r="A184" s="18" t="s">
        <v>179</v>
      </c>
      <c r="B184" t="s">
        <v>209</v>
      </c>
      <c r="C184" s="6" t="s">
        <v>459</v>
      </c>
      <c r="D184">
        <v>183</v>
      </c>
      <c r="E184" s="18">
        <v>0.10199999999999999</v>
      </c>
      <c r="F184" s="18"/>
      <c r="G184" s="18"/>
      <c r="H184" s="18"/>
      <c r="I184" s="18">
        <v>1482.5329999999999</v>
      </c>
      <c r="J184" s="18">
        <v>59301331</v>
      </c>
      <c r="L184" s="9">
        <f t="shared" si="3"/>
        <v>203.87499999999977</v>
      </c>
      <c r="M184" s="57"/>
    </row>
    <row r="185" spans="1:13" x14ac:dyDescent="0.25">
      <c r="A185" s="18" t="s">
        <v>180</v>
      </c>
      <c r="B185" t="s">
        <v>210</v>
      </c>
      <c r="C185" s="6" t="s">
        <v>460</v>
      </c>
      <c r="D185">
        <v>184</v>
      </c>
      <c r="E185" s="18">
        <v>0.10199999999999999</v>
      </c>
      <c r="F185" s="18"/>
      <c r="G185" s="18"/>
      <c r="H185" s="18"/>
      <c r="I185" s="18">
        <v>1314.5909999999999</v>
      </c>
      <c r="J185" s="18">
        <v>52583636</v>
      </c>
      <c r="L185" s="9">
        <f t="shared" si="3"/>
        <v>35.932999999999765</v>
      </c>
      <c r="M185" s="57"/>
    </row>
    <row r="186" spans="1:13" x14ac:dyDescent="0.25">
      <c r="A186" s="18" t="s">
        <v>181</v>
      </c>
      <c r="B186" t="s">
        <v>211</v>
      </c>
      <c r="C186" s="6" t="s">
        <v>461</v>
      </c>
      <c r="D186">
        <v>185</v>
      </c>
      <c r="E186" s="18">
        <v>0.10199999999999999</v>
      </c>
      <c r="F186" s="18"/>
      <c r="G186" s="18"/>
      <c r="H186" s="18"/>
      <c r="I186" s="18">
        <v>1366.7139999999999</v>
      </c>
      <c r="J186" s="18">
        <v>54668577</v>
      </c>
      <c r="L186" s="9">
        <f t="shared" si="3"/>
        <v>88.055999999999813</v>
      </c>
      <c r="M186" s="57"/>
    </row>
    <row r="187" spans="1:13" x14ac:dyDescent="0.25">
      <c r="A187" s="18" t="s">
        <v>182</v>
      </c>
      <c r="B187" t="s">
        <v>212</v>
      </c>
      <c r="C187" s="6" t="s">
        <v>462</v>
      </c>
      <c r="D187">
        <v>186</v>
      </c>
      <c r="E187" s="18">
        <v>0.10199999999999999</v>
      </c>
      <c r="F187" s="18"/>
      <c r="G187" s="18"/>
      <c r="H187" s="18"/>
      <c r="I187" s="18">
        <v>1455.6790000000001</v>
      </c>
      <c r="J187" s="18">
        <v>58227173</v>
      </c>
      <c r="L187" s="9">
        <f t="shared" si="3"/>
        <v>177.02099999999996</v>
      </c>
      <c r="M187" s="57"/>
    </row>
    <row r="188" spans="1:13" x14ac:dyDescent="0.25">
      <c r="A188" s="18" t="s">
        <v>183</v>
      </c>
      <c r="B188" t="s">
        <v>213</v>
      </c>
      <c r="C188" s="6" t="s">
        <v>463</v>
      </c>
      <c r="D188">
        <v>187</v>
      </c>
      <c r="E188" s="18">
        <v>0.10199999999999999</v>
      </c>
      <c r="F188" s="18"/>
      <c r="G188" s="18"/>
      <c r="H188" s="18"/>
      <c r="I188" s="18">
        <v>1424.393</v>
      </c>
      <c r="J188" s="18">
        <v>56975706</v>
      </c>
      <c r="L188" s="9">
        <f t="shared" si="3"/>
        <v>145.7349999999999</v>
      </c>
      <c r="M188" s="57"/>
    </row>
    <row r="189" spans="1:13" x14ac:dyDescent="0.25">
      <c r="A189" s="18" t="s">
        <v>184</v>
      </c>
      <c r="B189" t="s">
        <v>214</v>
      </c>
      <c r="C189" s="6" t="s">
        <v>464</v>
      </c>
      <c r="D189">
        <v>188</v>
      </c>
      <c r="E189" s="18">
        <v>0.10199999999999999</v>
      </c>
      <c r="F189" s="18"/>
      <c r="G189" s="18"/>
      <c r="H189" s="18"/>
      <c r="I189" s="18">
        <v>1276.6669999999999</v>
      </c>
      <c r="J189" s="18">
        <v>51066692</v>
      </c>
      <c r="L189" s="9">
        <f t="shared" si="3"/>
        <v>-1.9910000000002128</v>
      </c>
      <c r="M189" s="57"/>
    </row>
    <row r="190" spans="1:13" x14ac:dyDescent="0.25">
      <c r="A190" s="18" t="s">
        <v>185</v>
      </c>
      <c r="B190" t="s">
        <v>215</v>
      </c>
      <c r="C190" s="6" t="s">
        <v>465</v>
      </c>
      <c r="D190">
        <v>189</v>
      </c>
      <c r="E190" s="18">
        <v>0.10199999999999999</v>
      </c>
      <c r="F190" s="18"/>
      <c r="G190" s="18"/>
      <c r="H190" s="18"/>
      <c r="I190" s="18">
        <v>1392.904</v>
      </c>
      <c r="J190" s="18">
        <v>55716172</v>
      </c>
      <c r="L190" s="9">
        <f t="shared" si="3"/>
        <v>114.24599999999987</v>
      </c>
      <c r="M190" s="57"/>
    </row>
    <row r="191" spans="1:13" x14ac:dyDescent="0.25">
      <c r="A191" s="18" t="s">
        <v>186</v>
      </c>
      <c r="B191" t="s">
        <v>216</v>
      </c>
      <c r="C191" s="6" t="s">
        <v>466</v>
      </c>
      <c r="D191">
        <v>190</v>
      </c>
      <c r="E191" s="18">
        <v>0.10199999999999999</v>
      </c>
      <c r="F191" s="18"/>
      <c r="G191" s="18"/>
      <c r="H191" s="18"/>
      <c r="I191" s="18">
        <v>1465.4739999999999</v>
      </c>
      <c r="J191" s="18">
        <v>58618959</v>
      </c>
      <c r="L191" s="9">
        <f t="shared" si="3"/>
        <v>186.8159999999998</v>
      </c>
      <c r="M191" s="57"/>
    </row>
    <row r="192" spans="1:13" x14ac:dyDescent="0.25">
      <c r="A192" s="18" t="s">
        <v>187</v>
      </c>
      <c r="B192" t="s">
        <v>217</v>
      </c>
      <c r="C192" s="6" t="s">
        <v>467</v>
      </c>
      <c r="D192">
        <v>191</v>
      </c>
      <c r="E192" s="18">
        <v>0.10199999999999999</v>
      </c>
      <c r="F192" s="18"/>
      <c r="G192" s="18"/>
      <c r="H192" s="18"/>
      <c r="I192" s="18">
        <v>1613.5360000000001</v>
      </c>
      <c r="J192" s="18">
        <v>64541431</v>
      </c>
      <c r="L192" s="9">
        <f t="shared" si="3"/>
        <v>334.87799999999993</v>
      </c>
      <c r="M192" s="57"/>
    </row>
    <row r="193" spans="1:13" x14ac:dyDescent="0.25">
      <c r="A193" s="18" t="s">
        <v>188</v>
      </c>
      <c r="B193" t="s">
        <v>218</v>
      </c>
      <c r="C193" s="6" t="s">
        <v>468</v>
      </c>
      <c r="D193">
        <v>192</v>
      </c>
      <c r="E193" s="18">
        <v>0.10199999999999999</v>
      </c>
      <c r="F193" s="18"/>
      <c r="G193" s="18"/>
      <c r="H193" s="18"/>
      <c r="I193" s="18">
        <v>1405.35</v>
      </c>
      <c r="J193" s="18">
        <v>56214016</v>
      </c>
      <c r="L193" s="9">
        <f t="shared" si="3"/>
        <v>126.69199999999978</v>
      </c>
      <c r="M193" s="57"/>
    </row>
    <row r="194" spans="1:13" x14ac:dyDescent="0.25">
      <c r="A194" s="18" t="s">
        <v>189</v>
      </c>
      <c r="B194" t="s">
        <v>219</v>
      </c>
      <c r="C194" s="6" t="s">
        <v>469</v>
      </c>
      <c r="D194">
        <v>193</v>
      </c>
      <c r="E194" s="18">
        <v>0.10199999999999999</v>
      </c>
      <c r="F194" s="18"/>
      <c r="G194" s="18"/>
      <c r="H194" s="18"/>
      <c r="I194" s="18">
        <v>1304.633</v>
      </c>
      <c r="J194" s="18">
        <v>52185324</v>
      </c>
      <c r="L194" s="9">
        <f t="shared" si="3"/>
        <v>25.974999999999909</v>
      </c>
      <c r="M194" s="57"/>
    </row>
    <row r="195" spans="1:13" x14ac:dyDescent="0.25">
      <c r="A195" s="18" t="s">
        <v>190</v>
      </c>
      <c r="B195" t="s">
        <v>220</v>
      </c>
      <c r="C195" s="6" t="s">
        <v>470</v>
      </c>
      <c r="D195">
        <v>194</v>
      </c>
      <c r="E195" s="18">
        <v>0.10199999999999999</v>
      </c>
      <c r="F195" s="18"/>
      <c r="G195" s="18"/>
      <c r="H195" s="18"/>
      <c r="I195" s="18">
        <v>1304.93</v>
      </c>
      <c r="J195" s="18">
        <v>52197195</v>
      </c>
      <c r="L195" s="9">
        <f t="shared" si="3"/>
        <v>26.271999999999935</v>
      </c>
      <c r="M195" s="57"/>
    </row>
    <row r="196" spans="1:13" x14ac:dyDescent="0.25">
      <c r="A196" s="18" t="s">
        <v>191</v>
      </c>
      <c r="B196" t="s">
        <v>221</v>
      </c>
      <c r="C196" s="6" t="s">
        <v>471</v>
      </c>
      <c r="D196">
        <v>195</v>
      </c>
      <c r="E196" s="18">
        <v>0.10199999999999999</v>
      </c>
      <c r="F196" s="18"/>
      <c r="G196" s="18"/>
      <c r="H196" s="18"/>
      <c r="I196" s="18">
        <v>1575.2739999999999</v>
      </c>
      <c r="J196" s="18">
        <v>63010961</v>
      </c>
      <c r="L196" s="9">
        <f t="shared" si="3"/>
        <v>296.61599999999976</v>
      </c>
      <c r="M196" s="57"/>
    </row>
    <row r="197" spans="1:13" x14ac:dyDescent="0.25">
      <c r="A197" s="18" t="s">
        <v>192</v>
      </c>
      <c r="B197" t="s">
        <v>222</v>
      </c>
      <c r="C197" s="6" t="s">
        <v>472</v>
      </c>
      <c r="D197">
        <v>196</v>
      </c>
      <c r="E197" s="18">
        <v>0.10199999999999999</v>
      </c>
      <c r="F197" s="18"/>
      <c r="G197" s="18"/>
      <c r="H197" s="18"/>
      <c r="I197" s="18">
        <v>1402.4169999999999</v>
      </c>
      <c r="J197" s="18">
        <v>56096679</v>
      </c>
      <c r="L197" s="9">
        <f t="shared" ref="L197:L260" si="4">I197-$K$2</f>
        <v>123.75899999999979</v>
      </c>
      <c r="M197" s="57"/>
    </row>
    <row r="198" spans="1:13" x14ac:dyDescent="0.25">
      <c r="A198" s="18" t="s">
        <v>193</v>
      </c>
      <c r="B198" t="s">
        <v>223</v>
      </c>
      <c r="C198" s="6" t="s">
        <v>473</v>
      </c>
      <c r="D198">
        <v>197</v>
      </c>
      <c r="E198" s="18">
        <v>0.10199999999999999</v>
      </c>
      <c r="F198" s="18"/>
      <c r="G198" s="18"/>
      <c r="H198" s="18"/>
      <c r="I198" s="18">
        <v>1431.9780000000001</v>
      </c>
      <c r="J198" s="18">
        <v>57279123</v>
      </c>
      <c r="L198" s="9">
        <f t="shared" si="4"/>
        <v>153.31999999999994</v>
      </c>
      <c r="M198" s="57"/>
    </row>
    <row r="199" spans="1:13" x14ac:dyDescent="0.25">
      <c r="A199" s="18" t="s">
        <v>194</v>
      </c>
      <c r="B199" t="s">
        <v>224</v>
      </c>
      <c r="C199" s="6" t="s">
        <v>474</v>
      </c>
      <c r="D199">
        <v>198</v>
      </c>
      <c r="E199" s="18">
        <v>0.10199999999999999</v>
      </c>
      <c r="F199" s="18"/>
      <c r="G199" s="18"/>
      <c r="H199" s="18"/>
      <c r="I199" s="18">
        <v>1408.09</v>
      </c>
      <c r="J199" s="18">
        <v>56323610</v>
      </c>
      <c r="L199" s="9">
        <f t="shared" si="4"/>
        <v>129.43199999999979</v>
      </c>
      <c r="M199" s="57"/>
    </row>
    <row r="200" spans="1:13" x14ac:dyDescent="0.25">
      <c r="A200" s="18" t="s">
        <v>195</v>
      </c>
      <c r="B200" t="s">
        <v>225</v>
      </c>
      <c r="C200" s="6" t="s">
        <v>475</v>
      </c>
      <c r="D200">
        <v>199</v>
      </c>
      <c r="E200" s="18">
        <v>0.10199999999999999</v>
      </c>
      <c r="F200" s="18"/>
      <c r="G200" s="18"/>
      <c r="H200" s="18"/>
      <c r="I200" s="18">
        <v>1438.271</v>
      </c>
      <c r="J200" s="18">
        <v>57530848</v>
      </c>
      <c r="L200" s="9">
        <f t="shared" si="4"/>
        <v>159.61299999999983</v>
      </c>
      <c r="M200" s="57"/>
    </row>
    <row r="201" spans="1:13" x14ac:dyDescent="0.25">
      <c r="A201" s="18" t="s">
        <v>196</v>
      </c>
      <c r="B201" t="s">
        <v>226</v>
      </c>
      <c r="C201" s="6" t="s">
        <v>476</v>
      </c>
      <c r="D201">
        <v>200</v>
      </c>
      <c r="E201" s="18">
        <v>0.10199999999999999</v>
      </c>
      <c r="F201" s="18"/>
      <c r="G201" s="18"/>
      <c r="H201" s="18"/>
      <c r="I201" s="18">
        <v>1318.7629999999999</v>
      </c>
      <c r="J201" s="18">
        <v>52750533</v>
      </c>
      <c r="L201" s="9">
        <f t="shared" si="4"/>
        <v>40.104999999999791</v>
      </c>
      <c r="M201" s="57"/>
    </row>
    <row r="202" spans="1:13" x14ac:dyDescent="0.25">
      <c r="A202" s="18" t="s">
        <v>197</v>
      </c>
      <c r="B202" t="s">
        <v>227</v>
      </c>
      <c r="C202" s="6" t="s">
        <v>477</v>
      </c>
      <c r="D202">
        <v>201</v>
      </c>
      <c r="E202" s="18">
        <v>0.10199999999999999</v>
      </c>
      <c r="F202" s="18"/>
      <c r="G202" s="18"/>
      <c r="H202" s="18"/>
      <c r="I202" s="18">
        <v>2007.2719999999999</v>
      </c>
      <c r="J202" s="18">
        <v>80290861</v>
      </c>
      <c r="L202" s="9">
        <f t="shared" si="4"/>
        <v>728.61399999999981</v>
      </c>
      <c r="M202" s="57"/>
    </row>
    <row r="203" spans="1:13" x14ac:dyDescent="0.25">
      <c r="A203" s="18" t="s">
        <v>198</v>
      </c>
      <c r="B203" t="s">
        <v>228</v>
      </c>
      <c r="C203" s="6" t="s">
        <v>478</v>
      </c>
      <c r="D203">
        <v>202</v>
      </c>
      <c r="E203" s="18">
        <v>0.10199999999999999</v>
      </c>
      <c r="F203" s="18"/>
      <c r="G203" s="18"/>
      <c r="H203" s="18"/>
      <c r="I203" s="18">
        <v>1577.9870000000001</v>
      </c>
      <c r="J203" s="18">
        <v>63119483</v>
      </c>
      <c r="L203" s="9">
        <f t="shared" si="4"/>
        <v>299.32899999999995</v>
      </c>
      <c r="M203" s="57"/>
    </row>
    <row r="204" spans="1:13" x14ac:dyDescent="0.25">
      <c r="A204" s="18" t="s">
        <v>199</v>
      </c>
      <c r="B204" t="s">
        <v>229</v>
      </c>
      <c r="C204" s="6" t="s">
        <v>479</v>
      </c>
      <c r="D204">
        <v>203</v>
      </c>
      <c r="E204" s="18">
        <v>0.10199999999999999</v>
      </c>
      <c r="F204" s="18"/>
      <c r="G204" s="18"/>
      <c r="H204" s="18"/>
      <c r="I204" s="18">
        <v>1597.3109999999999</v>
      </c>
      <c r="J204" s="18">
        <v>63892450</v>
      </c>
      <c r="L204" s="9">
        <f t="shared" si="4"/>
        <v>318.65299999999979</v>
      </c>
      <c r="M204" s="57"/>
    </row>
    <row r="205" spans="1:13" x14ac:dyDescent="0.25">
      <c r="A205" s="18" t="s">
        <v>200</v>
      </c>
      <c r="B205" t="s">
        <v>230</v>
      </c>
      <c r="C205" s="6" t="s">
        <v>480</v>
      </c>
      <c r="D205">
        <v>204</v>
      </c>
      <c r="E205" s="18">
        <v>0.10199999999999999</v>
      </c>
      <c r="F205" s="18"/>
      <c r="G205" s="18"/>
      <c r="H205" s="18"/>
      <c r="I205" s="18">
        <v>1540.443</v>
      </c>
      <c r="J205" s="18">
        <v>61617726</v>
      </c>
      <c r="L205" s="9">
        <f t="shared" si="4"/>
        <v>261.78499999999985</v>
      </c>
      <c r="M205" s="57"/>
    </row>
    <row r="206" spans="1:13" x14ac:dyDescent="0.25">
      <c r="A206" s="18" t="s">
        <v>201</v>
      </c>
      <c r="B206" t="s">
        <v>231</v>
      </c>
      <c r="C206" s="6" t="s">
        <v>481</v>
      </c>
      <c r="D206">
        <v>205</v>
      </c>
      <c r="E206" s="18">
        <v>0.10199999999999999</v>
      </c>
      <c r="F206" s="18"/>
      <c r="G206" s="18"/>
      <c r="H206" s="18"/>
      <c r="I206" s="18">
        <v>1736.2139999999999</v>
      </c>
      <c r="J206" s="18">
        <v>69448558</v>
      </c>
      <c r="L206" s="9">
        <f t="shared" si="4"/>
        <v>457.55599999999981</v>
      </c>
      <c r="M206" s="57"/>
    </row>
    <row r="207" spans="1:13" x14ac:dyDescent="0.25">
      <c r="A207" s="18" t="s">
        <v>202</v>
      </c>
      <c r="B207" t="s">
        <v>232</v>
      </c>
      <c r="C207" s="6" t="s">
        <v>482</v>
      </c>
      <c r="D207">
        <v>206</v>
      </c>
      <c r="E207" s="18">
        <v>0.10199999999999999</v>
      </c>
      <c r="F207" s="18"/>
      <c r="G207" s="18"/>
      <c r="H207" s="18"/>
      <c r="I207" s="18">
        <v>1358.3630000000001</v>
      </c>
      <c r="J207" s="18">
        <v>54334509</v>
      </c>
      <c r="L207" s="9">
        <f t="shared" si="4"/>
        <v>79.704999999999927</v>
      </c>
      <c r="M207" s="57"/>
    </row>
    <row r="208" spans="1:13" x14ac:dyDescent="0.25">
      <c r="A208" s="18" t="s">
        <v>203</v>
      </c>
      <c r="B208" t="s">
        <v>233</v>
      </c>
      <c r="C208" s="6" t="s">
        <v>483</v>
      </c>
      <c r="D208">
        <v>207</v>
      </c>
      <c r="E208" s="18">
        <v>0.10199999999999999</v>
      </c>
      <c r="F208" s="18"/>
      <c r="G208" s="18"/>
      <c r="H208" s="18"/>
      <c r="I208" s="18">
        <v>1711.32</v>
      </c>
      <c r="J208" s="18">
        <v>68452804</v>
      </c>
      <c r="L208" s="9">
        <f t="shared" si="4"/>
        <v>432.66199999999981</v>
      </c>
      <c r="M208" s="57"/>
    </row>
    <row r="209" spans="1:13" x14ac:dyDescent="0.25">
      <c r="A209" s="18" t="s">
        <v>204</v>
      </c>
      <c r="B209" t="s">
        <v>234</v>
      </c>
      <c r="C209" s="6" t="s">
        <v>484</v>
      </c>
      <c r="D209">
        <v>208</v>
      </c>
      <c r="E209" s="18">
        <v>0.10199999999999999</v>
      </c>
      <c r="F209" s="18"/>
      <c r="G209" s="18"/>
      <c r="H209" s="18"/>
      <c r="I209" s="18">
        <v>1409.13</v>
      </c>
      <c r="J209" s="18">
        <v>56365205</v>
      </c>
      <c r="L209" s="9">
        <f t="shared" si="4"/>
        <v>130.47199999999998</v>
      </c>
      <c r="M209" s="57"/>
    </row>
    <row r="210" spans="1:13" x14ac:dyDescent="0.25">
      <c r="A210" s="18" t="s">
        <v>205</v>
      </c>
      <c r="B210" t="s">
        <v>235</v>
      </c>
      <c r="C210" s="6" t="s">
        <v>485</v>
      </c>
      <c r="D210">
        <v>209</v>
      </c>
      <c r="E210" s="18">
        <v>0.10199999999999999</v>
      </c>
      <c r="F210" s="18"/>
      <c r="G210" s="18"/>
      <c r="H210" s="18"/>
      <c r="I210" s="18">
        <v>1690.4870000000001</v>
      </c>
      <c r="J210" s="18">
        <v>67619482</v>
      </c>
      <c r="L210" s="9">
        <f t="shared" si="4"/>
        <v>411.82899999999995</v>
      </c>
      <c r="M210" s="57"/>
    </row>
    <row r="211" spans="1:13" x14ac:dyDescent="0.25">
      <c r="A211" s="18" t="s">
        <v>206</v>
      </c>
      <c r="B211" t="s">
        <v>236</v>
      </c>
      <c r="C211" s="6" t="s">
        <v>486</v>
      </c>
      <c r="D211">
        <v>210</v>
      </c>
      <c r="E211" s="18">
        <v>0.10199999999999999</v>
      </c>
      <c r="F211" s="18"/>
      <c r="G211" s="18"/>
      <c r="H211" s="18"/>
      <c r="I211" s="18">
        <v>1564.9259999999999</v>
      </c>
      <c r="J211" s="18">
        <v>62597054</v>
      </c>
      <c r="L211" s="9">
        <f t="shared" si="4"/>
        <v>286.2679999999998</v>
      </c>
      <c r="M211" s="57"/>
    </row>
    <row r="212" spans="1:13" x14ac:dyDescent="0.25">
      <c r="A212" s="18" t="s">
        <v>207</v>
      </c>
      <c r="B212" t="s">
        <v>237</v>
      </c>
      <c r="C212" s="6" t="s">
        <v>487</v>
      </c>
      <c r="D212">
        <v>211</v>
      </c>
      <c r="E212" s="18">
        <v>0.10199999999999999</v>
      </c>
      <c r="F212" s="18"/>
      <c r="G212" s="18"/>
      <c r="H212" s="18"/>
      <c r="I212" s="18">
        <v>1337.798</v>
      </c>
      <c r="J212" s="18">
        <v>53511923</v>
      </c>
      <c r="L212" s="9">
        <f t="shared" si="4"/>
        <v>59.139999999999873</v>
      </c>
      <c r="M212" s="57"/>
    </row>
    <row r="213" spans="1:13" x14ac:dyDescent="0.25">
      <c r="A213" s="18" t="s">
        <v>208</v>
      </c>
      <c r="B213" t="s">
        <v>238</v>
      </c>
      <c r="C213" s="6" t="s">
        <v>488</v>
      </c>
      <c r="D213">
        <v>212</v>
      </c>
      <c r="E213" s="18">
        <v>0.10199999999999999</v>
      </c>
      <c r="F213" s="18"/>
      <c r="G213" s="18"/>
      <c r="H213" s="18"/>
      <c r="I213" s="18">
        <v>1271.6959999999999</v>
      </c>
      <c r="J213" s="18">
        <v>50867851</v>
      </c>
      <c r="L213" s="9">
        <f t="shared" si="4"/>
        <v>-6.9620000000002165</v>
      </c>
      <c r="M213" s="57"/>
    </row>
    <row r="214" spans="1:13" x14ac:dyDescent="0.25">
      <c r="A214" s="18" t="s">
        <v>209</v>
      </c>
      <c r="B214" t="s">
        <v>239</v>
      </c>
      <c r="C214" s="6" t="s">
        <v>489</v>
      </c>
      <c r="D214">
        <v>213</v>
      </c>
      <c r="E214" s="18">
        <v>0.10199999999999999</v>
      </c>
      <c r="F214" s="18"/>
      <c r="G214" s="18"/>
      <c r="H214" s="18"/>
      <c r="I214" s="18">
        <v>1539.6289999999999</v>
      </c>
      <c r="J214" s="18">
        <v>61585177</v>
      </c>
      <c r="L214" s="9">
        <f t="shared" si="4"/>
        <v>260.97099999999978</v>
      </c>
      <c r="M214" s="57"/>
    </row>
    <row r="215" spans="1:13" x14ac:dyDescent="0.25">
      <c r="A215" s="18" t="s">
        <v>210</v>
      </c>
      <c r="B215" t="s">
        <v>240</v>
      </c>
      <c r="C215" s="6" t="s">
        <v>490</v>
      </c>
      <c r="D215">
        <v>214</v>
      </c>
      <c r="E215" s="18">
        <v>0.10199999999999999</v>
      </c>
      <c r="F215" s="18"/>
      <c r="G215" s="18"/>
      <c r="H215" s="18"/>
      <c r="I215" s="18">
        <v>1302.49</v>
      </c>
      <c r="J215" s="18">
        <v>52099593</v>
      </c>
      <c r="L215" s="9">
        <f t="shared" si="4"/>
        <v>23.83199999999988</v>
      </c>
      <c r="M215" s="57"/>
    </row>
    <row r="216" spans="1:13" x14ac:dyDescent="0.25">
      <c r="A216" s="18" t="s">
        <v>211</v>
      </c>
      <c r="B216" t="s">
        <v>241</v>
      </c>
      <c r="C216" s="6" t="s">
        <v>491</v>
      </c>
      <c r="D216">
        <v>215</v>
      </c>
      <c r="E216" s="18">
        <v>0.10199999999999999</v>
      </c>
      <c r="F216" s="18"/>
      <c r="G216" s="18"/>
      <c r="H216" s="18"/>
      <c r="I216" s="18">
        <v>1662.3620000000001</v>
      </c>
      <c r="J216" s="18">
        <v>66494490</v>
      </c>
      <c r="L216" s="9">
        <f t="shared" si="4"/>
        <v>383.70399999999995</v>
      </c>
      <c r="M216" s="57"/>
    </row>
    <row r="217" spans="1:13" x14ac:dyDescent="0.25">
      <c r="A217" s="18" t="s">
        <v>212</v>
      </c>
      <c r="B217" t="s">
        <v>242</v>
      </c>
      <c r="C217" s="6" t="s">
        <v>492</v>
      </c>
      <c r="D217">
        <v>216</v>
      </c>
      <c r="E217" s="18">
        <v>0.10199999999999999</v>
      </c>
      <c r="F217" s="18"/>
      <c r="G217" s="18"/>
      <c r="H217" s="18"/>
      <c r="I217" s="18">
        <v>1399.1189999999999</v>
      </c>
      <c r="J217" s="18">
        <v>55964771</v>
      </c>
      <c r="L217" s="9">
        <f t="shared" si="4"/>
        <v>120.46099999999979</v>
      </c>
      <c r="M217" s="57"/>
    </row>
    <row r="218" spans="1:13" x14ac:dyDescent="0.25">
      <c r="A218" s="18" t="s">
        <v>213</v>
      </c>
      <c r="B218" t="s">
        <v>243</v>
      </c>
      <c r="C218" s="6" t="s">
        <v>493</v>
      </c>
      <c r="D218">
        <v>217</v>
      </c>
      <c r="E218" s="18">
        <v>0.10199999999999999</v>
      </c>
      <c r="F218" s="18"/>
      <c r="G218" s="18"/>
      <c r="H218" s="18"/>
      <c r="I218" s="18">
        <v>1361.7819999999999</v>
      </c>
      <c r="J218" s="18">
        <v>54471288</v>
      </c>
      <c r="L218" s="9">
        <f t="shared" si="4"/>
        <v>83.123999999999796</v>
      </c>
      <c r="M218" s="57"/>
    </row>
    <row r="219" spans="1:13" x14ac:dyDescent="0.25">
      <c r="A219" s="18" t="s">
        <v>214</v>
      </c>
      <c r="B219" t="s">
        <v>244</v>
      </c>
      <c r="C219" s="6" t="s">
        <v>494</v>
      </c>
      <c r="D219">
        <v>218</v>
      </c>
      <c r="E219" s="18">
        <v>0.10199999999999999</v>
      </c>
      <c r="F219" s="18"/>
      <c r="G219" s="18"/>
      <c r="H219" s="18"/>
      <c r="I219" s="18">
        <v>1541.799</v>
      </c>
      <c r="J219" s="18">
        <v>61671949</v>
      </c>
      <c r="L219" s="9">
        <f t="shared" si="4"/>
        <v>263.14099999999985</v>
      </c>
      <c r="M219" s="57"/>
    </row>
    <row r="220" spans="1:13" x14ac:dyDescent="0.25">
      <c r="A220" s="18" t="s">
        <v>215</v>
      </c>
      <c r="B220" t="s">
        <v>245</v>
      </c>
      <c r="C220" s="6" t="s">
        <v>495</v>
      </c>
      <c r="D220">
        <v>219</v>
      </c>
      <c r="E220" s="18">
        <v>0.10199999999999999</v>
      </c>
      <c r="F220" s="18"/>
      <c r="G220" s="18"/>
      <c r="H220" s="18"/>
      <c r="I220" s="18">
        <v>1448.1030000000001</v>
      </c>
      <c r="J220" s="18">
        <v>57924105</v>
      </c>
      <c r="L220" s="9">
        <f t="shared" si="4"/>
        <v>169.44499999999994</v>
      </c>
      <c r="M220" s="57"/>
    </row>
    <row r="221" spans="1:13" x14ac:dyDescent="0.25">
      <c r="A221" s="18" t="s">
        <v>216</v>
      </c>
      <c r="B221" t="s">
        <v>246</v>
      </c>
      <c r="C221" s="6" t="s">
        <v>496</v>
      </c>
      <c r="D221">
        <v>220</v>
      </c>
      <c r="E221" s="18">
        <v>0.10199999999999999</v>
      </c>
      <c r="F221" s="18"/>
      <c r="G221" s="18"/>
      <c r="H221" s="18"/>
      <c r="I221" s="18">
        <v>1707.7449999999999</v>
      </c>
      <c r="J221" s="18">
        <v>68309791</v>
      </c>
      <c r="L221" s="9">
        <f t="shared" si="4"/>
        <v>429.08699999999976</v>
      </c>
      <c r="M221" s="57"/>
    </row>
    <row r="222" spans="1:13" x14ac:dyDescent="0.25">
      <c r="A222" s="18" t="s">
        <v>217</v>
      </c>
      <c r="B222" t="s">
        <v>247</v>
      </c>
      <c r="C222" s="6" t="s">
        <v>497</v>
      </c>
      <c r="D222">
        <v>221</v>
      </c>
      <c r="E222" s="18">
        <v>0.10199999999999999</v>
      </c>
      <c r="F222" s="18"/>
      <c r="G222" s="18"/>
      <c r="H222" s="18"/>
      <c r="I222" s="18">
        <v>1638.1320000000001</v>
      </c>
      <c r="J222" s="18">
        <v>65525263</v>
      </c>
      <c r="L222" s="9">
        <f t="shared" si="4"/>
        <v>359.47399999999993</v>
      </c>
      <c r="M222" s="57"/>
    </row>
    <row r="223" spans="1:13" x14ac:dyDescent="0.25">
      <c r="A223" s="18" t="s">
        <v>218</v>
      </c>
      <c r="B223" t="s">
        <v>248</v>
      </c>
      <c r="C223" s="6" t="s">
        <v>498</v>
      </c>
      <c r="D223">
        <v>222</v>
      </c>
      <c r="E223" s="18">
        <v>0.10199999999999999</v>
      </c>
      <c r="F223" s="18"/>
      <c r="G223" s="18"/>
      <c r="H223" s="18"/>
      <c r="I223" s="18">
        <v>1469.8019999999999</v>
      </c>
      <c r="J223" s="18">
        <v>58792083</v>
      </c>
      <c r="L223" s="9">
        <f t="shared" si="4"/>
        <v>191.14399999999978</v>
      </c>
      <c r="M223" s="57"/>
    </row>
    <row r="224" spans="1:13" x14ac:dyDescent="0.25">
      <c r="A224" s="18" t="s">
        <v>219</v>
      </c>
      <c r="B224" t="s">
        <v>249</v>
      </c>
      <c r="C224" s="6" t="s">
        <v>499</v>
      </c>
      <c r="D224">
        <v>223</v>
      </c>
      <c r="E224" s="18">
        <v>0.10199999999999999</v>
      </c>
      <c r="F224" s="18"/>
      <c r="G224" s="18"/>
      <c r="H224" s="18"/>
      <c r="I224" s="18">
        <v>1782.7950000000001</v>
      </c>
      <c r="J224" s="18">
        <v>71311793</v>
      </c>
      <c r="L224" s="9">
        <f t="shared" si="4"/>
        <v>504.13699999999994</v>
      </c>
      <c r="M224" s="57"/>
    </row>
    <row r="225" spans="1:13" x14ac:dyDescent="0.25">
      <c r="A225" s="18" t="s">
        <v>220</v>
      </c>
      <c r="B225" t="s">
        <v>250</v>
      </c>
      <c r="C225" s="6" t="s">
        <v>500</v>
      </c>
      <c r="D225">
        <v>224</v>
      </c>
      <c r="E225" s="18">
        <v>0.10199999999999999</v>
      </c>
      <c r="F225" s="18"/>
      <c r="G225" s="18"/>
      <c r="H225" s="18"/>
      <c r="I225" s="18">
        <v>1388.3510000000001</v>
      </c>
      <c r="J225" s="18">
        <v>55534036</v>
      </c>
      <c r="L225" s="9">
        <f t="shared" si="4"/>
        <v>109.69299999999998</v>
      </c>
      <c r="M225" s="57"/>
    </row>
    <row r="226" spans="1:13" x14ac:dyDescent="0.25">
      <c r="A226" s="18" t="s">
        <v>221</v>
      </c>
      <c r="B226" t="s">
        <v>251</v>
      </c>
      <c r="C226" s="6" t="s">
        <v>501</v>
      </c>
      <c r="D226">
        <v>225</v>
      </c>
      <c r="E226" s="18">
        <v>0.10199999999999999</v>
      </c>
      <c r="F226" s="18"/>
      <c r="G226" s="18"/>
      <c r="H226" s="18"/>
      <c r="I226" s="18">
        <v>1516.78</v>
      </c>
      <c r="J226" s="18">
        <v>60671217</v>
      </c>
      <c r="L226" s="9">
        <f t="shared" si="4"/>
        <v>238.12199999999984</v>
      </c>
      <c r="M226" s="57"/>
    </row>
    <row r="227" spans="1:13" x14ac:dyDescent="0.25">
      <c r="A227" s="18" t="s">
        <v>222</v>
      </c>
      <c r="B227" t="s">
        <v>252</v>
      </c>
      <c r="C227" s="6" t="s">
        <v>502</v>
      </c>
      <c r="D227">
        <v>226</v>
      </c>
      <c r="E227" s="18">
        <v>0.10199999999999999</v>
      </c>
      <c r="F227" s="18"/>
      <c r="G227" s="18"/>
      <c r="H227" s="18"/>
      <c r="I227" s="18">
        <v>1384.1120000000001</v>
      </c>
      <c r="J227" s="18">
        <v>55364482</v>
      </c>
      <c r="L227" s="9">
        <f t="shared" si="4"/>
        <v>105.45399999999995</v>
      </c>
      <c r="M227" s="57"/>
    </row>
    <row r="228" spans="1:13" x14ac:dyDescent="0.25">
      <c r="A228" s="18" t="s">
        <v>223</v>
      </c>
      <c r="B228" t="s">
        <v>253</v>
      </c>
      <c r="C228" s="6" t="s">
        <v>503</v>
      </c>
      <c r="D228">
        <v>227</v>
      </c>
      <c r="E228" s="18">
        <v>0.10199999999999999</v>
      </c>
      <c r="F228" s="18"/>
      <c r="G228" s="18"/>
      <c r="H228" s="18"/>
      <c r="I228" s="18">
        <v>1788.9760000000001</v>
      </c>
      <c r="J228" s="18">
        <v>71559029</v>
      </c>
      <c r="L228" s="9">
        <f t="shared" si="4"/>
        <v>510.31799999999998</v>
      </c>
      <c r="M228" s="57"/>
    </row>
    <row r="229" spans="1:13" x14ac:dyDescent="0.25">
      <c r="A229" s="18" t="s">
        <v>224</v>
      </c>
      <c r="B229" t="s">
        <v>254</v>
      </c>
      <c r="C229" s="6" t="s">
        <v>504</v>
      </c>
      <c r="D229">
        <v>228</v>
      </c>
      <c r="E229" s="18">
        <v>0.10199999999999999</v>
      </c>
      <c r="F229" s="18"/>
      <c r="G229" s="18"/>
      <c r="H229" s="18"/>
      <c r="I229" s="18">
        <v>1421.3330000000001</v>
      </c>
      <c r="J229" s="18">
        <v>56853323</v>
      </c>
      <c r="L229" s="9">
        <f t="shared" si="4"/>
        <v>142.67499999999995</v>
      </c>
      <c r="M229" s="57"/>
    </row>
    <row r="230" spans="1:13" x14ac:dyDescent="0.25">
      <c r="A230" s="18" t="s">
        <v>225</v>
      </c>
      <c r="B230" t="s">
        <v>255</v>
      </c>
      <c r="C230" s="6" t="s">
        <v>505</v>
      </c>
      <c r="D230">
        <v>229</v>
      </c>
      <c r="E230" s="18">
        <v>0.10199999999999999</v>
      </c>
      <c r="F230" s="18"/>
      <c r="G230" s="18"/>
      <c r="H230" s="18"/>
      <c r="I230" s="18">
        <v>1811.875</v>
      </c>
      <c r="J230" s="18">
        <v>72474996</v>
      </c>
      <c r="L230" s="9">
        <f t="shared" si="4"/>
        <v>533.21699999999987</v>
      </c>
      <c r="M230" s="57"/>
    </row>
    <row r="231" spans="1:13" x14ac:dyDescent="0.25">
      <c r="A231" s="18" t="s">
        <v>226</v>
      </c>
      <c r="B231" t="s">
        <v>256</v>
      </c>
      <c r="C231" s="6" t="s">
        <v>506</v>
      </c>
      <c r="D231">
        <v>230</v>
      </c>
      <c r="E231" s="18">
        <v>0.10199999999999999</v>
      </c>
      <c r="F231" s="18"/>
      <c r="G231" s="18"/>
      <c r="H231" s="18"/>
      <c r="I231" s="18">
        <v>1299.8779999999999</v>
      </c>
      <c r="J231" s="18">
        <v>51995120</v>
      </c>
      <c r="L231" s="9">
        <f t="shared" si="4"/>
        <v>21.2199999999998</v>
      </c>
      <c r="M231" s="57"/>
    </row>
    <row r="232" spans="1:13" x14ac:dyDescent="0.25">
      <c r="A232" s="18" t="s">
        <v>227</v>
      </c>
      <c r="B232" t="s">
        <v>257</v>
      </c>
      <c r="C232" s="6" t="s">
        <v>507</v>
      </c>
      <c r="D232">
        <v>231</v>
      </c>
      <c r="E232" s="18">
        <v>0.10199999999999999</v>
      </c>
      <c r="F232" s="18"/>
      <c r="G232" s="18"/>
      <c r="H232" s="18"/>
      <c r="I232" s="18">
        <v>1606.181</v>
      </c>
      <c r="J232" s="18">
        <v>64247231</v>
      </c>
      <c r="L232" s="9">
        <f t="shared" si="4"/>
        <v>327.52299999999991</v>
      </c>
      <c r="M232" s="57"/>
    </row>
    <row r="233" spans="1:13" x14ac:dyDescent="0.25">
      <c r="A233" s="18" t="s">
        <v>228</v>
      </c>
      <c r="B233" t="s">
        <v>258</v>
      </c>
      <c r="C233" s="6" t="s">
        <v>508</v>
      </c>
      <c r="D233">
        <v>232</v>
      </c>
      <c r="E233" s="18">
        <v>0.10199999999999999</v>
      </c>
      <c r="F233" s="18"/>
      <c r="G233" s="18"/>
      <c r="H233" s="18"/>
      <c r="I233" s="18">
        <v>1572.441</v>
      </c>
      <c r="J233" s="18">
        <v>62897648</v>
      </c>
      <c r="L233" s="9">
        <f t="shared" si="4"/>
        <v>293.7829999999999</v>
      </c>
      <c r="M233" s="57"/>
    </row>
    <row r="234" spans="1:13" x14ac:dyDescent="0.25">
      <c r="A234" s="18" t="s">
        <v>229</v>
      </c>
      <c r="B234" t="s">
        <v>259</v>
      </c>
      <c r="C234" s="6" t="s">
        <v>509</v>
      </c>
      <c r="D234">
        <v>233</v>
      </c>
      <c r="E234" s="18">
        <v>0.10199999999999999</v>
      </c>
      <c r="F234" s="18"/>
      <c r="G234" s="18"/>
      <c r="H234" s="18"/>
      <c r="I234" s="18">
        <v>1772.4780000000001</v>
      </c>
      <c r="J234" s="18">
        <v>70899112</v>
      </c>
      <c r="L234" s="9">
        <f t="shared" si="4"/>
        <v>493.81999999999994</v>
      </c>
      <c r="M234" s="57"/>
    </row>
    <row r="235" spans="1:13" x14ac:dyDescent="0.25">
      <c r="A235" s="18" t="s">
        <v>230</v>
      </c>
      <c r="B235" t="s">
        <v>260</v>
      </c>
      <c r="C235" s="6" t="s">
        <v>510</v>
      </c>
      <c r="D235">
        <v>234</v>
      </c>
      <c r="E235" s="18">
        <v>0.10199999999999999</v>
      </c>
      <c r="F235" s="18"/>
      <c r="G235" s="18"/>
      <c r="H235" s="18"/>
      <c r="I235" s="18">
        <v>1529.2670000000001</v>
      </c>
      <c r="J235" s="18">
        <v>61170665</v>
      </c>
      <c r="L235" s="9">
        <f t="shared" si="4"/>
        <v>250.60899999999992</v>
      </c>
      <c r="M235" s="57"/>
    </row>
    <row r="236" spans="1:13" x14ac:dyDescent="0.25">
      <c r="A236" s="18" t="s">
        <v>231</v>
      </c>
      <c r="B236" t="s">
        <v>261</v>
      </c>
      <c r="C236" s="6" t="s">
        <v>511</v>
      </c>
      <c r="D236">
        <v>235</v>
      </c>
      <c r="E236" s="18">
        <v>0.10199999999999999</v>
      </c>
      <c r="F236" s="18"/>
      <c r="G236" s="18"/>
      <c r="H236" s="18"/>
      <c r="I236" s="18">
        <v>1498.4670000000001</v>
      </c>
      <c r="J236" s="18">
        <v>59938684</v>
      </c>
      <c r="L236" s="9">
        <f t="shared" si="4"/>
        <v>219.80899999999997</v>
      </c>
      <c r="M236" s="57"/>
    </row>
    <row r="237" spans="1:13" x14ac:dyDescent="0.25">
      <c r="A237" s="18" t="s">
        <v>232</v>
      </c>
      <c r="B237" t="s">
        <v>262</v>
      </c>
      <c r="C237" s="6" t="s">
        <v>512</v>
      </c>
      <c r="D237">
        <v>236</v>
      </c>
      <c r="E237" s="18">
        <v>0.10199999999999999</v>
      </c>
      <c r="F237" s="18"/>
      <c r="G237" s="18"/>
      <c r="H237" s="18"/>
      <c r="I237" s="18">
        <v>1339.703</v>
      </c>
      <c r="J237" s="18">
        <v>53588128</v>
      </c>
      <c r="L237" s="9">
        <f t="shared" si="4"/>
        <v>61.044999999999845</v>
      </c>
      <c r="M237" s="57"/>
    </row>
    <row r="238" spans="1:13" x14ac:dyDescent="0.25">
      <c r="A238" s="18" t="s">
        <v>233</v>
      </c>
      <c r="B238" t="s">
        <v>263</v>
      </c>
      <c r="C238" s="6" t="s">
        <v>513</v>
      </c>
      <c r="D238">
        <v>237</v>
      </c>
      <c r="E238" s="18">
        <v>0.10199999999999999</v>
      </c>
      <c r="F238" s="18"/>
      <c r="G238" s="18"/>
      <c r="H238" s="18"/>
      <c r="I238" s="18">
        <v>1778.6590000000001</v>
      </c>
      <c r="J238" s="18">
        <v>71146362</v>
      </c>
      <c r="L238" s="9">
        <f t="shared" si="4"/>
        <v>500.00099999999998</v>
      </c>
      <c r="M238" s="57"/>
    </row>
    <row r="239" spans="1:13" x14ac:dyDescent="0.25">
      <c r="A239" s="18" t="s">
        <v>234</v>
      </c>
      <c r="B239" t="s">
        <v>264</v>
      </c>
      <c r="C239" s="6" t="s">
        <v>514</v>
      </c>
      <c r="D239">
        <v>238</v>
      </c>
      <c r="E239" s="18">
        <v>0.10199999999999999</v>
      </c>
      <c r="F239" s="18"/>
      <c r="G239" s="18"/>
      <c r="H239" s="18"/>
      <c r="I239" s="18">
        <v>1561.6849999999999</v>
      </c>
      <c r="J239" s="18">
        <v>62467393</v>
      </c>
      <c r="L239" s="9">
        <f t="shared" si="4"/>
        <v>283.02699999999982</v>
      </c>
      <c r="M239" s="57"/>
    </row>
    <row r="240" spans="1:13" x14ac:dyDescent="0.25">
      <c r="A240" s="18" t="s">
        <v>235</v>
      </c>
      <c r="B240" t="s">
        <v>265</v>
      </c>
      <c r="C240" s="6" t="s">
        <v>515</v>
      </c>
      <c r="D240">
        <v>239</v>
      </c>
      <c r="E240" s="18">
        <v>0.10199999999999999</v>
      </c>
      <c r="F240" s="18"/>
      <c r="G240" s="18"/>
      <c r="H240" s="18"/>
      <c r="I240" s="18">
        <v>1563.3589999999999</v>
      </c>
      <c r="J240" s="18">
        <v>62534366</v>
      </c>
      <c r="L240" s="9">
        <f t="shared" si="4"/>
        <v>284.70099999999979</v>
      </c>
      <c r="M240" s="57"/>
    </row>
    <row r="241" spans="1:13" x14ac:dyDescent="0.25">
      <c r="A241" s="18" t="s">
        <v>236</v>
      </c>
      <c r="B241" t="s">
        <v>266</v>
      </c>
      <c r="C241" s="6" t="s">
        <v>516</v>
      </c>
      <c r="D241">
        <v>240</v>
      </c>
      <c r="E241" s="18">
        <v>0.10199999999999999</v>
      </c>
      <c r="F241" s="18"/>
      <c r="G241" s="18"/>
      <c r="H241" s="18"/>
      <c r="I241" s="18">
        <v>1315.4480000000001</v>
      </c>
      <c r="J241" s="18">
        <v>52617933</v>
      </c>
      <c r="L241" s="9">
        <f t="shared" si="4"/>
        <v>36.789999999999964</v>
      </c>
      <c r="M241" s="57"/>
    </row>
    <row r="242" spans="1:13" x14ac:dyDescent="0.25">
      <c r="A242" s="18" t="s">
        <v>237</v>
      </c>
      <c r="B242" t="s">
        <v>267</v>
      </c>
      <c r="C242" s="6" t="s">
        <v>517</v>
      </c>
      <c r="D242">
        <v>241</v>
      </c>
      <c r="E242" s="18">
        <v>0.10199999999999999</v>
      </c>
      <c r="F242" s="18"/>
      <c r="G242" s="18"/>
      <c r="H242" s="18"/>
      <c r="I242" s="18">
        <v>1613.9359999999999</v>
      </c>
      <c r="J242" s="18">
        <v>64557431</v>
      </c>
      <c r="L242" s="9">
        <f t="shared" si="4"/>
        <v>335.27799999999979</v>
      </c>
      <c r="M242" s="57"/>
    </row>
    <row r="243" spans="1:13" x14ac:dyDescent="0.25">
      <c r="A243" s="18" t="s">
        <v>238</v>
      </c>
      <c r="B243" t="s">
        <v>268</v>
      </c>
      <c r="C243" s="6" t="s">
        <v>518</v>
      </c>
      <c r="D243">
        <v>242</v>
      </c>
      <c r="E243" s="18">
        <v>0.10199999999999999</v>
      </c>
      <c r="F243" s="18"/>
      <c r="G243" s="18"/>
      <c r="H243" s="18"/>
      <c r="I243" s="18">
        <v>1364.9580000000001</v>
      </c>
      <c r="J243" s="18">
        <v>54598327</v>
      </c>
      <c r="L243" s="9">
        <f t="shared" si="4"/>
        <v>86.299999999999955</v>
      </c>
      <c r="M243" s="57"/>
    </row>
    <row r="244" spans="1:13" x14ac:dyDescent="0.25">
      <c r="A244" s="18" t="s">
        <v>239</v>
      </c>
      <c r="B244" t="s">
        <v>269</v>
      </c>
      <c r="C244" s="6" t="s">
        <v>519</v>
      </c>
      <c r="D244">
        <v>243</v>
      </c>
      <c r="E244" s="18">
        <v>0.10199999999999999</v>
      </c>
      <c r="F244" s="18"/>
      <c r="G244" s="18"/>
      <c r="H244" s="18"/>
      <c r="I244" s="18">
        <v>1428.0920000000001</v>
      </c>
      <c r="J244" s="18">
        <v>57123680</v>
      </c>
      <c r="L244" s="9">
        <f t="shared" si="4"/>
        <v>149.43399999999997</v>
      </c>
      <c r="M244" s="57"/>
    </row>
    <row r="245" spans="1:13" x14ac:dyDescent="0.25">
      <c r="A245" s="18" t="s">
        <v>240</v>
      </c>
      <c r="B245" t="s">
        <v>270</v>
      </c>
      <c r="C245" s="6" t="s">
        <v>520</v>
      </c>
      <c r="D245">
        <v>244</v>
      </c>
      <c r="E245" s="18">
        <v>0.10199999999999999</v>
      </c>
      <c r="F245" s="18"/>
      <c r="G245" s="18"/>
      <c r="H245" s="18"/>
      <c r="I245" s="18">
        <v>1269.124</v>
      </c>
      <c r="J245" s="18">
        <v>50764962</v>
      </c>
      <c r="L245" s="9">
        <f t="shared" si="4"/>
        <v>-9.5340000000001055</v>
      </c>
      <c r="M245" s="57"/>
    </row>
    <row r="246" spans="1:13" x14ac:dyDescent="0.25">
      <c r="A246" s="18" t="s">
        <v>241</v>
      </c>
      <c r="B246" t="s">
        <v>271</v>
      </c>
      <c r="C246" s="6" t="s">
        <v>521</v>
      </c>
      <c r="D246">
        <v>245</v>
      </c>
      <c r="E246" s="18">
        <v>0.10199999999999999</v>
      </c>
      <c r="F246" s="18"/>
      <c r="G246" s="18"/>
      <c r="H246" s="18"/>
      <c r="I246" s="18">
        <v>1343.251</v>
      </c>
      <c r="J246" s="18">
        <v>53730024</v>
      </c>
      <c r="L246" s="9">
        <f t="shared" si="4"/>
        <v>64.592999999999847</v>
      </c>
      <c r="M246" s="57"/>
    </row>
    <row r="247" spans="1:13" x14ac:dyDescent="0.25">
      <c r="A247" s="18" t="s">
        <v>242</v>
      </c>
      <c r="B247" t="s">
        <v>272</v>
      </c>
      <c r="C247" s="6" t="s">
        <v>522</v>
      </c>
      <c r="D247">
        <v>246</v>
      </c>
      <c r="E247" s="18">
        <v>0.10199999999999999</v>
      </c>
      <c r="F247" s="18"/>
      <c r="G247" s="18"/>
      <c r="H247" s="18"/>
      <c r="I247" s="18">
        <v>1224.3240000000001</v>
      </c>
      <c r="J247" s="18">
        <v>48972958</v>
      </c>
      <c r="L247" s="9">
        <f t="shared" si="4"/>
        <v>-54.33400000000006</v>
      </c>
      <c r="M247" s="57"/>
    </row>
    <row r="248" spans="1:13" x14ac:dyDescent="0.25">
      <c r="A248" s="18" t="s">
        <v>243</v>
      </c>
      <c r="B248" t="s">
        <v>273</v>
      </c>
      <c r="C248" s="6" t="s">
        <v>523</v>
      </c>
      <c r="D248">
        <v>247</v>
      </c>
      <c r="E248" s="18">
        <v>0.10199999999999999</v>
      </c>
      <c r="F248" s="18"/>
      <c r="G248" s="18"/>
      <c r="H248" s="18"/>
      <c r="I248" s="18">
        <v>1330.34</v>
      </c>
      <c r="J248" s="18">
        <v>53213601</v>
      </c>
      <c r="L248" s="9">
        <f t="shared" si="4"/>
        <v>51.681999999999789</v>
      </c>
      <c r="M248" s="57"/>
    </row>
    <row r="249" spans="1:13" x14ac:dyDescent="0.25">
      <c r="A249" s="18" t="s">
        <v>244</v>
      </c>
      <c r="B249" t="s">
        <v>274</v>
      </c>
      <c r="C249" s="6" t="s">
        <v>524</v>
      </c>
      <c r="D249">
        <v>248</v>
      </c>
      <c r="E249" s="18">
        <v>0.10199999999999999</v>
      </c>
      <c r="F249" s="18"/>
      <c r="G249" s="18"/>
      <c r="H249" s="18"/>
      <c r="I249" s="18">
        <v>1329.673</v>
      </c>
      <c r="J249" s="18">
        <v>53186926</v>
      </c>
      <c r="L249" s="9">
        <f t="shared" si="4"/>
        <v>51.014999999999873</v>
      </c>
      <c r="M249" s="57"/>
    </row>
    <row r="250" spans="1:13" x14ac:dyDescent="0.25">
      <c r="A250" s="18" t="s">
        <v>245</v>
      </c>
      <c r="B250" t="s">
        <v>275</v>
      </c>
      <c r="C250" s="6" t="s">
        <v>525</v>
      </c>
      <c r="D250">
        <v>249</v>
      </c>
      <c r="E250" s="18">
        <v>0.10199999999999999</v>
      </c>
      <c r="F250" s="18"/>
      <c r="G250" s="18"/>
      <c r="H250" s="18"/>
      <c r="I250" s="18">
        <v>1856.7329999999999</v>
      </c>
      <c r="J250" s="18">
        <v>74269324</v>
      </c>
      <c r="L250" s="9">
        <f t="shared" si="4"/>
        <v>578.07499999999982</v>
      </c>
      <c r="M250" s="57"/>
    </row>
    <row r="251" spans="1:13" x14ac:dyDescent="0.25">
      <c r="A251" s="18" t="s">
        <v>246</v>
      </c>
      <c r="B251" t="s">
        <v>276</v>
      </c>
      <c r="C251" s="6" t="s">
        <v>526</v>
      </c>
      <c r="D251">
        <v>250</v>
      </c>
      <c r="E251" s="18">
        <v>0.10199999999999999</v>
      </c>
      <c r="F251" s="18"/>
      <c r="G251" s="18"/>
      <c r="H251" s="18"/>
      <c r="I251" s="18">
        <v>1570.847</v>
      </c>
      <c r="J251" s="18">
        <v>62833877</v>
      </c>
      <c r="L251" s="9">
        <f t="shared" si="4"/>
        <v>292.18899999999985</v>
      </c>
      <c r="M251" s="57"/>
    </row>
    <row r="252" spans="1:13" x14ac:dyDescent="0.25">
      <c r="A252" s="18" t="s">
        <v>247</v>
      </c>
      <c r="B252" t="s">
        <v>277</v>
      </c>
      <c r="C252" s="6" t="s">
        <v>527</v>
      </c>
      <c r="D252">
        <v>251</v>
      </c>
      <c r="E252" s="18">
        <v>0.10199999999999999</v>
      </c>
      <c r="F252" s="18"/>
      <c r="G252" s="18"/>
      <c r="H252" s="18"/>
      <c r="I252" s="18">
        <v>1525.472</v>
      </c>
      <c r="J252" s="18">
        <v>61018893</v>
      </c>
      <c r="L252" s="9">
        <f t="shared" si="4"/>
        <v>246.81399999999985</v>
      </c>
      <c r="M252" s="57"/>
    </row>
    <row r="253" spans="1:13" x14ac:dyDescent="0.25">
      <c r="A253" s="18" t="s">
        <v>248</v>
      </c>
      <c r="B253" t="s">
        <v>278</v>
      </c>
      <c r="C253" s="6" t="s">
        <v>528</v>
      </c>
      <c r="D253">
        <v>252</v>
      </c>
      <c r="E253" s="18">
        <v>0.10199999999999999</v>
      </c>
      <c r="F253" s="18"/>
      <c r="G253" s="18"/>
      <c r="H253" s="18"/>
      <c r="I253" s="18">
        <v>1410.2750000000001</v>
      </c>
      <c r="J253" s="18">
        <v>56411015</v>
      </c>
      <c r="L253" s="9">
        <f t="shared" si="4"/>
        <v>131.61699999999996</v>
      </c>
      <c r="M253" s="57"/>
    </row>
    <row r="254" spans="1:13" x14ac:dyDescent="0.25">
      <c r="A254" s="18" t="s">
        <v>249</v>
      </c>
      <c r="B254" t="s">
        <v>279</v>
      </c>
      <c r="C254" s="6" t="s">
        <v>529</v>
      </c>
      <c r="D254">
        <v>253</v>
      </c>
      <c r="E254" s="18">
        <v>0.10199999999999999</v>
      </c>
      <c r="F254" s="18"/>
      <c r="G254" s="18"/>
      <c r="H254" s="18"/>
      <c r="I254" s="18">
        <v>1411.914</v>
      </c>
      <c r="J254" s="18">
        <v>56476571</v>
      </c>
      <c r="L254" s="9">
        <f t="shared" si="4"/>
        <v>133.25599999999986</v>
      </c>
      <c r="M254" s="57"/>
    </row>
    <row r="255" spans="1:13" x14ac:dyDescent="0.25">
      <c r="A255" s="18" t="s">
        <v>250</v>
      </c>
      <c r="B255" t="s">
        <v>280</v>
      </c>
      <c r="C255" s="6" t="s">
        <v>530</v>
      </c>
      <c r="D255">
        <v>254</v>
      </c>
      <c r="E255" s="18">
        <v>0.10199999999999999</v>
      </c>
      <c r="F255" s="18"/>
      <c r="G255" s="18"/>
      <c r="H255" s="18"/>
      <c r="I255" s="18">
        <v>1466.0840000000001</v>
      </c>
      <c r="J255" s="18">
        <v>58643347</v>
      </c>
      <c r="L255" s="9">
        <f t="shared" si="4"/>
        <v>187.42599999999993</v>
      </c>
      <c r="M255" s="57"/>
    </row>
    <row r="256" spans="1:13" x14ac:dyDescent="0.25">
      <c r="A256" s="18" t="s">
        <v>251</v>
      </c>
      <c r="B256" t="s">
        <v>281</v>
      </c>
      <c r="C256" s="6" t="s">
        <v>531</v>
      </c>
      <c r="D256">
        <v>255</v>
      </c>
      <c r="E256" s="18">
        <v>0.10199999999999999</v>
      </c>
      <c r="F256" s="18"/>
      <c r="G256" s="18"/>
      <c r="H256" s="18"/>
      <c r="I256" s="18">
        <v>1378.7470000000001</v>
      </c>
      <c r="J256" s="18">
        <v>55149868</v>
      </c>
      <c r="L256" s="9">
        <f t="shared" si="4"/>
        <v>100.08899999999994</v>
      </c>
      <c r="M256" s="57"/>
    </row>
    <row r="257" spans="1:13" x14ac:dyDescent="0.25">
      <c r="A257" s="18" t="s">
        <v>252</v>
      </c>
      <c r="B257" t="s">
        <v>282</v>
      </c>
      <c r="C257" s="6" t="s">
        <v>532</v>
      </c>
      <c r="D257">
        <v>256</v>
      </c>
      <c r="E257" s="18">
        <v>0.10199999999999999</v>
      </c>
      <c r="F257" s="18"/>
      <c r="G257" s="18"/>
      <c r="H257" s="18"/>
      <c r="I257" s="18">
        <v>1363.778</v>
      </c>
      <c r="J257" s="18">
        <v>54551130</v>
      </c>
      <c r="L257" s="9">
        <f t="shared" si="4"/>
        <v>85.119999999999891</v>
      </c>
      <c r="M257" s="57"/>
    </row>
    <row r="258" spans="1:13" x14ac:dyDescent="0.25">
      <c r="A258" s="18" t="s">
        <v>253</v>
      </c>
      <c r="B258" t="s">
        <v>283</v>
      </c>
      <c r="C258" s="6" t="s">
        <v>533</v>
      </c>
      <c r="D258">
        <v>257</v>
      </c>
      <c r="E258" s="18">
        <v>0.10199999999999999</v>
      </c>
      <c r="F258" s="18"/>
      <c r="G258" s="18"/>
      <c r="H258" s="18"/>
      <c r="I258" s="18">
        <v>1615.885</v>
      </c>
      <c r="J258" s="18">
        <v>64635387</v>
      </c>
      <c r="L258" s="9">
        <f t="shared" si="4"/>
        <v>337.22699999999986</v>
      </c>
      <c r="M258" s="57"/>
    </row>
    <row r="259" spans="1:13" x14ac:dyDescent="0.25">
      <c r="A259" s="18" t="s">
        <v>254</v>
      </c>
      <c r="B259" t="s">
        <v>284</v>
      </c>
      <c r="C259" s="6" t="s">
        <v>534</v>
      </c>
      <c r="D259">
        <v>258</v>
      </c>
      <c r="E259" s="18">
        <v>0.10199999999999999</v>
      </c>
      <c r="F259" s="18"/>
      <c r="G259" s="18"/>
      <c r="H259" s="18"/>
      <c r="I259" s="18">
        <v>1366.098</v>
      </c>
      <c r="J259" s="18">
        <v>54643913</v>
      </c>
      <c r="L259" s="9">
        <f t="shared" si="4"/>
        <v>87.439999999999827</v>
      </c>
      <c r="M259" s="57"/>
    </row>
    <row r="260" spans="1:13" x14ac:dyDescent="0.25">
      <c r="A260" s="18" t="s">
        <v>255</v>
      </c>
      <c r="B260" t="s">
        <v>285</v>
      </c>
      <c r="C260" s="6" t="s">
        <v>535</v>
      </c>
      <c r="D260">
        <v>259</v>
      </c>
      <c r="E260" s="18">
        <v>0.10199999999999999</v>
      </c>
      <c r="F260" s="18"/>
      <c r="G260" s="18"/>
      <c r="H260" s="18"/>
      <c r="I260" s="18">
        <v>1712.9480000000001</v>
      </c>
      <c r="J260" s="18">
        <v>68517909</v>
      </c>
      <c r="L260" s="9">
        <f t="shared" si="4"/>
        <v>434.28999999999996</v>
      </c>
      <c r="M260" s="57"/>
    </row>
    <row r="261" spans="1:13" x14ac:dyDescent="0.25">
      <c r="A261" s="18" t="s">
        <v>256</v>
      </c>
      <c r="B261" t="s">
        <v>286</v>
      </c>
      <c r="C261" s="6" t="s">
        <v>536</v>
      </c>
      <c r="D261">
        <v>260</v>
      </c>
      <c r="E261" s="18">
        <v>0.10199999999999999</v>
      </c>
      <c r="F261" s="18"/>
      <c r="G261" s="18"/>
      <c r="H261" s="18"/>
      <c r="I261" s="18">
        <v>1574.1489999999999</v>
      </c>
      <c r="J261" s="18">
        <v>62965970</v>
      </c>
      <c r="L261" s="9">
        <f t="shared" ref="L261:L295" si="5">I261-$K$2</f>
        <v>295.49099999999976</v>
      </c>
      <c r="M261" s="57"/>
    </row>
    <row r="262" spans="1:13" x14ac:dyDescent="0.25">
      <c r="A262" s="18" t="s">
        <v>257</v>
      </c>
      <c r="B262" t="s">
        <v>287</v>
      </c>
      <c r="C262" s="6" t="s">
        <v>537</v>
      </c>
      <c r="D262">
        <v>261</v>
      </c>
      <c r="E262" s="18">
        <v>0.10199999999999999</v>
      </c>
      <c r="F262" s="18"/>
      <c r="G262" s="18"/>
      <c r="H262" s="18"/>
      <c r="I262" s="18">
        <v>1592.847</v>
      </c>
      <c r="J262" s="18">
        <v>63713887</v>
      </c>
      <c r="L262" s="9">
        <f t="shared" si="5"/>
        <v>314.18899999999985</v>
      </c>
      <c r="M262" s="57"/>
    </row>
    <row r="263" spans="1:13" x14ac:dyDescent="0.25">
      <c r="A263" s="18" t="s">
        <v>258</v>
      </c>
      <c r="B263" t="s">
        <v>288</v>
      </c>
      <c r="C263" s="6" t="s">
        <v>538</v>
      </c>
      <c r="D263">
        <v>262</v>
      </c>
      <c r="E263" s="18">
        <v>0.10199999999999999</v>
      </c>
      <c r="F263" s="18"/>
      <c r="G263" s="18"/>
      <c r="H263" s="18"/>
      <c r="I263" s="18">
        <v>1455.22</v>
      </c>
      <c r="J263" s="18">
        <v>58208810</v>
      </c>
      <c r="L263" s="9">
        <f t="shared" si="5"/>
        <v>176.5619999999999</v>
      </c>
      <c r="M263" s="57"/>
    </row>
    <row r="264" spans="1:13" x14ac:dyDescent="0.25">
      <c r="A264" s="18" t="s">
        <v>259</v>
      </c>
      <c r="B264" t="s">
        <v>289</v>
      </c>
      <c r="C264" s="6" t="s">
        <v>539</v>
      </c>
      <c r="D264">
        <v>263</v>
      </c>
      <c r="E264" s="18">
        <v>0.10199999999999999</v>
      </c>
      <c r="F264" s="18"/>
      <c r="G264" s="18"/>
      <c r="H264" s="18"/>
      <c r="I264" s="18">
        <v>1673.749</v>
      </c>
      <c r="J264" s="18">
        <v>66949975</v>
      </c>
      <c r="L264" s="9">
        <f t="shared" si="5"/>
        <v>395.09099999999989</v>
      </c>
      <c r="M264" s="57"/>
    </row>
    <row r="265" spans="1:13" x14ac:dyDescent="0.25">
      <c r="A265" s="18" t="s">
        <v>260</v>
      </c>
      <c r="B265" t="s">
        <v>290</v>
      </c>
      <c r="C265" s="6" t="s">
        <v>540</v>
      </c>
      <c r="D265">
        <v>264</v>
      </c>
      <c r="E265" s="18">
        <v>0.10199999999999999</v>
      </c>
      <c r="F265" s="18"/>
      <c r="G265" s="18"/>
      <c r="H265" s="18"/>
      <c r="I265" s="18">
        <v>1552.665</v>
      </c>
      <c r="J265" s="18">
        <v>62106583</v>
      </c>
      <c r="L265" s="9">
        <f t="shared" si="5"/>
        <v>274.00699999999983</v>
      </c>
      <c r="M265" s="57"/>
    </row>
    <row r="266" spans="1:13" x14ac:dyDescent="0.25">
      <c r="A266" s="18" t="s">
        <v>261</v>
      </c>
      <c r="B266" t="s">
        <v>291</v>
      </c>
      <c r="C266" s="6" t="s">
        <v>541</v>
      </c>
      <c r="D266">
        <v>265</v>
      </c>
      <c r="E266" s="18">
        <v>0.10199999999999999</v>
      </c>
      <c r="F266" s="18"/>
      <c r="G266" s="18"/>
      <c r="H266" s="18"/>
      <c r="I266" s="18">
        <v>1498.393</v>
      </c>
      <c r="J266" s="18">
        <v>59935704</v>
      </c>
      <c r="L266" s="9">
        <f t="shared" si="5"/>
        <v>219.7349999999999</v>
      </c>
      <c r="M266" s="57"/>
    </row>
    <row r="267" spans="1:13" x14ac:dyDescent="0.25">
      <c r="A267" s="18" t="s">
        <v>262</v>
      </c>
      <c r="B267" t="s">
        <v>292</v>
      </c>
      <c r="C267" s="6" t="s">
        <v>542</v>
      </c>
      <c r="D267">
        <v>266</v>
      </c>
      <c r="E267" s="18">
        <v>0.10199999999999999</v>
      </c>
      <c r="F267" s="18"/>
      <c r="G267" s="18"/>
      <c r="H267" s="18"/>
      <c r="I267" s="18">
        <v>1313.15</v>
      </c>
      <c r="J267" s="18">
        <v>52526016</v>
      </c>
      <c r="L267" s="9">
        <f t="shared" si="5"/>
        <v>34.491999999999962</v>
      </c>
      <c r="M267" s="57"/>
    </row>
    <row r="268" spans="1:13" x14ac:dyDescent="0.25">
      <c r="A268" s="18" t="s">
        <v>263</v>
      </c>
      <c r="B268" t="s">
        <v>293</v>
      </c>
      <c r="C268" s="6" t="s">
        <v>543</v>
      </c>
      <c r="D268">
        <v>267</v>
      </c>
      <c r="E268" s="18">
        <v>0.10199999999999999</v>
      </c>
      <c r="F268" s="18"/>
      <c r="G268" s="18"/>
      <c r="H268" s="18"/>
      <c r="I268" s="18">
        <v>1450.489</v>
      </c>
      <c r="J268" s="18">
        <v>58019549</v>
      </c>
      <c r="L268" s="9">
        <f t="shared" si="5"/>
        <v>171.8309999999999</v>
      </c>
      <c r="M268" s="57"/>
    </row>
    <row r="269" spans="1:13" x14ac:dyDescent="0.25">
      <c r="A269" s="18" t="s">
        <v>264</v>
      </c>
      <c r="B269" t="s">
        <v>294</v>
      </c>
      <c r="C269" s="6" t="s">
        <v>544</v>
      </c>
      <c r="D269">
        <v>268</v>
      </c>
      <c r="E269" s="18">
        <v>0.10199999999999999</v>
      </c>
      <c r="F269" s="18"/>
      <c r="G269" s="18"/>
      <c r="H269" s="18"/>
      <c r="I269" s="18">
        <v>1386.8240000000001</v>
      </c>
      <c r="J269" s="18">
        <v>55472955</v>
      </c>
      <c r="L269" s="9">
        <f t="shared" si="5"/>
        <v>108.16599999999994</v>
      </c>
      <c r="M269" s="57"/>
    </row>
    <row r="270" spans="1:13" x14ac:dyDescent="0.25">
      <c r="A270" s="18" t="s">
        <v>265</v>
      </c>
      <c r="B270" t="s">
        <v>295</v>
      </c>
      <c r="C270" s="6" t="s">
        <v>545</v>
      </c>
      <c r="D270">
        <v>269</v>
      </c>
      <c r="E270" s="18">
        <v>0.10199999999999999</v>
      </c>
      <c r="F270" s="18"/>
      <c r="G270" s="18"/>
      <c r="H270" s="18"/>
      <c r="I270" s="18">
        <v>1606.6669999999999</v>
      </c>
      <c r="J270" s="18">
        <v>64266689</v>
      </c>
      <c r="L270" s="9">
        <f t="shared" si="5"/>
        <v>328.00899999999979</v>
      </c>
      <c r="M270" s="57"/>
    </row>
    <row r="271" spans="1:13" x14ac:dyDescent="0.25">
      <c r="A271" s="18" t="s">
        <v>266</v>
      </c>
      <c r="B271" t="s">
        <v>296</v>
      </c>
      <c r="C271" s="6" t="s">
        <v>546</v>
      </c>
      <c r="D271">
        <v>270</v>
      </c>
      <c r="E271" s="18">
        <v>0.10199999999999999</v>
      </c>
      <c r="F271" s="18"/>
      <c r="G271" s="18"/>
      <c r="H271" s="18"/>
      <c r="I271" s="18">
        <v>1328.9549999999999</v>
      </c>
      <c r="J271" s="18">
        <v>53158200</v>
      </c>
      <c r="L271" s="9">
        <f t="shared" si="5"/>
        <v>50.296999999999798</v>
      </c>
      <c r="M271" s="57"/>
    </row>
    <row r="272" spans="1:13" x14ac:dyDescent="0.25">
      <c r="A272" s="18" t="s">
        <v>267</v>
      </c>
      <c r="B272" t="s">
        <v>297</v>
      </c>
      <c r="C272" s="6" t="s">
        <v>547</v>
      </c>
      <c r="D272">
        <v>271</v>
      </c>
      <c r="E272" s="18">
        <v>0.10199999999999999</v>
      </c>
      <c r="F272" s="18"/>
      <c r="G272" s="18"/>
      <c r="H272" s="18"/>
      <c r="I272" s="18">
        <v>1561.0160000000001</v>
      </c>
      <c r="J272" s="18">
        <v>62440636</v>
      </c>
      <c r="L272" s="9">
        <f t="shared" si="5"/>
        <v>282.35799999999995</v>
      </c>
      <c r="M272" s="57"/>
    </row>
    <row r="273" spans="1:13" x14ac:dyDescent="0.25">
      <c r="A273" s="18" t="s">
        <v>268</v>
      </c>
      <c r="B273" t="s">
        <v>298</v>
      </c>
      <c r="C273" s="6" t="s">
        <v>548</v>
      </c>
      <c r="D273">
        <v>272</v>
      </c>
      <c r="E273" s="18">
        <v>0.10199999999999999</v>
      </c>
      <c r="F273" s="18"/>
      <c r="G273" s="18"/>
      <c r="H273" s="18"/>
      <c r="I273" s="18">
        <v>1476.454</v>
      </c>
      <c r="J273" s="18">
        <v>59058161</v>
      </c>
      <c r="L273" s="9">
        <f t="shared" si="5"/>
        <v>197.79599999999982</v>
      </c>
      <c r="M273" s="57"/>
    </row>
    <row r="274" spans="1:13" x14ac:dyDescent="0.25">
      <c r="A274" s="18" t="s">
        <v>269</v>
      </c>
      <c r="B274" t="s">
        <v>299</v>
      </c>
      <c r="C274" s="6" t="s">
        <v>549</v>
      </c>
      <c r="D274">
        <v>273</v>
      </c>
      <c r="E274" s="18">
        <v>0.10199999999999999</v>
      </c>
      <c r="F274" s="18"/>
      <c r="G274" s="18"/>
      <c r="H274" s="18"/>
      <c r="I274" s="18">
        <v>1713.75</v>
      </c>
      <c r="J274" s="18">
        <v>68549993</v>
      </c>
      <c r="L274" s="9">
        <f t="shared" si="5"/>
        <v>435.09199999999987</v>
      </c>
      <c r="M274" s="57"/>
    </row>
    <row r="275" spans="1:13" x14ac:dyDescent="0.25">
      <c r="A275" s="18" t="s">
        <v>270</v>
      </c>
      <c r="B275" t="s">
        <v>300</v>
      </c>
      <c r="C275" s="6" t="s">
        <v>550</v>
      </c>
      <c r="D275">
        <v>274</v>
      </c>
      <c r="E275" s="18">
        <v>0.10199999999999999</v>
      </c>
      <c r="F275" s="18"/>
      <c r="G275" s="18"/>
      <c r="H275" s="18"/>
      <c r="I275" s="18">
        <v>1515.798</v>
      </c>
      <c r="J275" s="18">
        <v>60631936</v>
      </c>
      <c r="L275" s="9">
        <f t="shared" si="5"/>
        <v>237.13999999999987</v>
      </c>
      <c r="M275" s="57"/>
    </row>
    <row r="276" spans="1:13" x14ac:dyDescent="0.25">
      <c r="A276" s="18" t="s">
        <v>271</v>
      </c>
      <c r="B276" t="s">
        <v>301</v>
      </c>
      <c r="C276" s="6" t="s">
        <v>551</v>
      </c>
      <c r="D276">
        <v>275</v>
      </c>
      <c r="E276" s="18">
        <v>0.10199999999999999</v>
      </c>
      <c r="F276" s="18"/>
      <c r="G276" s="18"/>
      <c r="H276" s="18"/>
      <c r="I276" s="18">
        <v>1427.7370000000001</v>
      </c>
      <c r="J276" s="18">
        <v>57109494</v>
      </c>
      <c r="L276" s="9">
        <f t="shared" si="5"/>
        <v>149.07899999999995</v>
      </c>
      <c r="M276" s="57"/>
    </row>
    <row r="277" spans="1:13" x14ac:dyDescent="0.25">
      <c r="A277" s="18" t="s">
        <v>272</v>
      </c>
      <c r="B277" t="s">
        <v>302</v>
      </c>
      <c r="C277" s="6" t="s">
        <v>552</v>
      </c>
      <c r="D277">
        <v>276</v>
      </c>
      <c r="E277" s="18">
        <v>0.10199999999999999</v>
      </c>
      <c r="F277" s="18"/>
      <c r="G277" s="18"/>
      <c r="H277" s="18"/>
      <c r="I277" s="18">
        <v>1275.171</v>
      </c>
      <c r="J277" s="18">
        <v>51006830</v>
      </c>
      <c r="L277" s="9">
        <f t="shared" si="5"/>
        <v>-3.48700000000008</v>
      </c>
      <c r="M277" s="57"/>
    </row>
    <row r="278" spans="1:13" x14ac:dyDescent="0.25">
      <c r="A278" s="18" t="s">
        <v>273</v>
      </c>
      <c r="B278" t="s">
        <v>303</v>
      </c>
      <c r="C278" s="6" t="s">
        <v>553</v>
      </c>
      <c r="D278">
        <v>277</v>
      </c>
      <c r="E278" s="18">
        <v>0.10199999999999999</v>
      </c>
      <c r="F278" s="18"/>
      <c r="G278" s="18"/>
      <c r="H278" s="18"/>
      <c r="I278" s="18">
        <v>1848.8119999999999</v>
      </c>
      <c r="J278" s="18">
        <v>73952490</v>
      </c>
      <c r="L278" s="9">
        <f t="shared" si="5"/>
        <v>570.15399999999977</v>
      </c>
      <c r="M278" s="57"/>
    </row>
    <row r="279" spans="1:13" x14ac:dyDescent="0.25">
      <c r="A279" s="18" t="s">
        <v>274</v>
      </c>
      <c r="B279" t="s">
        <v>304</v>
      </c>
      <c r="C279" s="6" t="s">
        <v>554</v>
      </c>
      <c r="D279">
        <v>278</v>
      </c>
      <c r="E279" s="18">
        <v>0.10199999999999999</v>
      </c>
      <c r="F279" s="18"/>
      <c r="G279" s="18"/>
      <c r="H279" s="18"/>
      <c r="I279" s="18">
        <v>1406.4490000000001</v>
      </c>
      <c r="J279" s="18">
        <v>56257974</v>
      </c>
      <c r="L279" s="9">
        <f t="shared" si="5"/>
        <v>127.79099999999994</v>
      </c>
      <c r="M279" s="57"/>
    </row>
    <row r="280" spans="1:13" x14ac:dyDescent="0.25">
      <c r="A280" s="18" t="s">
        <v>275</v>
      </c>
      <c r="B280" t="s">
        <v>305</v>
      </c>
      <c r="C280" s="6" t="s">
        <v>555</v>
      </c>
      <c r="D280">
        <v>279</v>
      </c>
      <c r="E280" s="18">
        <v>0.10199999999999999</v>
      </c>
      <c r="F280" s="18"/>
      <c r="G280" s="18"/>
      <c r="H280" s="18"/>
      <c r="I280" s="18">
        <v>1420.8009999999999</v>
      </c>
      <c r="J280" s="18">
        <v>56832048</v>
      </c>
      <c r="L280" s="9">
        <f t="shared" si="5"/>
        <v>142.1429999999998</v>
      </c>
      <c r="M280" s="57"/>
    </row>
    <row r="281" spans="1:13" x14ac:dyDescent="0.25">
      <c r="A281" s="18" t="s">
        <v>276</v>
      </c>
      <c r="B281" t="s">
        <v>306</v>
      </c>
      <c r="C281" s="6" t="s">
        <v>556</v>
      </c>
      <c r="D281">
        <v>280</v>
      </c>
      <c r="E281" s="18">
        <v>0.10199999999999999</v>
      </c>
      <c r="F281" s="18"/>
      <c r="G281" s="18"/>
      <c r="H281" s="18"/>
      <c r="I281" s="18">
        <v>1288.3589999999999</v>
      </c>
      <c r="J281" s="18">
        <v>51534377</v>
      </c>
      <c r="L281" s="9">
        <f t="shared" si="5"/>
        <v>9.7009999999997945</v>
      </c>
      <c r="M281" s="57"/>
    </row>
    <row r="282" spans="1:13" x14ac:dyDescent="0.25">
      <c r="A282" s="18" t="s">
        <v>277</v>
      </c>
      <c r="B282" t="s">
        <v>307</v>
      </c>
      <c r="C282" s="6" t="s">
        <v>557</v>
      </c>
      <c r="D282">
        <v>281</v>
      </c>
      <c r="E282" s="18">
        <v>0.10199999999999999</v>
      </c>
      <c r="F282" s="18"/>
      <c r="G282" s="18"/>
      <c r="H282" s="18"/>
      <c r="I282" s="18">
        <v>1871.3130000000001</v>
      </c>
      <c r="J282" s="18">
        <v>74852510</v>
      </c>
      <c r="L282" s="9">
        <f t="shared" si="5"/>
        <v>592.65499999999997</v>
      </c>
      <c r="M282" s="57"/>
    </row>
    <row r="283" spans="1:13" x14ac:dyDescent="0.25">
      <c r="A283" s="18" t="s">
        <v>278</v>
      </c>
      <c r="B283" t="s">
        <v>308</v>
      </c>
      <c r="C283" s="6" t="s">
        <v>558</v>
      </c>
      <c r="D283">
        <v>282</v>
      </c>
      <c r="E283" s="18">
        <v>0.10199999999999999</v>
      </c>
      <c r="F283" s="18"/>
      <c r="G283" s="18"/>
      <c r="H283" s="18"/>
      <c r="I283" s="18">
        <v>1298.114</v>
      </c>
      <c r="J283" s="18">
        <v>51924564</v>
      </c>
      <c r="L283" s="9">
        <f t="shared" si="5"/>
        <v>19.455999999999904</v>
      </c>
      <c r="M283" s="57"/>
    </row>
    <row r="284" spans="1:13" x14ac:dyDescent="0.25">
      <c r="A284" s="18" t="s">
        <v>279</v>
      </c>
      <c r="B284" t="s">
        <v>309</v>
      </c>
      <c r="C284" s="6" t="s">
        <v>559</v>
      </c>
      <c r="D284">
        <v>283</v>
      </c>
      <c r="E284" s="18">
        <v>0.10199999999999999</v>
      </c>
      <c r="F284" s="18"/>
      <c r="G284" s="18"/>
      <c r="H284" s="18"/>
      <c r="I284" s="18">
        <v>1501.1969999999999</v>
      </c>
      <c r="J284" s="18">
        <v>60047896</v>
      </c>
      <c r="L284" s="9">
        <f t="shared" si="5"/>
        <v>222.53899999999976</v>
      </c>
      <c r="M284" s="57"/>
    </row>
    <row r="285" spans="1:13" x14ac:dyDescent="0.25">
      <c r="A285" s="18" t="s">
        <v>280</v>
      </c>
      <c r="B285" t="s">
        <v>310</v>
      </c>
      <c r="C285" s="6" t="s">
        <v>560</v>
      </c>
      <c r="D285">
        <v>284</v>
      </c>
      <c r="E285" s="18">
        <v>0.10199999999999999</v>
      </c>
      <c r="F285" s="18"/>
      <c r="G285" s="18"/>
      <c r="H285" s="18"/>
      <c r="I285" s="18">
        <v>1459.777</v>
      </c>
      <c r="J285" s="18">
        <v>58391066</v>
      </c>
      <c r="L285" s="9">
        <f t="shared" si="5"/>
        <v>181.11899999999991</v>
      </c>
      <c r="M285" s="57"/>
    </row>
    <row r="286" spans="1:13" x14ac:dyDescent="0.25">
      <c r="A286" s="18" t="s">
        <v>281</v>
      </c>
      <c r="B286" t="s">
        <v>311</v>
      </c>
      <c r="C286" s="6" t="s">
        <v>561</v>
      </c>
      <c r="D286">
        <v>285</v>
      </c>
      <c r="E286" s="18">
        <v>0.10199999999999999</v>
      </c>
      <c r="F286" s="18"/>
      <c r="G286" s="18"/>
      <c r="H286" s="18"/>
      <c r="I286" s="18">
        <v>1894.4349999999999</v>
      </c>
      <c r="J286" s="18">
        <v>75777407</v>
      </c>
      <c r="L286" s="9">
        <f t="shared" si="5"/>
        <v>615.77699999999982</v>
      </c>
      <c r="M286" s="57"/>
    </row>
    <row r="287" spans="1:13" x14ac:dyDescent="0.25">
      <c r="A287" s="18" t="s">
        <v>282</v>
      </c>
      <c r="B287" t="s">
        <v>312</v>
      </c>
      <c r="C287" s="6" t="s">
        <v>562</v>
      </c>
      <c r="D287">
        <v>286</v>
      </c>
      <c r="E287" s="18">
        <v>0.10199999999999999</v>
      </c>
      <c r="F287" s="18"/>
      <c r="G287" s="18"/>
      <c r="H287" s="18"/>
      <c r="I287" s="18">
        <v>1351.923</v>
      </c>
      <c r="J287" s="18">
        <v>54076912</v>
      </c>
      <c r="L287" s="9">
        <f t="shared" si="5"/>
        <v>73.264999999999873</v>
      </c>
      <c r="M287" s="57"/>
    </row>
    <row r="288" spans="1:13" x14ac:dyDescent="0.25">
      <c r="A288" s="18" t="s">
        <v>283</v>
      </c>
      <c r="B288" t="s">
        <v>313</v>
      </c>
      <c r="C288" s="6" t="s">
        <v>563</v>
      </c>
      <c r="D288">
        <v>287</v>
      </c>
      <c r="E288" s="18">
        <v>0.10199999999999999</v>
      </c>
      <c r="F288" s="18"/>
      <c r="G288" s="18"/>
      <c r="H288" s="18"/>
      <c r="I288" s="18">
        <v>1543.087</v>
      </c>
      <c r="J288" s="18">
        <v>61723471</v>
      </c>
      <c r="L288" s="9">
        <f t="shared" si="5"/>
        <v>264.42899999999986</v>
      </c>
      <c r="M288" s="57"/>
    </row>
    <row r="289" spans="1:13" x14ac:dyDescent="0.25">
      <c r="A289" s="18" t="s">
        <v>284</v>
      </c>
      <c r="B289" t="s">
        <v>314</v>
      </c>
      <c r="C289" s="6" t="s">
        <v>564</v>
      </c>
      <c r="D289">
        <v>288</v>
      </c>
      <c r="E289" s="18">
        <v>0.10199999999999999</v>
      </c>
      <c r="F289" s="18"/>
      <c r="G289" s="18"/>
      <c r="H289" s="18"/>
      <c r="I289" s="18">
        <v>1344.6690000000001</v>
      </c>
      <c r="J289" s="18">
        <v>53786773</v>
      </c>
      <c r="L289" s="9">
        <f t="shared" si="5"/>
        <v>66.010999999999967</v>
      </c>
      <c r="M289" s="57"/>
    </row>
    <row r="290" spans="1:13" x14ac:dyDescent="0.25">
      <c r="A290" s="18" t="s">
        <v>285</v>
      </c>
      <c r="B290" t="s">
        <v>315</v>
      </c>
      <c r="C290" s="6" t="s">
        <v>565</v>
      </c>
      <c r="D290">
        <v>289</v>
      </c>
      <c r="E290" s="18">
        <v>0.10199999999999999</v>
      </c>
      <c r="F290" s="18"/>
      <c r="G290" s="18"/>
      <c r="H290" s="18"/>
      <c r="I290" s="18">
        <v>1422.364</v>
      </c>
      <c r="J290" s="18">
        <v>56894557</v>
      </c>
      <c r="L290" s="9">
        <f t="shared" si="5"/>
        <v>143.7059999999999</v>
      </c>
      <c r="M290" s="57"/>
    </row>
    <row r="291" spans="1:13" x14ac:dyDescent="0.25">
      <c r="A291" s="18" t="s">
        <v>286</v>
      </c>
      <c r="B291" t="s">
        <v>316</v>
      </c>
      <c r="C291" s="6" t="s">
        <v>566</v>
      </c>
      <c r="D291">
        <v>290</v>
      </c>
      <c r="E291" s="18">
        <v>0.10199999999999999</v>
      </c>
      <c r="F291" s="18"/>
      <c r="G291" s="18"/>
      <c r="H291" s="18"/>
      <c r="I291" s="18">
        <v>1613.932</v>
      </c>
      <c r="J291" s="18">
        <v>64557273</v>
      </c>
      <c r="L291" s="9">
        <f t="shared" si="5"/>
        <v>335.27399999999989</v>
      </c>
      <c r="M291" s="57"/>
    </row>
    <row r="292" spans="1:13" x14ac:dyDescent="0.25">
      <c r="A292" s="18" t="s">
        <v>287</v>
      </c>
      <c r="B292" t="s">
        <v>317</v>
      </c>
      <c r="C292" s="6" t="s">
        <v>567</v>
      </c>
      <c r="D292">
        <v>291</v>
      </c>
      <c r="E292" s="18">
        <v>0.10199999999999999</v>
      </c>
      <c r="F292" s="18"/>
      <c r="G292" s="18"/>
      <c r="H292" s="18"/>
      <c r="I292" s="18">
        <v>1477.8920000000001</v>
      </c>
      <c r="J292" s="18">
        <v>59115674</v>
      </c>
      <c r="L292" s="9">
        <f t="shared" si="5"/>
        <v>199.23399999999992</v>
      </c>
      <c r="M292" s="57"/>
    </row>
    <row r="293" spans="1:13" x14ac:dyDescent="0.25">
      <c r="A293" s="18" t="s">
        <v>288</v>
      </c>
      <c r="E293" s="18">
        <v>0.10199999999999999</v>
      </c>
      <c r="F293" s="18"/>
      <c r="G293" s="18"/>
      <c r="H293" s="18"/>
      <c r="I293" s="18">
        <v>1442.3209999999999</v>
      </c>
      <c r="J293" s="18">
        <v>57692835</v>
      </c>
      <c r="L293" s="18">
        <f t="shared" si="5"/>
        <v>163.66299999999978</v>
      </c>
      <c r="M293" s="57"/>
    </row>
    <row r="294" spans="1:13" x14ac:dyDescent="0.25">
      <c r="A294" s="18" t="s">
        <v>289</v>
      </c>
      <c r="E294" s="18">
        <v>0.10199999999999999</v>
      </c>
      <c r="F294" s="18"/>
      <c r="G294" s="18"/>
      <c r="H294" s="18"/>
      <c r="I294" s="18">
        <v>1419.4449999999999</v>
      </c>
      <c r="J294" s="18">
        <v>56777785</v>
      </c>
      <c r="L294" s="18">
        <f t="shared" si="5"/>
        <v>140.78699999999981</v>
      </c>
      <c r="M294" s="57"/>
    </row>
    <row r="295" spans="1:13" x14ac:dyDescent="0.25">
      <c r="A295" s="18" t="s">
        <v>290</v>
      </c>
      <c r="E295" s="18">
        <v>0.10199999999999999</v>
      </c>
      <c r="F295" s="18"/>
      <c r="G295" s="18"/>
      <c r="H295" s="18"/>
      <c r="I295" s="18">
        <v>1277.528</v>
      </c>
      <c r="J295" s="18">
        <v>51101119</v>
      </c>
      <c r="L295" s="18">
        <f t="shared" si="5"/>
        <v>-1.1300000000001091</v>
      </c>
      <c r="M295" s="57"/>
    </row>
  </sheetData>
  <mergeCells count="3">
    <mergeCell ref="B2:B4"/>
    <mergeCell ref="K2:K4"/>
    <mergeCell ref="L2:L4"/>
  </mergeCells>
  <conditionalFormatting sqref="I26:I29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6:L29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3:N5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6:M29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5"/>
  <sheetViews>
    <sheetView workbookViewId="0">
      <selection activeCell="A15" sqref="A15:AE25"/>
    </sheetView>
  </sheetViews>
  <sheetFormatPr defaultRowHeight="15" x14ac:dyDescent="0.25"/>
  <cols>
    <col min="1" max="1" width="3.140625" customWidth="1"/>
    <col min="2" max="2" width="5.7109375" customWidth="1"/>
    <col min="3" max="9" width="4" bestFit="1" customWidth="1"/>
    <col min="10" max="10" width="4.7109375" bestFit="1" customWidth="1"/>
    <col min="11" max="19" width="4" bestFit="1" customWidth="1"/>
    <col min="20" max="20" width="4.7109375" bestFit="1" customWidth="1"/>
    <col min="21" max="21" width="4" bestFit="1" customWidth="1"/>
    <col min="22" max="22" width="4.7109375" bestFit="1" customWidth="1"/>
    <col min="23" max="23" width="5" bestFit="1" customWidth="1"/>
    <col min="24" max="24" width="4" bestFit="1" customWidth="1"/>
    <col min="25" max="25" width="5" bestFit="1" customWidth="1"/>
    <col min="26" max="27" width="4" bestFit="1" customWidth="1"/>
    <col min="28" max="28" width="4.7109375" bestFit="1" customWidth="1"/>
    <col min="29" max="31" width="4" bestFit="1" customWidth="1"/>
  </cols>
  <sheetData>
    <row r="1" spans="1:31" s="54" customFormat="1" x14ac:dyDescent="0.25">
      <c r="B1" s="54" t="s">
        <v>649</v>
      </c>
    </row>
    <row r="2" spans="1:31" x14ac:dyDescent="0.25">
      <c r="B2">
        <v>1</v>
      </c>
      <c r="C2">
        <v>2</v>
      </c>
      <c r="D2">
        <v>3</v>
      </c>
      <c r="E2">
        <v>4</v>
      </c>
      <c r="F2" s="9">
        <v>5</v>
      </c>
      <c r="G2" s="9">
        <v>6</v>
      </c>
      <c r="H2" s="9">
        <v>7</v>
      </c>
      <c r="I2" s="9">
        <v>8</v>
      </c>
      <c r="J2" s="9">
        <v>9</v>
      </c>
      <c r="K2" s="9">
        <v>10</v>
      </c>
      <c r="L2" s="9">
        <v>11</v>
      </c>
      <c r="M2" s="9">
        <v>12</v>
      </c>
      <c r="N2" s="9">
        <v>13</v>
      </c>
      <c r="O2" s="9">
        <v>14</v>
      </c>
      <c r="P2" s="9">
        <v>15</v>
      </c>
      <c r="Q2" s="9">
        <v>16</v>
      </c>
      <c r="R2" s="9">
        <v>17</v>
      </c>
      <c r="S2" s="9">
        <v>18</v>
      </c>
      <c r="T2" s="9">
        <v>19</v>
      </c>
      <c r="U2" s="9">
        <v>20</v>
      </c>
      <c r="V2" s="9">
        <v>21</v>
      </c>
      <c r="W2" s="9">
        <v>22</v>
      </c>
      <c r="X2" s="9">
        <v>23</v>
      </c>
      <c r="Y2" s="9">
        <v>24</v>
      </c>
      <c r="Z2" s="9">
        <v>25</v>
      </c>
      <c r="AA2" s="9">
        <v>26</v>
      </c>
      <c r="AB2" s="9">
        <v>27</v>
      </c>
      <c r="AC2" s="9">
        <v>28</v>
      </c>
      <c r="AD2" s="9">
        <v>29</v>
      </c>
      <c r="AE2" s="9">
        <v>30</v>
      </c>
    </row>
    <row r="3" spans="1:31" x14ac:dyDescent="0.25">
      <c r="A3" t="s">
        <v>589</v>
      </c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</row>
    <row r="4" spans="1:31" x14ac:dyDescent="0.25">
      <c r="A4" t="s">
        <v>590</v>
      </c>
      <c r="B4" s="58">
        <v>877.2049999999997</v>
      </c>
      <c r="C4" s="58">
        <v>368.57799999999997</v>
      </c>
      <c r="D4" s="58">
        <v>658.75799999999981</v>
      </c>
      <c r="E4" s="58">
        <v>298.46799999999985</v>
      </c>
      <c r="F4" s="58">
        <v>181.77999999999997</v>
      </c>
      <c r="G4" s="58">
        <v>48.110999999999876</v>
      </c>
      <c r="H4" s="58">
        <v>210.59899999999993</v>
      </c>
      <c r="I4" s="58">
        <v>262.52699999999982</v>
      </c>
      <c r="J4" s="58">
        <v>252.76599999999985</v>
      </c>
      <c r="K4" s="58">
        <v>143.18199999999979</v>
      </c>
      <c r="L4" s="58">
        <v>116.27999999999997</v>
      </c>
      <c r="M4" s="58">
        <v>170.66199999999981</v>
      </c>
      <c r="N4" s="58">
        <v>150.80399999999986</v>
      </c>
      <c r="O4" s="58">
        <v>184.06799999999998</v>
      </c>
      <c r="P4" s="58">
        <v>190.71399999999994</v>
      </c>
      <c r="Q4" s="58">
        <v>39.062999999999874</v>
      </c>
      <c r="R4" s="58">
        <v>86.319999999999936</v>
      </c>
      <c r="S4" s="58">
        <v>759.31899999999996</v>
      </c>
      <c r="T4" s="58">
        <v>674.6429999999998</v>
      </c>
      <c r="U4" s="58">
        <v>437.82199999999989</v>
      </c>
      <c r="V4" s="58">
        <v>530.46399999999994</v>
      </c>
      <c r="W4" s="58">
        <v>1361.2159999999997</v>
      </c>
      <c r="X4" s="58">
        <v>982.173</v>
      </c>
      <c r="Y4" s="58">
        <v>1168.2589999999998</v>
      </c>
      <c r="Z4" s="58">
        <v>640.50099999999998</v>
      </c>
      <c r="AA4" s="58">
        <v>261.64499999999998</v>
      </c>
      <c r="AB4" s="58">
        <v>116.38699999999994</v>
      </c>
      <c r="AC4" s="58">
        <v>46.694999999999936</v>
      </c>
      <c r="AD4" s="58">
        <v>281.65399999999977</v>
      </c>
      <c r="AE4" s="58">
        <v>73.795999999999822</v>
      </c>
    </row>
    <row r="5" spans="1:31" x14ac:dyDescent="0.25">
      <c r="A5" t="s">
        <v>591</v>
      </c>
      <c r="B5" s="58">
        <v>91.143999999999778</v>
      </c>
      <c r="C5" s="58">
        <v>105.03699999999981</v>
      </c>
      <c r="D5" s="58">
        <v>99.902999999999793</v>
      </c>
      <c r="E5" s="58">
        <v>131.29599999999982</v>
      </c>
      <c r="F5" s="58">
        <v>54.088999999999942</v>
      </c>
      <c r="G5" s="58">
        <v>-4.7120000000002165</v>
      </c>
      <c r="H5" s="58">
        <v>52.982999999999947</v>
      </c>
      <c r="I5" s="58">
        <v>93.644999999999982</v>
      </c>
      <c r="J5" s="58">
        <v>48.309999999999945</v>
      </c>
      <c r="K5" s="58">
        <v>18.444999999999936</v>
      </c>
      <c r="L5" s="58">
        <v>69.4699999999998</v>
      </c>
      <c r="M5" s="58">
        <v>58.78899999999976</v>
      </c>
      <c r="N5" s="58">
        <v>101.64499999999998</v>
      </c>
      <c r="O5" s="58">
        <v>91.277999999999793</v>
      </c>
      <c r="P5" s="58">
        <v>99.405999999999949</v>
      </c>
      <c r="Q5" s="58">
        <v>-33.313000000000102</v>
      </c>
      <c r="R5" s="58">
        <v>402.52199999999993</v>
      </c>
      <c r="S5" s="58">
        <v>177.61799999999994</v>
      </c>
      <c r="T5" s="58">
        <v>473.81799999999998</v>
      </c>
      <c r="U5" s="58">
        <v>191.07599999999979</v>
      </c>
      <c r="V5" s="58">
        <v>134.06399999999985</v>
      </c>
      <c r="W5" s="58">
        <v>149.97299999999996</v>
      </c>
      <c r="X5" s="58">
        <v>163.94999999999982</v>
      </c>
      <c r="Y5" s="58">
        <v>124.39099999999985</v>
      </c>
      <c r="Z5" s="58">
        <v>88.588999999999942</v>
      </c>
      <c r="AA5" s="58">
        <v>59.820999999999913</v>
      </c>
      <c r="AB5" s="58">
        <v>437.57099999999991</v>
      </c>
      <c r="AC5" s="58">
        <v>72.925999999999931</v>
      </c>
      <c r="AD5" s="58">
        <v>506.33499999999981</v>
      </c>
      <c r="AE5" s="58">
        <v>63.880999999999858</v>
      </c>
    </row>
    <row r="6" spans="1:31" x14ac:dyDescent="0.25">
      <c r="A6" t="s">
        <v>592</v>
      </c>
      <c r="B6" s="58">
        <v>565.74699999999984</v>
      </c>
      <c r="C6" s="58">
        <v>45.608999999999924</v>
      </c>
      <c r="D6" s="58">
        <v>367.87499999999977</v>
      </c>
      <c r="E6" s="58">
        <v>93.311999999999898</v>
      </c>
      <c r="F6" s="58">
        <v>204.2639999999999</v>
      </c>
      <c r="G6" s="58">
        <v>135.54099999999994</v>
      </c>
      <c r="H6" s="58">
        <v>89.742999999999938</v>
      </c>
      <c r="I6" s="58">
        <v>330.87499999999977</v>
      </c>
      <c r="J6" s="58">
        <v>52.66599999999994</v>
      </c>
      <c r="K6" s="58">
        <v>-37.363000000000056</v>
      </c>
      <c r="L6" s="58">
        <v>140.92999999999984</v>
      </c>
      <c r="M6" s="58">
        <v>50.590999999999894</v>
      </c>
      <c r="N6" s="58">
        <v>534.82299999999987</v>
      </c>
      <c r="O6" s="58">
        <v>2.7729999999999109</v>
      </c>
      <c r="P6" s="58">
        <v>274.53499999999985</v>
      </c>
      <c r="Q6" s="58">
        <v>74.063999999999851</v>
      </c>
      <c r="R6" s="58">
        <v>80.620999999999867</v>
      </c>
      <c r="S6" s="58">
        <v>81.396999999999935</v>
      </c>
      <c r="T6" s="58">
        <v>228.7199999999998</v>
      </c>
      <c r="U6" s="58">
        <v>305.52399999999989</v>
      </c>
      <c r="V6" s="58">
        <v>454.65399999999977</v>
      </c>
      <c r="W6" s="58">
        <v>95.056999999999789</v>
      </c>
      <c r="X6" s="58">
        <v>216.96399999999994</v>
      </c>
      <c r="Y6" s="58">
        <v>332.09199999999987</v>
      </c>
      <c r="Z6" s="58">
        <v>289.72699999999986</v>
      </c>
      <c r="AA6" s="58">
        <v>183.33999999999992</v>
      </c>
      <c r="AB6" s="58">
        <v>486.71499999999992</v>
      </c>
      <c r="AC6" s="58">
        <v>37.902999999999793</v>
      </c>
      <c r="AD6" s="58">
        <v>384.69699999999989</v>
      </c>
      <c r="AE6" s="58">
        <v>230.04099999999994</v>
      </c>
    </row>
    <row r="7" spans="1:31" x14ac:dyDescent="0.25">
      <c r="A7" t="s">
        <v>593</v>
      </c>
      <c r="B7" s="58">
        <v>170.84099999999989</v>
      </c>
      <c r="C7" s="58">
        <v>60.199999999999818</v>
      </c>
      <c r="D7" s="58">
        <v>66.852999999999838</v>
      </c>
      <c r="E7" s="58">
        <v>34.52599999999984</v>
      </c>
      <c r="F7" s="58">
        <v>266.46099999999979</v>
      </c>
      <c r="G7" s="58">
        <v>53.69199999999978</v>
      </c>
      <c r="H7" s="58">
        <v>345.66199999999981</v>
      </c>
      <c r="I7" s="58">
        <v>170.38199999999983</v>
      </c>
      <c r="J7" s="58">
        <v>259.16099999999983</v>
      </c>
      <c r="K7" s="58">
        <v>35.38799999999992</v>
      </c>
      <c r="L7" s="58">
        <v>521.69999999999982</v>
      </c>
      <c r="M7" s="58">
        <v>26.266999999999825</v>
      </c>
      <c r="N7" s="58">
        <v>52.624999999999773</v>
      </c>
      <c r="O7" s="58">
        <v>77.534999999999854</v>
      </c>
      <c r="P7" s="58">
        <v>194.17699999999991</v>
      </c>
      <c r="Q7" s="58">
        <v>152.62099999999987</v>
      </c>
      <c r="R7" s="58">
        <v>358.4699999999998</v>
      </c>
      <c r="S7" s="58">
        <v>296.71699999999987</v>
      </c>
      <c r="T7" s="58">
        <v>479.0469999999998</v>
      </c>
      <c r="U7" s="58">
        <v>109.95099999999979</v>
      </c>
      <c r="V7" s="58">
        <v>436.97999999999979</v>
      </c>
      <c r="W7" s="58">
        <v>58.864999999999782</v>
      </c>
      <c r="X7" s="58">
        <v>362.24499999999989</v>
      </c>
      <c r="Y7" s="58">
        <v>255.65299999999979</v>
      </c>
      <c r="Z7" s="58">
        <v>407.87199999999984</v>
      </c>
      <c r="AA7" s="58">
        <v>196.41399999999976</v>
      </c>
      <c r="AB7" s="58">
        <v>290.38399999999979</v>
      </c>
      <c r="AC7" s="58">
        <v>105.50799999999981</v>
      </c>
      <c r="AD7" s="58">
        <v>439.44299999999998</v>
      </c>
      <c r="AE7" s="58">
        <v>70.143999999999778</v>
      </c>
    </row>
    <row r="8" spans="1:31" x14ac:dyDescent="0.25">
      <c r="A8" t="s">
        <v>594</v>
      </c>
      <c r="B8" s="58">
        <v>237.28699999999981</v>
      </c>
      <c r="C8" s="58">
        <v>76.475999999999885</v>
      </c>
      <c r="D8" s="58">
        <v>163.79899999999998</v>
      </c>
      <c r="E8" s="58">
        <v>175.90599999999995</v>
      </c>
      <c r="F8" s="58">
        <v>182.4219999999998</v>
      </c>
      <c r="G8" s="58">
        <v>103.90899999999988</v>
      </c>
      <c r="H8" s="58">
        <v>415.28699999999981</v>
      </c>
      <c r="I8" s="58">
        <v>84.668999999999869</v>
      </c>
      <c r="J8" s="58">
        <v>677.8</v>
      </c>
      <c r="K8" s="58">
        <v>107.32099999999991</v>
      </c>
      <c r="L8" s="58">
        <v>293.45099999999979</v>
      </c>
      <c r="M8" s="58">
        <v>19.837999999999965</v>
      </c>
      <c r="N8" s="58">
        <v>100.46799999999985</v>
      </c>
      <c r="O8" s="58">
        <v>283.54299999999989</v>
      </c>
      <c r="P8" s="58">
        <v>299.05199999999991</v>
      </c>
      <c r="Q8" s="58">
        <v>150.87599999999998</v>
      </c>
      <c r="R8" s="58">
        <v>607.34099999999989</v>
      </c>
      <c r="S8" s="58">
        <v>156.63199999999983</v>
      </c>
      <c r="T8" s="58">
        <v>603.45199999999977</v>
      </c>
      <c r="U8" s="58">
        <v>250.3929999999998</v>
      </c>
      <c r="V8" s="58">
        <v>448.82899999999995</v>
      </c>
      <c r="W8" s="58">
        <v>158.01499999999987</v>
      </c>
      <c r="X8" s="58">
        <v>211.99099999999976</v>
      </c>
      <c r="Y8" s="58">
        <v>96.960999999999785</v>
      </c>
      <c r="Z8" s="58">
        <v>54.40099999999984</v>
      </c>
      <c r="AA8" s="58">
        <v>849.90399999999977</v>
      </c>
      <c r="AB8" s="58">
        <v>278.30699999999979</v>
      </c>
      <c r="AC8" s="58">
        <v>154.97299999999996</v>
      </c>
      <c r="AD8" s="58">
        <v>306.01499999999987</v>
      </c>
      <c r="AE8" s="58">
        <v>142.12999999999988</v>
      </c>
    </row>
    <row r="9" spans="1:31" x14ac:dyDescent="0.25">
      <c r="A9" t="s">
        <v>598</v>
      </c>
      <c r="B9" s="58">
        <v>427.14499999999998</v>
      </c>
      <c r="C9" s="58">
        <v>54.33199999999988</v>
      </c>
      <c r="D9" s="58">
        <v>139.04299999999989</v>
      </c>
      <c r="E9" s="58">
        <v>363.75799999999981</v>
      </c>
      <c r="F9" s="58">
        <v>448.80199999999991</v>
      </c>
      <c r="G9" s="58">
        <v>96.1099999999999</v>
      </c>
      <c r="H9" s="58">
        <v>208.55899999999997</v>
      </c>
      <c r="I9" s="58">
        <v>90.366999999999962</v>
      </c>
      <c r="J9" s="58">
        <v>203.87499999999977</v>
      </c>
      <c r="K9" s="58">
        <v>35.932999999999765</v>
      </c>
      <c r="L9" s="58">
        <v>88.055999999999813</v>
      </c>
      <c r="M9" s="58">
        <v>177.02099999999996</v>
      </c>
      <c r="N9" s="58">
        <v>145.7349999999999</v>
      </c>
      <c r="O9" s="58">
        <v>-1.9910000000002128</v>
      </c>
      <c r="P9" s="58">
        <v>114.24599999999987</v>
      </c>
      <c r="Q9" s="58">
        <v>186.8159999999998</v>
      </c>
      <c r="R9" s="58">
        <v>334.87799999999993</v>
      </c>
      <c r="S9" s="58">
        <v>126.69199999999978</v>
      </c>
      <c r="T9" s="58">
        <v>25.974999999999909</v>
      </c>
      <c r="U9" s="58">
        <v>26.271999999999935</v>
      </c>
      <c r="V9" s="58">
        <v>296.61599999999976</v>
      </c>
      <c r="W9" s="58">
        <v>123.75899999999979</v>
      </c>
      <c r="X9" s="58">
        <v>153.31999999999994</v>
      </c>
      <c r="Y9" s="58">
        <v>129.43199999999979</v>
      </c>
      <c r="Z9" s="58">
        <v>159.61299999999983</v>
      </c>
      <c r="AA9" s="58">
        <v>40.104999999999791</v>
      </c>
      <c r="AB9" s="58">
        <v>728.61399999999981</v>
      </c>
      <c r="AC9" s="58">
        <v>299.32899999999995</v>
      </c>
      <c r="AD9" s="58">
        <v>318.65299999999979</v>
      </c>
      <c r="AE9" s="58">
        <v>261.78499999999985</v>
      </c>
    </row>
    <row r="10" spans="1:31" x14ac:dyDescent="0.25">
      <c r="A10" t="s">
        <v>595</v>
      </c>
      <c r="B10" s="58">
        <f t="shared" ref="B10:AE10" si="0">B9</f>
        <v>427.14499999999998</v>
      </c>
      <c r="C10" s="58">
        <f t="shared" si="0"/>
        <v>54.33199999999988</v>
      </c>
      <c r="D10" s="58">
        <f t="shared" si="0"/>
        <v>139.04299999999989</v>
      </c>
      <c r="E10" s="58">
        <f t="shared" si="0"/>
        <v>363.75799999999981</v>
      </c>
      <c r="F10" s="58">
        <f t="shared" si="0"/>
        <v>448.80199999999991</v>
      </c>
      <c r="G10" s="58">
        <f t="shared" si="0"/>
        <v>96.1099999999999</v>
      </c>
      <c r="H10" s="58">
        <f t="shared" si="0"/>
        <v>208.55899999999997</v>
      </c>
      <c r="I10" s="58">
        <f t="shared" si="0"/>
        <v>90.366999999999962</v>
      </c>
      <c r="J10" s="58">
        <f t="shared" si="0"/>
        <v>203.87499999999977</v>
      </c>
      <c r="K10" s="58">
        <f t="shared" si="0"/>
        <v>35.932999999999765</v>
      </c>
      <c r="L10" s="58">
        <f t="shared" si="0"/>
        <v>88.055999999999813</v>
      </c>
      <c r="M10" s="58">
        <f t="shared" si="0"/>
        <v>177.02099999999996</v>
      </c>
      <c r="N10" s="58">
        <f t="shared" si="0"/>
        <v>145.7349999999999</v>
      </c>
      <c r="O10" s="58">
        <f t="shared" si="0"/>
        <v>-1.9910000000002128</v>
      </c>
      <c r="P10" s="58">
        <f t="shared" si="0"/>
        <v>114.24599999999987</v>
      </c>
      <c r="Q10" s="58">
        <f t="shared" si="0"/>
        <v>186.8159999999998</v>
      </c>
      <c r="R10" s="58">
        <f t="shared" si="0"/>
        <v>334.87799999999993</v>
      </c>
      <c r="S10" s="58">
        <f t="shared" si="0"/>
        <v>126.69199999999978</v>
      </c>
      <c r="T10" s="58">
        <f t="shared" si="0"/>
        <v>25.974999999999909</v>
      </c>
      <c r="U10" s="58">
        <f t="shared" si="0"/>
        <v>26.271999999999935</v>
      </c>
      <c r="V10" s="58">
        <f t="shared" si="0"/>
        <v>296.61599999999976</v>
      </c>
      <c r="W10" s="58">
        <f t="shared" si="0"/>
        <v>123.75899999999979</v>
      </c>
      <c r="X10" s="58">
        <f t="shared" si="0"/>
        <v>153.31999999999994</v>
      </c>
      <c r="Y10" s="58">
        <f t="shared" si="0"/>
        <v>129.43199999999979</v>
      </c>
      <c r="Z10" s="58">
        <f t="shared" si="0"/>
        <v>159.61299999999983</v>
      </c>
      <c r="AA10" s="58">
        <f t="shared" si="0"/>
        <v>40.104999999999791</v>
      </c>
      <c r="AB10" s="58">
        <f t="shared" si="0"/>
        <v>728.61399999999981</v>
      </c>
      <c r="AC10" s="58">
        <f t="shared" si="0"/>
        <v>299.32899999999995</v>
      </c>
      <c r="AD10" s="58">
        <f t="shared" si="0"/>
        <v>318.65299999999979</v>
      </c>
      <c r="AE10" s="58">
        <f t="shared" si="0"/>
        <v>261.78499999999985</v>
      </c>
    </row>
    <row r="11" spans="1:31" x14ac:dyDescent="0.25">
      <c r="A11" t="s">
        <v>596</v>
      </c>
      <c r="B11" s="58">
        <v>219.80899999999997</v>
      </c>
      <c r="C11" s="58">
        <v>61.044999999999845</v>
      </c>
      <c r="D11" s="58">
        <v>500.00099999999998</v>
      </c>
      <c r="E11" s="58">
        <v>283.02699999999982</v>
      </c>
      <c r="F11" s="58">
        <v>284.70099999999979</v>
      </c>
      <c r="G11" s="58">
        <v>36.789999999999964</v>
      </c>
      <c r="H11" s="58">
        <v>335.27799999999979</v>
      </c>
      <c r="I11" s="58">
        <v>86.299999999999955</v>
      </c>
      <c r="J11" s="58">
        <v>149.43399999999997</v>
      </c>
      <c r="K11" s="58">
        <v>-9.5340000000001055</v>
      </c>
      <c r="L11" s="58">
        <v>64.592999999999847</v>
      </c>
      <c r="M11" s="58">
        <v>-54.33400000000006</v>
      </c>
      <c r="N11" s="58">
        <v>51.681999999999789</v>
      </c>
      <c r="O11" s="58">
        <v>51.014999999999873</v>
      </c>
      <c r="P11" s="58">
        <v>578.07499999999982</v>
      </c>
      <c r="Q11" s="58">
        <v>292.18899999999985</v>
      </c>
      <c r="R11" s="58">
        <v>246.81399999999985</v>
      </c>
      <c r="S11" s="58">
        <v>131.61699999999996</v>
      </c>
      <c r="T11" s="58">
        <v>133.25599999999986</v>
      </c>
      <c r="U11" s="58">
        <v>187.42599999999993</v>
      </c>
      <c r="V11" s="58">
        <v>100.08899999999994</v>
      </c>
      <c r="W11" s="58">
        <v>85.119999999999891</v>
      </c>
      <c r="X11" s="58">
        <v>337.22699999999986</v>
      </c>
      <c r="Y11" s="58">
        <v>87.439999999999827</v>
      </c>
      <c r="Z11" s="58">
        <v>434.28999999999996</v>
      </c>
      <c r="AA11" s="58">
        <v>295.49099999999976</v>
      </c>
      <c r="AB11" s="58">
        <v>314.18899999999985</v>
      </c>
      <c r="AC11" s="58">
        <v>176.5619999999999</v>
      </c>
      <c r="AD11" s="58">
        <v>395.09099999999989</v>
      </c>
      <c r="AE11" s="58">
        <v>274.00699999999983</v>
      </c>
    </row>
    <row r="12" spans="1:31" x14ac:dyDescent="0.25">
      <c r="A12" t="s">
        <v>597</v>
      </c>
      <c r="B12" s="58">
        <v>219.7349999999999</v>
      </c>
      <c r="C12" s="58">
        <v>34.491999999999962</v>
      </c>
      <c r="D12" s="58">
        <v>171.8309999999999</v>
      </c>
      <c r="E12" s="58">
        <v>108.16599999999994</v>
      </c>
      <c r="F12" s="58">
        <v>328.00899999999979</v>
      </c>
      <c r="G12" s="58">
        <v>50.296999999999798</v>
      </c>
      <c r="H12" s="58">
        <v>282.35799999999995</v>
      </c>
      <c r="I12" s="58">
        <v>197.79599999999982</v>
      </c>
      <c r="J12" s="58">
        <v>435.09199999999987</v>
      </c>
      <c r="K12" s="58">
        <v>237.13999999999987</v>
      </c>
      <c r="L12" s="58">
        <v>149.07899999999995</v>
      </c>
      <c r="M12" s="58">
        <v>-3.48700000000008</v>
      </c>
      <c r="N12" s="58">
        <v>570.15399999999977</v>
      </c>
      <c r="O12" s="58">
        <v>127.79099999999994</v>
      </c>
      <c r="P12" s="58">
        <v>142.1429999999998</v>
      </c>
      <c r="Q12" s="58">
        <v>9.7009999999997945</v>
      </c>
      <c r="R12" s="58">
        <v>592.65499999999997</v>
      </c>
      <c r="S12" s="58">
        <v>19.455999999999904</v>
      </c>
      <c r="T12" s="58">
        <v>222.53899999999976</v>
      </c>
      <c r="U12" s="58">
        <v>181.11899999999991</v>
      </c>
      <c r="V12" s="58">
        <v>615.77699999999982</v>
      </c>
      <c r="W12" s="58">
        <v>73.264999999999873</v>
      </c>
      <c r="X12" s="58">
        <v>264.42899999999986</v>
      </c>
      <c r="Y12" s="58">
        <v>66.010999999999967</v>
      </c>
      <c r="Z12" s="58">
        <v>143.7059999999999</v>
      </c>
      <c r="AA12" s="58">
        <v>335.27399999999989</v>
      </c>
      <c r="AB12" s="58">
        <v>199.23399999999992</v>
      </c>
      <c r="AC12" s="58"/>
      <c r="AD12" s="58"/>
      <c r="AE12" s="58"/>
    </row>
    <row r="14" spans="1:31" x14ac:dyDescent="0.25">
      <c r="B14" s="60" t="s">
        <v>592</v>
      </c>
      <c r="C14" t="s">
        <v>650</v>
      </c>
    </row>
    <row r="15" spans="1:31" x14ac:dyDescent="0.25">
      <c r="A15" s="54"/>
      <c r="B15" s="54">
        <v>1</v>
      </c>
      <c r="C15" s="54">
        <v>2</v>
      </c>
      <c r="D15" s="54">
        <v>3</v>
      </c>
      <c r="E15" s="54">
        <v>4</v>
      </c>
      <c r="F15" s="54">
        <v>5</v>
      </c>
      <c r="G15" s="54">
        <v>6</v>
      </c>
      <c r="H15" s="54">
        <v>7</v>
      </c>
      <c r="I15" s="54">
        <v>8</v>
      </c>
      <c r="J15" s="54">
        <v>9</v>
      </c>
      <c r="K15" s="54">
        <v>10</v>
      </c>
      <c r="L15" s="54">
        <v>11</v>
      </c>
      <c r="M15" s="54">
        <v>12</v>
      </c>
      <c r="N15" s="54">
        <v>13</v>
      </c>
      <c r="O15" s="54">
        <v>14</v>
      </c>
      <c r="P15" s="54">
        <v>15</v>
      </c>
      <c r="Q15" s="54">
        <v>16</v>
      </c>
      <c r="R15" s="54">
        <v>17</v>
      </c>
      <c r="S15" s="54">
        <v>18</v>
      </c>
      <c r="T15" s="54">
        <v>19</v>
      </c>
      <c r="U15" s="54">
        <v>20</v>
      </c>
      <c r="V15" s="54">
        <v>21</v>
      </c>
      <c r="W15" s="54">
        <v>22</v>
      </c>
      <c r="X15" s="54">
        <v>23</v>
      </c>
      <c r="Y15" s="54">
        <v>24</v>
      </c>
      <c r="Z15" s="54">
        <v>25</v>
      </c>
      <c r="AA15" s="54">
        <v>26</v>
      </c>
      <c r="AB15" s="54">
        <v>27</v>
      </c>
      <c r="AC15" s="54">
        <v>28</v>
      </c>
      <c r="AD15" s="54">
        <v>29</v>
      </c>
      <c r="AE15" s="54">
        <v>30</v>
      </c>
    </row>
    <row r="16" spans="1:31" x14ac:dyDescent="0.25">
      <c r="A16" s="54" t="s">
        <v>589</v>
      </c>
      <c r="B16" s="56"/>
      <c r="C16" s="56"/>
      <c r="D16" s="56"/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  <c r="AA16" s="56"/>
      <c r="AB16" s="56"/>
      <c r="AC16" s="56"/>
      <c r="AD16" s="56"/>
      <c r="AE16" s="56"/>
    </row>
    <row r="17" spans="1:31" x14ac:dyDescent="0.25">
      <c r="A17" s="54" t="s">
        <v>590</v>
      </c>
      <c r="B17" s="58">
        <v>120.02166666666631</v>
      </c>
      <c r="C17" s="58">
        <v>116.75566666666668</v>
      </c>
      <c r="D17" s="58">
        <v>50.634666666666362</v>
      </c>
      <c r="E17" s="58">
        <v>90.356666666666342</v>
      </c>
      <c r="F17" s="58">
        <v>20.408666666666477</v>
      </c>
      <c r="G17" s="58">
        <v>-3.8333333333334849</v>
      </c>
      <c r="H17" s="58">
        <v>-3.0973333333333812</v>
      </c>
      <c r="I17" s="58">
        <v>84.342666666666446</v>
      </c>
      <c r="J17" s="58">
        <v>94.830666666666502</v>
      </c>
      <c r="K17" s="58">
        <v>60.696666666666488</v>
      </c>
      <c r="L17" s="58">
        <v>27.604666666666617</v>
      </c>
      <c r="M17" s="58">
        <v>56.218666666666422</v>
      </c>
      <c r="N17" s="58">
        <v>76.3926666666664</v>
      </c>
      <c r="O17" s="58">
        <v>83.324666666666644</v>
      </c>
      <c r="P17" s="58">
        <v>77.45366666666655</v>
      </c>
      <c r="Q17" s="58">
        <v>7.7096666666664078</v>
      </c>
      <c r="R17" s="58">
        <v>45.488666666666631</v>
      </c>
      <c r="S17" s="58">
        <v>21.031666666666524</v>
      </c>
      <c r="T17" s="58">
        <v>37.28066666666632</v>
      </c>
      <c r="U17" s="58">
        <v>171.60766666666655</v>
      </c>
      <c r="V17" s="58">
        <v>97.015666666666448</v>
      </c>
      <c r="W17" s="58">
        <v>342.51366666666627</v>
      </c>
      <c r="X17" s="58">
        <v>420.11266666666666</v>
      </c>
      <c r="Y17" s="58">
        <v>432.42766666666648</v>
      </c>
      <c r="Z17" s="58">
        <v>325.80766666666659</v>
      </c>
      <c r="AA17" s="58">
        <v>70.14766666666651</v>
      </c>
      <c r="AB17" s="58">
        <v>80.100666666666484</v>
      </c>
      <c r="AC17" s="58">
        <v>64.390666666666448</v>
      </c>
      <c r="AD17" s="58">
        <v>127.87166666666644</v>
      </c>
      <c r="AE17" s="58">
        <v>82.009666666666362</v>
      </c>
    </row>
    <row r="18" spans="1:31" x14ac:dyDescent="0.25">
      <c r="A18" s="54" t="s">
        <v>591</v>
      </c>
      <c r="B18" s="58">
        <v>27.36966666666649</v>
      </c>
      <c r="C18" s="58">
        <v>49.060666666666521</v>
      </c>
      <c r="D18" s="58">
        <v>47.914666666666335</v>
      </c>
      <c r="E18" s="58">
        <v>65.012666666666519</v>
      </c>
      <c r="F18" s="58">
        <v>28.069666666666535</v>
      </c>
      <c r="G18" s="58">
        <v>18.618666666666286</v>
      </c>
      <c r="H18" s="58">
        <v>32.033666666666477</v>
      </c>
      <c r="I18" s="58">
        <v>32.589666666666517</v>
      </c>
      <c r="J18" s="58">
        <v>39.826666666666597</v>
      </c>
      <c r="K18" s="58">
        <v>24.826666666666597</v>
      </c>
      <c r="L18" s="58">
        <v>22.955666666666502</v>
      </c>
      <c r="M18" s="58">
        <v>49.733666666666295</v>
      </c>
      <c r="N18" s="58">
        <v>47.560666666666521</v>
      </c>
      <c r="O18" s="58">
        <v>51.22966666666639</v>
      </c>
      <c r="P18" s="58">
        <v>67.601666666666461</v>
      </c>
      <c r="Q18" s="58">
        <v>54.448666666666441</v>
      </c>
      <c r="R18" s="58">
        <v>90.298666666666577</v>
      </c>
      <c r="S18" s="58">
        <v>49.263666666666495</v>
      </c>
      <c r="T18" s="58">
        <v>44.052666666666482</v>
      </c>
      <c r="U18" s="58">
        <v>47.28066666666632</v>
      </c>
      <c r="V18" s="58">
        <v>72.771666666666533</v>
      </c>
      <c r="W18" s="58">
        <v>59.94066666666663</v>
      </c>
      <c r="X18" s="58">
        <v>79.634666666666362</v>
      </c>
      <c r="Y18" s="58">
        <v>55.55066666666653</v>
      </c>
      <c r="Z18" s="58">
        <v>62.045666666666648</v>
      </c>
      <c r="AA18" s="58">
        <v>60.851666666666461</v>
      </c>
      <c r="AB18" s="58">
        <v>58.898666666666486</v>
      </c>
      <c r="AC18" s="58">
        <v>75.855666666666593</v>
      </c>
      <c r="AD18" s="58">
        <v>48.92566666666653</v>
      </c>
      <c r="AE18" s="58">
        <v>62.838666666666541</v>
      </c>
    </row>
    <row r="19" spans="1:31" x14ac:dyDescent="0.25">
      <c r="A19" s="54" t="s">
        <v>592</v>
      </c>
      <c r="B19" s="58">
        <v>-19.134333333333643</v>
      </c>
      <c r="C19" s="58">
        <v>45.392666666666628</v>
      </c>
      <c r="D19" s="58">
        <v>-21.03333333333353</v>
      </c>
      <c r="E19" s="58">
        <v>46.016666666666424</v>
      </c>
      <c r="F19" s="58">
        <v>58.586666666666588</v>
      </c>
      <c r="G19" s="58">
        <v>35.192666666666582</v>
      </c>
      <c r="H19" s="58">
        <v>40.525666666666439</v>
      </c>
      <c r="I19" s="58">
        <v>28.249666666666371</v>
      </c>
      <c r="J19" s="58">
        <v>72.471666666666579</v>
      </c>
      <c r="K19" s="58">
        <v>41.264666666666471</v>
      </c>
      <c r="L19" s="58">
        <v>47.198666666666441</v>
      </c>
      <c r="M19" s="58">
        <v>37.351666666666461</v>
      </c>
      <c r="N19" s="58">
        <v>-19.02033333333361</v>
      </c>
      <c r="O19" s="58">
        <v>20.149666666666462</v>
      </c>
      <c r="P19" s="58">
        <v>67.193666666666559</v>
      </c>
      <c r="Q19" s="58">
        <v>47.073666666666441</v>
      </c>
      <c r="R19" s="58">
        <v>44.154666666666571</v>
      </c>
      <c r="S19" s="58">
        <v>45.886666666666542</v>
      </c>
      <c r="T19" s="58">
        <v>49.457666666666455</v>
      </c>
      <c r="U19" s="58">
        <v>34.019666666666581</v>
      </c>
      <c r="V19" s="58">
        <v>-214.14033333333373</v>
      </c>
      <c r="W19" s="58">
        <v>28.810666666666293</v>
      </c>
      <c r="X19" s="58">
        <v>64.297666666666601</v>
      </c>
      <c r="Y19" s="58">
        <v>64.393666666666377</v>
      </c>
      <c r="Z19" s="58">
        <v>34.996666666666442</v>
      </c>
      <c r="AA19" s="58">
        <v>77.502666666666528</v>
      </c>
      <c r="AB19" s="58">
        <v>28.627666666666528</v>
      </c>
      <c r="AC19" s="58">
        <v>55.393666666666377</v>
      </c>
      <c r="AD19" s="58">
        <v>50.334666666666408</v>
      </c>
      <c r="AE19" s="58">
        <v>106.26466666666647</v>
      </c>
    </row>
    <row r="20" spans="1:31" x14ac:dyDescent="0.25">
      <c r="A20" s="54" t="s">
        <v>593</v>
      </c>
      <c r="B20" s="58">
        <v>49.31366666666645</v>
      </c>
      <c r="C20" s="58">
        <v>29.674666666666326</v>
      </c>
      <c r="D20" s="58">
        <v>39.39766666666651</v>
      </c>
      <c r="E20" s="58">
        <v>33.39766666666651</v>
      </c>
      <c r="F20" s="58">
        <v>2.6986666666664405</v>
      </c>
      <c r="G20" s="58">
        <v>44.687666666666473</v>
      </c>
      <c r="H20" s="58">
        <v>79.876666666666324</v>
      </c>
      <c r="I20" s="58">
        <v>54.006666666666433</v>
      </c>
      <c r="J20" s="58">
        <v>77.363666666666404</v>
      </c>
      <c r="K20" s="58">
        <v>31.887666666666519</v>
      </c>
      <c r="L20" s="58">
        <v>3.6316666666664332</v>
      </c>
      <c r="M20" s="58">
        <v>28.478666666666413</v>
      </c>
      <c r="N20" s="58">
        <v>39.944666666666308</v>
      </c>
      <c r="O20" s="58">
        <v>37.282666666666501</v>
      </c>
      <c r="P20" s="58">
        <v>39.043666666666468</v>
      </c>
      <c r="Q20" s="58">
        <v>34.248666666666395</v>
      </c>
      <c r="R20" s="58">
        <v>-59.940333333333683</v>
      </c>
      <c r="S20" s="58">
        <v>39.081666666666479</v>
      </c>
      <c r="T20" s="58">
        <v>-42.327333333333627</v>
      </c>
      <c r="U20" s="58">
        <v>49.073666666666441</v>
      </c>
      <c r="V20" s="58">
        <v>-34.087333333333618</v>
      </c>
      <c r="W20" s="58">
        <v>25.352666666666437</v>
      </c>
      <c r="X20" s="58">
        <v>9.1506666666664387</v>
      </c>
      <c r="Y20" s="58">
        <v>80.238666666666404</v>
      </c>
      <c r="Z20" s="58">
        <v>20.167666666666491</v>
      </c>
      <c r="AA20" s="58">
        <v>41.893666666666377</v>
      </c>
      <c r="AB20" s="58">
        <v>-113.7183333333337</v>
      </c>
      <c r="AC20" s="58">
        <v>38.064666666666426</v>
      </c>
      <c r="AD20" s="58">
        <v>-54.517333333333454</v>
      </c>
      <c r="AE20" s="58">
        <v>41.829666666666299</v>
      </c>
    </row>
    <row r="21" spans="1:31" x14ac:dyDescent="0.25">
      <c r="A21" s="54" t="s">
        <v>594</v>
      </c>
      <c r="B21" s="58">
        <v>38.447666666666464</v>
      </c>
      <c r="C21" s="58">
        <v>53.396666666666533</v>
      </c>
      <c r="D21" s="58">
        <v>39.470666666666602</v>
      </c>
      <c r="E21" s="58">
        <v>77.475666666666484</v>
      </c>
      <c r="F21" s="58">
        <v>27.931666666666388</v>
      </c>
      <c r="G21" s="58">
        <v>42.776666666666415</v>
      </c>
      <c r="H21" s="58">
        <v>3.2196666666663987</v>
      </c>
      <c r="I21" s="58">
        <v>38.146666666666533</v>
      </c>
      <c r="J21" s="58">
        <v>-164.15633333333335</v>
      </c>
      <c r="K21" s="58">
        <v>51.389666666666471</v>
      </c>
      <c r="L21" s="58">
        <v>21.605666666666366</v>
      </c>
      <c r="M21" s="58">
        <v>39.239666666666608</v>
      </c>
      <c r="N21" s="58">
        <v>46.92366666666635</v>
      </c>
      <c r="O21" s="58">
        <v>57.780666666666548</v>
      </c>
      <c r="P21" s="58">
        <v>78.804666666666435</v>
      </c>
      <c r="Q21" s="58">
        <v>49.075666666666621</v>
      </c>
      <c r="R21" s="58">
        <v>-9.4593333333334613</v>
      </c>
      <c r="S21" s="58">
        <v>37.280666666666548</v>
      </c>
      <c r="T21" s="58">
        <v>-57.405333333333601</v>
      </c>
      <c r="U21" s="58">
        <v>7.0326666666665005</v>
      </c>
      <c r="V21" s="58">
        <v>-216.69733333333352</v>
      </c>
      <c r="W21" s="58">
        <v>42.859666666666499</v>
      </c>
      <c r="X21" s="58">
        <v>21.034666666666453</v>
      </c>
      <c r="Y21" s="58">
        <v>27.987666666666428</v>
      </c>
      <c r="Z21" s="58">
        <v>-1.5243333333335158</v>
      </c>
      <c r="AA21" s="58">
        <v>311.03266666666627</v>
      </c>
      <c r="AB21" s="58">
        <v>-3.5973333333336086</v>
      </c>
      <c r="AC21" s="58">
        <v>30.962666666666564</v>
      </c>
      <c r="AD21" s="58">
        <v>60.184666666666544</v>
      </c>
      <c r="AE21" s="58">
        <v>21.615666666666584</v>
      </c>
    </row>
    <row r="22" spans="1:31" x14ac:dyDescent="0.25">
      <c r="A22" s="54" t="s">
        <v>598</v>
      </c>
      <c r="B22" s="58">
        <v>-5.9523333333333994</v>
      </c>
      <c r="C22" s="58">
        <v>19.511666666666542</v>
      </c>
      <c r="D22" s="58">
        <v>40.722666666666555</v>
      </c>
      <c r="E22" s="58">
        <v>18.327666666666346</v>
      </c>
      <c r="F22" s="58">
        <v>-28.773333333333539</v>
      </c>
      <c r="G22" s="58">
        <v>31.998666666666395</v>
      </c>
      <c r="H22" s="58">
        <v>2.7376666666666551</v>
      </c>
      <c r="I22" s="58">
        <v>38.437666666666473</v>
      </c>
      <c r="J22" s="58">
        <v>2.4156666666663114</v>
      </c>
      <c r="K22" s="58">
        <v>34.743666666666286</v>
      </c>
      <c r="L22" s="58">
        <v>30.594666666666399</v>
      </c>
      <c r="M22" s="58">
        <v>132.38266666666664</v>
      </c>
      <c r="N22" s="58">
        <v>30.197666666666464</v>
      </c>
      <c r="O22" s="58">
        <v>25.224666666666508</v>
      </c>
      <c r="P22" s="58">
        <v>45.120666666666466</v>
      </c>
      <c r="Q22" s="58">
        <v>27.510666666666339</v>
      </c>
      <c r="R22" s="58">
        <v>22.616666666666561</v>
      </c>
      <c r="S22" s="58">
        <v>59.690666666666402</v>
      </c>
      <c r="T22" s="58">
        <v>7.7906666666665387</v>
      </c>
      <c r="U22" s="58">
        <v>36.684666666666544</v>
      </c>
      <c r="V22" s="58">
        <v>2.5466666666663968</v>
      </c>
      <c r="W22" s="58">
        <v>30.262666666666291</v>
      </c>
      <c r="X22" s="58">
        <v>28.057666666666591</v>
      </c>
      <c r="Y22" s="58">
        <v>33.107666666666319</v>
      </c>
      <c r="Z22" s="58">
        <v>43.82666666666637</v>
      </c>
      <c r="AA22" s="58">
        <v>20.849666666666508</v>
      </c>
      <c r="AB22" s="58">
        <v>-111.63133333333371</v>
      </c>
      <c r="AC22" s="58">
        <v>46.654666666666571</v>
      </c>
      <c r="AD22" s="58">
        <v>-10.696333333333541</v>
      </c>
      <c r="AE22" s="58">
        <v>50.970666666666375</v>
      </c>
    </row>
    <row r="23" spans="1:31" x14ac:dyDescent="0.25">
      <c r="A23" s="54" t="s">
        <v>595</v>
      </c>
      <c r="B23" s="58">
        <v>-110.1073333333336</v>
      </c>
      <c r="C23" s="58">
        <v>26.282666666666501</v>
      </c>
      <c r="D23" s="58">
        <v>-12.825333333333674</v>
      </c>
      <c r="E23" s="58">
        <v>47.714666666666517</v>
      </c>
      <c r="F23" s="58">
        <v>16.726666666666461</v>
      </c>
      <c r="G23" s="58">
        <v>26.06366666666645</v>
      </c>
      <c r="H23" s="58">
        <v>41.915666666666539</v>
      </c>
      <c r="I23" s="58">
        <v>16.095666666666375</v>
      </c>
      <c r="J23" s="58">
        <v>61.693666666666331</v>
      </c>
      <c r="K23" s="58">
        <v>22.959666666666408</v>
      </c>
      <c r="L23" s="58">
        <v>-80.779333333333398</v>
      </c>
      <c r="M23" s="58">
        <v>33.948666666666441</v>
      </c>
      <c r="N23" s="58">
        <v>49.820666666666511</v>
      </c>
      <c r="O23" s="58">
        <v>5.623666666666395</v>
      </c>
      <c r="P23" s="58">
        <v>39.713666666666541</v>
      </c>
      <c r="Q23" s="58">
        <v>44.822666666666464</v>
      </c>
      <c r="R23" s="58">
        <v>7.2076666666664551</v>
      </c>
      <c r="S23" s="58">
        <v>15.623666666666395</v>
      </c>
      <c r="T23" s="58">
        <v>-123.95033333333345</v>
      </c>
      <c r="U23" s="58">
        <v>24.076666666666597</v>
      </c>
      <c r="V23" s="58">
        <v>32.760666666666339</v>
      </c>
      <c r="W23" s="58">
        <v>28.680666666666639</v>
      </c>
      <c r="X23" s="58">
        <v>46.334666666666635</v>
      </c>
      <c r="Y23" s="58">
        <v>27.523666666666486</v>
      </c>
      <c r="Z23" s="58">
        <v>-59.363333333333458</v>
      </c>
      <c r="AA23" s="58">
        <v>15.41066666666643</v>
      </c>
      <c r="AB23" s="58">
        <v>-69.994333333333543</v>
      </c>
      <c r="AC23" s="58">
        <v>47.924666666666553</v>
      </c>
      <c r="AD23" s="58">
        <v>42.67566666666653</v>
      </c>
      <c r="AE23" s="58">
        <v>26.187666666666473</v>
      </c>
    </row>
    <row r="24" spans="1:31" x14ac:dyDescent="0.25">
      <c r="A24" s="54" t="s">
        <v>596</v>
      </c>
      <c r="B24" s="58">
        <v>-96.446333333333314</v>
      </c>
      <c r="C24" s="58">
        <v>41.948666666666441</v>
      </c>
      <c r="D24" s="58">
        <v>-70.164333333333389</v>
      </c>
      <c r="E24" s="58">
        <v>50.531666666666524</v>
      </c>
      <c r="F24" s="58">
        <v>64.847666666666328</v>
      </c>
      <c r="G24" s="58">
        <v>36.486666666666679</v>
      </c>
      <c r="H24" s="58">
        <v>-14.110333333333529</v>
      </c>
      <c r="I24" s="58">
        <v>19.661666666666633</v>
      </c>
      <c r="J24" s="58">
        <v>46.727666666666664</v>
      </c>
      <c r="K24" s="58">
        <v>30.571666666666488</v>
      </c>
      <c r="L24" s="58">
        <v>18.36466666666638</v>
      </c>
      <c r="M24" s="58">
        <v>23.342666666666446</v>
      </c>
      <c r="N24" s="58">
        <v>46.350666666666484</v>
      </c>
      <c r="O24" s="58">
        <v>22.748666666666395</v>
      </c>
      <c r="P24" s="58">
        <v>-53.907333333333554</v>
      </c>
      <c r="Q24" s="58">
        <v>18.230666666666366</v>
      </c>
      <c r="R24" s="58">
        <v>63.687666666666473</v>
      </c>
      <c r="S24" s="58">
        <v>39.113666666666631</v>
      </c>
      <c r="T24" s="58">
        <v>47.403666666666368</v>
      </c>
      <c r="U24" s="58">
        <v>68.751666666666551</v>
      </c>
      <c r="V24" s="58">
        <v>32.249666666666599</v>
      </c>
      <c r="W24" s="58">
        <v>35.411666666666406</v>
      </c>
      <c r="X24" s="58">
        <v>14.79566666666642</v>
      </c>
      <c r="Y24" s="58">
        <v>28.626666666666324</v>
      </c>
      <c r="Z24" s="58">
        <v>-54.794333333333498</v>
      </c>
      <c r="AA24" s="58">
        <v>26.312666666666473</v>
      </c>
      <c r="AB24" s="58">
        <v>54.225666666666484</v>
      </c>
      <c r="AC24" s="58">
        <v>25.950666666666393</v>
      </c>
      <c r="AD24" s="58">
        <v>-93.894333333333407</v>
      </c>
      <c r="AE24" s="58">
        <v>50.33666666666636</v>
      </c>
    </row>
    <row r="25" spans="1:31" x14ac:dyDescent="0.25">
      <c r="A25" s="54" t="s">
        <v>597</v>
      </c>
      <c r="B25" s="58">
        <v>72.361666666666451</v>
      </c>
      <c r="C25" s="58">
        <v>46.91266666666661</v>
      </c>
      <c r="D25" s="58">
        <v>27.318666666666559</v>
      </c>
      <c r="E25" s="58">
        <v>35.668666666666468</v>
      </c>
      <c r="F25" s="58">
        <v>72.679666666666435</v>
      </c>
      <c r="G25" s="58">
        <v>33.509666666666362</v>
      </c>
      <c r="H25" s="58">
        <v>12.909666666666453</v>
      </c>
      <c r="I25" s="58">
        <v>23.225666666666484</v>
      </c>
      <c r="J25" s="58">
        <v>-7.1793333333334886</v>
      </c>
      <c r="K25" s="58">
        <v>126.74466666666649</v>
      </c>
      <c r="L25" s="58">
        <v>68.256666666666661</v>
      </c>
      <c r="M25" s="58">
        <v>23.642666666666628</v>
      </c>
      <c r="N25" s="58">
        <v>-54.957333333333736</v>
      </c>
      <c r="O25" s="58">
        <v>33.505666666666457</v>
      </c>
      <c r="P25" s="58">
        <v>32.108666666666522</v>
      </c>
      <c r="Q25" s="58">
        <v>24.7526666666663</v>
      </c>
      <c r="R25" s="58">
        <v>27.417666666666491</v>
      </c>
      <c r="S25" s="58">
        <v>24.326666666666597</v>
      </c>
      <c r="T25" s="58">
        <v>19.874666666666371</v>
      </c>
      <c r="U25" s="58">
        <v>34.051666666666506</v>
      </c>
      <c r="V25" s="58">
        <v>-65.572333333333518</v>
      </c>
      <c r="W25" s="58">
        <v>33.518666666666377</v>
      </c>
      <c r="X25" s="58">
        <v>39.769666666666581</v>
      </c>
      <c r="Y25" s="58">
        <v>38.172666666666601</v>
      </c>
      <c r="Z25" s="58">
        <v>13.467666666666446</v>
      </c>
      <c r="AA25" s="58">
        <v>27.547666666666601</v>
      </c>
      <c r="AB25" s="58">
        <v>11.11966666666649</v>
      </c>
      <c r="AC25" s="58"/>
      <c r="AD25" s="58"/>
      <c r="AE25" s="58"/>
    </row>
  </sheetData>
  <conditionalFormatting sqref="B4:AE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:AE5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:AE1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:AE1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7:AE1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7:AE1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3:AE2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7:AE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69"/>
  <sheetViews>
    <sheetView workbookViewId="0"/>
  </sheetViews>
  <sheetFormatPr defaultRowHeight="15" x14ac:dyDescent="0.25"/>
  <cols>
    <col min="1" max="1" width="33" bestFit="1" customWidth="1"/>
    <col min="2" max="2" width="26.7109375" bestFit="1" customWidth="1"/>
    <col min="3" max="3" width="20.28515625" bestFit="1" customWidth="1"/>
    <col min="4" max="4" width="21.85546875" bestFit="1" customWidth="1"/>
    <col min="5" max="5" width="28.7109375" bestFit="1" customWidth="1"/>
    <col min="6" max="6" width="30.28515625" bestFit="1" customWidth="1"/>
    <col min="7" max="7" width="13.5703125" bestFit="1" customWidth="1"/>
    <col min="8" max="8" width="15" bestFit="1" customWidth="1"/>
  </cols>
  <sheetData>
    <row r="1" spans="1:8" x14ac:dyDescent="0.25">
      <c r="A1" s="41" t="s">
        <v>639</v>
      </c>
    </row>
    <row r="2" spans="1:8" x14ac:dyDescent="0.25">
      <c r="A2" s="45" t="s">
        <v>635</v>
      </c>
      <c r="B2" s="45" t="s">
        <v>640</v>
      </c>
      <c r="C2" s="44" t="s">
        <v>638</v>
      </c>
      <c r="D2" s="44" t="s">
        <v>610</v>
      </c>
      <c r="E2" s="49" t="s">
        <v>641</v>
      </c>
      <c r="F2" s="49" t="s">
        <v>642</v>
      </c>
      <c r="G2" s="50" t="s">
        <v>643</v>
      </c>
      <c r="H2" s="50" t="s">
        <v>644</v>
      </c>
    </row>
    <row r="3" spans="1:8" x14ac:dyDescent="0.25">
      <c r="A3" s="39" t="s">
        <v>51</v>
      </c>
      <c r="B3" s="43" t="s">
        <v>568</v>
      </c>
      <c r="C3" s="42">
        <v>-150.87466666666649</v>
      </c>
      <c r="D3" s="43">
        <f>'TS#1B-PfAcpH_Step 2'!N28</f>
        <v>120.02166666666631</v>
      </c>
      <c r="E3" s="46">
        <f>AVERAGE(C3:C6)</f>
        <v>10.176583333333326</v>
      </c>
      <c r="F3">
        <f>AVERAGE(D3:D6)</f>
        <v>94.442166666666424</v>
      </c>
    </row>
    <row r="4" spans="1:8" x14ac:dyDescent="0.25">
      <c r="A4" s="39" t="s">
        <v>52</v>
      </c>
      <c r="B4" s="43" t="s">
        <v>569</v>
      </c>
      <c r="C4" s="42">
        <v>100.9223333333334</v>
      </c>
      <c r="D4" s="43">
        <f>'TS#1B-PfAcpH_Step 2'!N29</f>
        <v>116.75566666666668</v>
      </c>
    </row>
    <row r="5" spans="1:8" x14ac:dyDescent="0.25">
      <c r="A5" s="39" t="s">
        <v>53</v>
      </c>
      <c r="B5" s="43" t="s">
        <v>570</v>
      </c>
      <c r="C5" s="42">
        <v>-30.674666666667008</v>
      </c>
      <c r="D5" s="43">
        <f>'TS#1B-PfAcpH_Step 2'!N30</f>
        <v>50.634666666666362</v>
      </c>
    </row>
    <row r="6" spans="1:8" x14ac:dyDescent="0.25">
      <c r="A6" s="39" t="s">
        <v>54</v>
      </c>
      <c r="B6" s="43" t="s">
        <v>571</v>
      </c>
      <c r="C6" s="42">
        <v>121.3333333333334</v>
      </c>
      <c r="D6" s="43">
        <f>'TS#1B-PfAcpH_Step 2'!N31</f>
        <v>90.356666666666342</v>
      </c>
    </row>
    <row r="7" spans="1:8" x14ac:dyDescent="0.25">
      <c r="A7" s="39" t="s">
        <v>55</v>
      </c>
      <c r="B7" s="43" t="s">
        <v>572</v>
      </c>
      <c r="C7" s="42">
        <v>-30.870666666666693</v>
      </c>
      <c r="D7" s="43">
        <f>'TS#1B-PfAcpH_Step 2'!N32</f>
        <v>20.408666666666477</v>
      </c>
      <c r="G7">
        <f>(C7/$E$3)*100</f>
        <v>-303.35001105479131</v>
      </c>
      <c r="H7" s="46">
        <f>(D7/$F$3)*100</f>
        <v>21.609697645648957</v>
      </c>
    </row>
    <row r="8" spans="1:8" x14ac:dyDescent="0.25">
      <c r="A8" s="39" t="s">
        <v>56</v>
      </c>
      <c r="B8" s="43" t="s">
        <v>573</v>
      </c>
      <c r="C8" s="42">
        <v>44.862333333333396</v>
      </c>
      <c r="D8" s="43">
        <f>'TS#1B-PfAcpH_Step 2'!N33</f>
        <v>-3.8333333333334849</v>
      </c>
      <c r="G8" s="46">
        <f t="shared" ref="G8:G27" si="0">(C8/$E$3)*100</f>
        <v>440.83885390479873</v>
      </c>
      <c r="H8" s="46">
        <f t="shared" ref="H8:H27" si="1">(D8/$F$3)*100</f>
        <v>-4.0589214210462075</v>
      </c>
    </row>
    <row r="9" spans="1:8" x14ac:dyDescent="0.25">
      <c r="A9" s="39" t="s">
        <v>57</v>
      </c>
      <c r="B9" s="43" t="s">
        <v>574</v>
      </c>
      <c r="C9" s="42">
        <v>43.429333333333489</v>
      </c>
      <c r="D9" s="43">
        <f>'TS#1B-PfAcpH_Step 2'!N34</f>
        <v>-3.0973333333333812</v>
      </c>
      <c r="G9" s="46">
        <f t="shared" si="0"/>
        <v>426.75750702184115</v>
      </c>
      <c r="H9" s="46">
        <f t="shared" si="1"/>
        <v>-3.2796085082052571</v>
      </c>
    </row>
    <row r="10" spans="1:8" x14ac:dyDescent="0.25">
      <c r="A10" s="39" t="s">
        <v>58</v>
      </c>
      <c r="B10" s="43" t="s">
        <v>575</v>
      </c>
      <c r="C10" s="42">
        <v>76.984333333333382</v>
      </c>
      <c r="D10" s="43">
        <f>'TS#1B-PfAcpH_Step 2'!N35</f>
        <v>84.342666666666446</v>
      </c>
      <c r="G10" s="46">
        <f t="shared" si="0"/>
        <v>756.48506784366168</v>
      </c>
      <c r="H10" s="46">
        <f t="shared" si="1"/>
        <v>89.306153854298827</v>
      </c>
    </row>
    <row r="11" spans="1:8" x14ac:dyDescent="0.25">
      <c r="A11" s="39" t="s">
        <v>59</v>
      </c>
      <c r="B11" s="43" t="s">
        <v>576</v>
      </c>
      <c r="C11" s="42">
        <v>92.752333333333411</v>
      </c>
      <c r="D11" s="43">
        <f>'TS#1B-PfAcpH_Step 2'!N36</f>
        <v>94.830666666666502</v>
      </c>
      <c r="G11" s="46">
        <f t="shared" si="0"/>
        <v>911.42901595984381</v>
      </c>
      <c r="H11" s="46">
        <f t="shared" si="1"/>
        <v>100.41136286228087</v>
      </c>
    </row>
    <row r="12" spans="1:8" x14ac:dyDescent="0.25">
      <c r="A12" s="39" t="s">
        <v>60</v>
      </c>
      <c r="B12" s="40" t="s">
        <v>577</v>
      </c>
      <c r="C12" s="42">
        <v>25.002333333333382</v>
      </c>
      <c r="D12" s="43">
        <f>'TS#1B-PfAcpH_Step 2'!N37</f>
        <v>60.696666666666488</v>
      </c>
      <c r="G12" s="46">
        <f t="shared" si="0"/>
        <v>245.68494665039901</v>
      </c>
      <c r="H12" s="46">
        <f t="shared" si="1"/>
        <v>64.26860883115414</v>
      </c>
    </row>
    <row r="13" spans="1:8" x14ac:dyDescent="0.25">
      <c r="A13" s="39" t="s">
        <v>61</v>
      </c>
      <c r="B13" s="40" t="s">
        <v>578</v>
      </c>
      <c r="C13" s="42">
        <v>16.288333333333384</v>
      </c>
      <c r="D13" s="43">
        <f>'TS#1B-PfAcpH_Step 2'!N38</f>
        <v>27.604666666666617</v>
      </c>
      <c r="G13" s="46">
        <f t="shared" si="0"/>
        <v>160.05699358822193</v>
      </c>
      <c r="H13" s="46">
        <f t="shared" si="1"/>
        <v>29.229175527174501</v>
      </c>
    </row>
    <row r="14" spans="1:8" x14ac:dyDescent="0.25">
      <c r="A14" s="39" t="s">
        <v>62</v>
      </c>
      <c r="B14" s="40" t="s">
        <v>579</v>
      </c>
      <c r="C14" s="42">
        <v>24.128333333333359</v>
      </c>
      <c r="D14" s="43">
        <f>'TS#1B-PfAcpH_Step 2'!N39</f>
        <v>56.218666666666422</v>
      </c>
      <c r="G14" s="46">
        <f t="shared" si="0"/>
        <v>237.09660249428879</v>
      </c>
      <c r="H14" s="46">
        <f t="shared" si="1"/>
        <v>59.527082711994716</v>
      </c>
    </row>
    <row r="15" spans="1:8" x14ac:dyDescent="0.25">
      <c r="A15" s="39" t="s">
        <v>63</v>
      </c>
      <c r="B15" s="40" t="s">
        <v>580</v>
      </c>
      <c r="C15" s="42">
        <v>17.911333333333374</v>
      </c>
      <c r="D15" s="43">
        <f>'TS#1B-PfAcpH_Step 2'!N40</f>
        <v>76.3926666666664</v>
      </c>
      <c r="G15" s="46">
        <f t="shared" si="0"/>
        <v>176.00537180946506</v>
      </c>
      <c r="H15" s="46">
        <f t="shared" si="1"/>
        <v>80.88830377673807</v>
      </c>
    </row>
    <row r="16" spans="1:8" x14ac:dyDescent="0.25">
      <c r="A16" s="39" t="s">
        <v>64</v>
      </c>
      <c r="B16" s="40" t="s">
        <v>581</v>
      </c>
      <c r="C16" s="42">
        <v>13.475333333333396</v>
      </c>
      <c r="D16" s="43">
        <f>'TS#1B-PfAcpH_Step 2'!N41</f>
        <v>83.324666666666644</v>
      </c>
      <c r="G16" s="46">
        <f t="shared" si="0"/>
        <v>132.41510330087937</v>
      </c>
      <c r="H16" s="46">
        <f t="shared" si="1"/>
        <v>88.228245504744734</v>
      </c>
    </row>
    <row r="17" spans="1:8" x14ac:dyDescent="0.25">
      <c r="A17" s="39" t="s">
        <v>65</v>
      </c>
      <c r="B17" s="40" t="s">
        <v>582</v>
      </c>
      <c r="C17" s="42">
        <v>21.353333333333381</v>
      </c>
      <c r="D17" s="43">
        <f>'TS#1B-PfAcpH_Step 2'!N42</f>
        <v>77.45366666666655</v>
      </c>
      <c r="G17" s="46">
        <f t="shared" si="0"/>
        <v>209.82811847460329</v>
      </c>
      <c r="H17" s="46">
        <f t="shared" si="1"/>
        <v>82.01174263614601</v>
      </c>
    </row>
    <row r="18" spans="1:8" x14ac:dyDescent="0.25">
      <c r="A18" s="39" t="s">
        <v>66</v>
      </c>
      <c r="B18" s="40" t="s">
        <v>583</v>
      </c>
      <c r="C18" s="42">
        <v>13.991333333333415</v>
      </c>
      <c r="D18" s="43">
        <f>'TS#1B-PfAcpH_Step 2'!N43</f>
        <v>7.7096666666664078</v>
      </c>
      <c r="G18" s="46">
        <f t="shared" si="0"/>
        <v>137.48556735643191</v>
      </c>
      <c r="H18" s="46">
        <f t="shared" si="1"/>
        <v>8.1633733519452942</v>
      </c>
    </row>
    <row r="19" spans="1:8" x14ac:dyDescent="0.25">
      <c r="A19" s="39" t="s">
        <v>67</v>
      </c>
      <c r="B19" s="40" t="s">
        <v>584</v>
      </c>
      <c r="C19" s="42">
        <v>15.148333333333397</v>
      </c>
      <c r="D19" s="43">
        <f>'TS#1B-PfAcpH_Step 2'!N44</f>
        <v>45.488666666666631</v>
      </c>
      <c r="G19" s="46">
        <f t="shared" si="0"/>
        <v>148.85480555851333</v>
      </c>
      <c r="H19" s="46">
        <f t="shared" si="1"/>
        <v>48.165632229953872</v>
      </c>
    </row>
    <row r="20" spans="1:8" x14ac:dyDescent="0.25">
      <c r="A20" s="39" t="s">
        <v>68</v>
      </c>
      <c r="B20" s="43" t="s">
        <v>318</v>
      </c>
      <c r="C20" s="42">
        <v>-408.88266666666675</v>
      </c>
      <c r="D20" s="43">
        <f>'TS#1B-PfAcpH_Step 2'!N45</f>
        <v>21.031666666666524</v>
      </c>
      <c r="G20" s="46">
        <f t="shared" si="0"/>
        <v>-4017.8776439374742</v>
      </c>
      <c r="H20" s="46">
        <f>(D20/$F$3)*100</f>
        <v>22.269360613991186</v>
      </c>
    </row>
    <row r="21" spans="1:8" x14ac:dyDescent="0.25">
      <c r="A21" s="39" t="s">
        <v>69</v>
      </c>
      <c r="B21" s="43" t="s">
        <v>319</v>
      </c>
      <c r="C21" s="42">
        <v>-57.122666666666646</v>
      </c>
      <c r="D21" s="43">
        <f>'TS#1B-PfAcpH_Step 2'!N46</f>
        <v>37.28066666666632</v>
      </c>
      <c r="G21" s="46">
        <f t="shared" si="0"/>
        <v>-561.31478312138188</v>
      </c>
      <c r="H21" s="46">
        <f t="shared" si="1"/>
        <v>39.474599093271983</v>
      </c>
    </row>
    <row r="22" spans="1:8" x14ac:dyDescent="0.25">
      <c r="A22" s="39" t="s">
        <v>70</v>
      </c>
      <c r="B22" s="43" t="s">
        <v>320</v>
      </c>
      <c r="C22" s="42">
        <v>249.31133333333355</v>
      </c>
      <c r="D22" s="43">
        <f>'TS#1B-PfAcpH_Step 2'!N47</f>
        <v>171.60766666666655</v>
      </c>
      <c r="G22" s="46">
        <f t="shared" si="0"/>
        <v>2449.8530122257835</v>
      </c>
      <c r="H22" s="46">
        <f t="shared" si="1"/>
        <v>181.70661763019024</v>
      </c>
    </row>
    <row r="23" spans="1:8" x14ac:dyDescent="0.25">
      <c r="A23" s="39" t="s">
        <v>71</v>
      </c>
      <c r="B23" s="43" t="s">
        <v>321</v>
      </c>
      <c r="C23" s="42">
        <v>-395.85466666666628</v>
      </c>
      <c r="D23" s="43">
        <f>'TS#1B-PfAcpH_Step 2'!N48</f>
        <v>97.015666666666448</v>
      </c>
      <c r="G23" s="46">
        <f t="shared" si="0"/>
        <v>-3889.8582530155004</v>
      </c>
      <c r="H23" s="46">
        <f t="shared" si="1"/>
        <v>102.72494807227707</v>
      </c>
    </row>
    <row r="24" spans="1:8" x14ac:dyDescent="0.25">
      <c r="A24" s="39" t="s">
        <v>72</v>
      </c>
      <c r="B24" s="43" t="s">
        <v>322</v>
      </c>
      <c r="C24" s="42">
        <v>-3.5326666666667279</v>
      </c>
      <c r="D24" s="43">
        <f>'TS#1B-PfAcpH_Step 2'!N49</f>
        <v>342.51366666666627</v>
      </c>
      <c r="G24" s="46">
        <f t="shared" si="0"/>
        <v>-34.71368091779393</v>
      </c>
      <c r="H24" s="46">
        <f t="shared" si="1"/>
        <v>362.67027616548449</v>
      </c>
    </row>
    <row r="25" spans="1:8" x14ac:dyDescent="0.25">
      <c r="A25" s="39" t="s">
        <v>73</v>
      </c>
      <c r="B25" s="43" t="s">
        <v>323</v>
      </c>
      <c r="C25" s="42">
        <v>-83.557666666666591</v>
      </c>
      <c r="D25" s="43">
        <f>'TS#1B-PfAcpH_Step 2'!N50</f>
        <v>420.11266666666666</v>
      </c>
      <c r="G25" s="46">
        <f t="shared" si="0"/>
        <v>-821.07780116116237</v>
      </c>
      <c r="H25" s="46">
        <f t="shared" si="1"/>
        <v>444.83590486594204</v>
      </c>
    </row>
    <row r="26" spans="1:8" x14ac:dyDescent="0.25">
      <c r="A26" s="39" t="s">
        <v>74</v>
      </c>
      <c r="B26" s="43" t="s">
        <v>324</v>
      </c>
      <c r="C26" s="42">
        <v>139.93133333333344</v>
      </c>
      <c r="D26" s="43">
        <f>'TS#1B-PfAcpH_Step 2'!N51</f>
        <v>432.42766666666648</v>
      </c>
      <c r="G26" s="46">
        <f t="shared" si="0"/>
        <v>1375.032550217413</v>
      </c>
      <c r="H26" s="46">
        <f t="shared" si="1"/>
        <v>457.87563111816326</v>
      </c>
    </row>
    <row r="27" spans="1:8" x14ac:dyDescent="0.25">
      <c r="A27" s="39" t="s">
        <v>75</v>
      </c>
      <c r="B27" s="43" t="s">
        <v>325</v>
      </c>
      <c r="C27" s="42">
        <v>184.96333333333337</v>
      </c>
      <c r="D27" s="43">
        <f>'TS#1B-PfAcpH_Step 2'!N52</f>
        <v>325.80766666666659</v>
      </c>
      <c r="G27" s="46">
        <f t="shared" si="0"/>
        <v>1817.5386303523628</v>
      </c>
      <c r="H27" s="46">
        <f t="shared" si="1"/>
        <v>344.9811436628774</v>
      </c>
    </row>
    <row r="28" spans="1:8" x14ac:dyDescent="0.25">
      <c r="A28" s="39" t="s">
        <v>76</v>
      </c>
      <c r="B28" s="43" t="s">
        <v>326</v>
      </c>
      <c r="C28" s="42">
        <v>0.16933333333341238</v>
      </c>
      <c r="D28" s="43">
        <f>'TS#1B-PfAcpH_Step 2'!N53</f>
        <v>70.14766666666651</v>
      </c>
    </row>
    <row r="29" spans="1:8" x14ac:dyDescent="0.25">
      <c r="A29" s="39" t="s">
        <v>77</v>
      </c>
      <c r="B29" s="43" t="s">
        <v>327</v>
      </c>
      <c r="C29" s="42">
        <v>12.431333333333384</v>
      </c>
      <c r="D29" s="43">
        <f>'TS#1B-PfAcpH_Step 2'!N54</f>
        <v>80.100666666666484</v>
      </c>
    </row>
    <row r="30" spans="1:8" x14ac:dyDescent="0.25">
      <c r="A30" s="39" t="s">
        <v>78</v>
      </c>
      <c r="B30" s="43" t="s">
        <v>328</v>
      </c>
      <c r="C30" s="42">
        <v>17.060333333333375</v>
      </c>
      <c r="D30" s="43">
        <f>'TS#1B-PfAcpH_Step 2'!N55</f>
        <v>64.390666666666448</v>
      </c>
    </row>
    <row r="31" spans="1:8" x14ac:dyDescent="0.25">
      <c r="A31" s="39" t="s">
        <v>79</v>
      </c>
      <c r="B31" s="43" t="s">
        <v>329</v>
      </c>
      <c r="C31" s="42">
        <v>14.512333333333373</v>
      </c>
      <c r="D31" s="43">
        <f>'TS#1B-PfAcpH_Step 2'!N56</f>
        <v>127.87166666666644</v>
      </c>
    </row>
    <row r="32" spans="1:8" x14ac:dyDescent="0.25">
      <c r="A32" s="39" t="s">
        <v>80</v>
      </c>
      <c r="B32" s="43" t="s">
        <v>330</v>
      </c>
      <c r="C32" s="42">
        <v>5.7063333333333901</v>
      </c>
      <c r="D32" s="43">
        <f>'TS#1B-PfAcpH_Step 2'!N57</f>
        <v>82.009666666666362</v>
      </c>
    </row>
    <row r="33" spans="1:4" x14ac:dyDescent="0.25">
      <c r="A33" s="39" t="s">
        <v>81</v>
      </c>
      <c r="B33" s="43" t="s">
        <v>331</v>
      </c>
      <c r="C33" s="42">
        <v>30.780333333333374</v>
      </c>
      <c r="D33" s="43">
        <f>'TS#1B-PfAcpH_Step 2'!N58</f>
        <v>27.36966666666649</v>
      </c>
    </row>
    <row r="34" spans="1:4" x14ac:dyDescent="0.25">
      <c r="A34" s="39" t="s">
        <v>82</v>
      </c>
      <c r="B34" s="43" t="s">
        <v>332</v>
      </c>
      <c r="C34" s="42">
        <v>27.675333333333413</v>
      </c>
      <c r="D34" s="43">
        <f>'TS#1B-PfAcpH_Step 2'!N59</f>
        <v>49.060666666666521</v>
      </c>
    </row>
    <row r="35" spans="1:4" x14ac:dyDescent="0.25">
      <c r="A35" s="39" t="s">
        <v>83</v>
      </c>
      <c r="B35" s="43" t="s">
        <v>333</v>
      </c>
      <c r="C35" s="42">
        <v>28.648333333333369</v>
      </c>
      <c r="D35" s="43">
        <f>'TS#1B-PfAcpH_Step 2'!N60</f>
        <v>47.914666666666335</v>
      </c>
    </row>
    <row r="36" spans="1:4" x14ac:dyDescent="0.25">
      <c r="A36" s="39" t="s">
        <v>84</v>
      </c>
      <c r="B36" s="43" t="s">
        <v>334</v>
      </c>
      <c r="C36" s="42">
        <v>24.131333333333373</v>
      </c>
      <c r="D36" s="43">
        <f>'TS#1B-PfAcpH_Step 2'!N61</f>
        <v>65.012666666666519</v>
      </c>
    </row>
    <row r="37" spans="1:4" x14ac:dyDescent="0.25">
      <c r="A37" s="39" t="s">
        <v>85</v>
      </c>
      <c r="B37" s="43" t="s">
        <v>335</v>
      </c>
      <c r="C37" s="42">
        <v>22.081333333333419</v>
      </c>
      <c r="D37" s="43">
        <f>'TS#1B-PfAcpH_Step 2'!N62</f>
        <v>28.069666666666535</v>
      </c>
    </row>
    <row r="38" spans="1:4" x14ac:dyDescent="0.25">
      <c r="A38" s="39" t="s">
        <v>86</v>
      </c>
      <c r="B38" s="43" t="s">
        <v>336</v>
      </c>
      <c r="C38" s="42">
        <v>10.729333333333386</v>
      </c>
      <c r="D38" s="43">
        <f>'TS#1B-PfAcpH_Step 2'!N63</f>
        <v>18.618666666666286</v>
      </c>
    </row>
    <row r="39" spans="1:4" x14ac:dyDescent="0.25">
      <c r="A39" s="39" t="s">
        <v>87</v>
      </c>
      <c r="B39" s="43" t="s">
        <v>337</v>
      </c>
      <c r="C39" s="42">
        <v>18.849333333333362</v>
      </c>
      <c r="D39" s="43">
        <f>'TS#1B-PfAcpH_Step 2'!N64</f>
        <v>32.033666666666477</v>
      </c>
    </row>
    <row r="40" spans="1:4" x14ac:dyDescent="0.25">
      <c r="A40" s="39" t="s">
        <v>88</v>
      </c>
      <c r="B40" s="43" t="s">
        <v>338</v>
      </c>
      <c r="C40" s="42">
        <v>3.551333333333389</v>
      </c>
      <c r="D40" s="43">
        <f>'TS#1B-PfAcpH_Step 2'!N65</f>
        <v>32.589666666666517</v>
      </c>
    </row>
    <row r="41" spans="1:4" x14ac:dyDescent="0.25">
      <c r="A41" s="39" t="s">
        <v>89</v>
      </c>
      <c r="B41" s="43" t="s">
        <v>339</v>
      </c>
      <c r="C41" s="42">
        <v>15.387333333333402</v>
      </c>
      <c r="D41" s="43">
        <f>'TS#1B-PfAcpH_Step 2'!N66</f>
        <v>39.826666666666597</v>
      </c>
    </row>
    <row r="42" spans="1:4" x14ac:dyDescent="0.25">
      <c r="A42" s="39" t="s">
        <v>90</v>
      </c>
      <c r="B42" s="43" t="s">
        <v>340</v>
      </c>
      <c r="C42" s="42">
        <v>11.106333333333396</v>
      </c>
      <c r="D42" s="43">
        <f>'TS#1B-PfAcpH_Step 2'!N67</f>
        <v>24.826666666666597</v>
      </c>
    </row>
    <row r="43" spans="1:4" x14ac:dyDescent="0.25">
      <c r="A43" s="39" t="s">
        <v>91</v>
      </c>
      <c r="B43" s="43" t="s">
        <v>341</v>
      </c>
      <c r="C43" s="42">
        <v>19.306333333333384</v>
      </c>
      <c r="D43" s="43">
        <f>'TS#1B-PfAcpH_Step 2'!N68</f>
        <v>22.955666666666502</v>
      </c>
    </row>
    <row r="44" spans="1:4" x14ac:dyDescent="0.25">
      <c r="A44" s="39" t="s">
        <v>92</v>
      </c>
      <c r="B44" s="43" t="s">
        <v>342</v>
      </c>
      <c r="C44" s="42">
        <v>13.454333333333409</v>
      </c>
      <c r="D44" s="43">
        <f>'TS#1B-PfAcpH_Step 2'!N69</f>
        <v>49.733666666666295</v>
      </c>
    </row>
    <row r="45" spans="1:4" x14ac:dyDescent="0.25">
      <c r="A45" s="39" t="s">
        <v>93</v>
      </c>
      <c r="B45" s="43" t="s">
        <v>343</v>
      </c>
      <c r="C45" s="42">
        <v>26.455333333333357</v>
      </c>
      <c r="D45" s="43">
        <f>'TS#1B-PfAcpH_Step 2'!N70</f>
        <v>47.560666666666521</v>
      </c>
    </row>
    <row r="46" spans="1:4" x14ac:dyDescent="0.25">
      <c r="A46" s="39" t="s">
        <v>94</v>
      </c>
      <c r="B46" s="43" t="s">
        <v>344</v>
      </c>
      <c r="C46" s="42">
        <v>13.318333333333385</v>
      </c>
      <c r="D46" s="43">
        <f>'TS#1B-PfAcpH_Step 2'!N71</f>
        <v>51.22966666666639</v>
      </c>
    </row>
    <row r="47" spans="1:4" x14ac:dyDescent="0.25">
      <c r="A47" s="39" t="s">
        <v>95</v>
      </c>
      <c r="B47" s="43" t="s">
        <v>345</v>
      </c>
      <c r="C47" s="42">
        <v>37.91633333333337</v>
      </c>
      <c r="D47" s="43">
        <f>'TS#1B-PfAcpH_Step 2'!N72</f>
        <v>67.601666666666461</v>
      </c>
    </row>
    <row r="48" spans="1:4" x14ac:dyDescent="0.25">
      <c r="A48" s="39" t="s">
        <v>96</v>
      </c>
      <c r="B48" s="43" t="s">
        <v>346</v>
      </c>
      <c r="C48" s="42">
        <v>18.520333333333383</v>
      </c>
      <c r="D48" s="43">
        <f>'TS#1B-PfAcpH_Step 2'!N73</f>
        <v>54.448666666666441</v>
      </c>
    </row>
    <row r="49" spans="1:4" x14ac:dyDescent="0.25">
      <c r="A49" s="39" t="s">
        <v>97</v>
      </c>
      <c r="B49" s="43" t="s">
        <v>347</v>
      </c>
      <c r="C49" s="42">
        <v>27.910333333333341</v>
      </c>
      <c r="D49" s="43">
        <f>'TS#1B-PfAcpH_Step 2'!N74</f>
        <v>90.298666666666577</v>
      </c>
    </row>
    <row r="50" spans="1:4" x14ac:dyDescent="0.25">
      <c r="A50" s="39" t="s">
        <v>98</v>
      </c>
      <c r="B50" s="43" t="s">
        <v>348</v>
      </c>
      <c r="C50" s="42">
        <v>28.788333333333384</v>
      </c>
      <c r="D50" s="43">
        <f>'TS#1B-PfAcpH_Step 2'!N75</f>
        <v>49.263666666666495</v>
      </c>
    </row>
    <row r="51" spans="1:4" x14ac:dyDescent="0.25">
      <c r="A51" s="39" t="s">
        <v>99</v>
      </c>
      <c r="B51" s="43" t="s">
        <v>349</v>
      </c>
      <c r="C51" s="42">
        <v>-91.676666666666733</v>
      </c>
      <c r="D51" s="43">
        <f>'TS#1B-PfAcpH_Step 2'!N76</f>
        <v>44.052666666666482</v>
      </c>
    </row>
    <row r="52" spans="1:4" x14ac:dyDescent="0.25">
      <c r="A52" s="39" t="s">
        <v>100</v>
      </c>
      <c r="B52" s="43" t="s">
        <v>350</v>
      </c>
      <c r="C52" s="42">
        <v>2.7273333333334051</v>
      </c>
      <c r="D52" s="43">
        <f>'TS#1B-PfAcpH_Step 2'!N77</f>
        <v>47.28066666666632</v>
      </c>
    </row>
    <row r="53" spans="1:4" x14ac:dyDescent="0.25">
      <c r="A53" s="39" t="s">
        <v>101</v>
      </c>
      <c r="B53" s="43" t="s">
        <v>351</v>
      </c>
      <c r="C53" s="42">
        <v>8.133333333333411</v>
      </c>
      <c r="D53" s="43">
        <f>'TS#1B-PfAcpH_Step 2'!N78</f>
        <v>72.771666666666533</v>
      </c>
    </row>
    <row r="54" spans="1:4" x14ac:dyDescent="0.25">
      <c r="A54" s="39" t="s">
        <v>102</v>
      </c>
      <c r="B54" s="43" t="s">
        <v>352</v>
      </c>
      <c r="C54" s="42">
        <v>5.9563333333334185</v>
      </c>
      <c r="D54" s="43">
        <f>'TS#1B-PfAcpH_Step 2'!N79</f>
        <v>59.94066666666663</v>
      </c>
    </row>
    <row r="55" spans="1:4" x14ac:dyDescent="0.25">
      <c r="A55" s="39" t="s">
        <v>103</v>
      </c>
      <c r="B55" s="43" t="s">
        <v>353</v>
      </c>
      <c r="C55" s="42">
        <v>15.423333333333431</v>
      </c>
      <c r="D55" s="43">
        <f>'TS#1B-PfAcpH_Step 2'!N80</f>
        <v>79.634666666666362</v>
      </c>
    </row>
    <row r="56" spans="1:4" x14ac:dyDescent="0.25">
      <c r="A56" s="39" t="s">
        <v>104</v>
      </c>
      <c r="B56" s="43" t="s">
        <v>354</v>
      </c>
      <c r="C56" s="42">
        <v>5.1683333333334076</v>
      </c>
      <c r="D56" s="43">
        <f>'TS#1B-PfAcpH_Step 2'!N81</f>
        <v>55.55066666666653</v>
      </c>
    </row>
    <row r="57" spans="1:4" x14ac:dyDescent="0.25">
      <c r="A57" s="39" t="s">
        <v>105</v>
      </c>
      <c r="B57" s="43" t="s">
        <v>355</v>
      </c>
      <c r="C57" s="42">
        <v>10.562333333333385</v>
      </c>
      <c r="D57" s="43">
        <f>'TS#1B-PfAcpH_Step 2'!N82</f>
        <v>62.045666666666648</v>
      </c>
    </row>
    <row r="58" spans="1:4" x14ac:dyDescent="0.25">
      <c r="A58" s="39" t="s">
        <v>106</v>
      </c>
      <c r="B58" s="43" t="s">
        <v>356</v>
      </c>
      <c r="C58" s="42">
        <v>7.4993333333333965</v>
      </c>
      <c r="D58" s="43">
        <f>'TS#1B-PfAcpH_Step 2'!N83</f>
        <v>60.851666666666461</v>
      </c>
    </row>
    <row r="59" spans="1:4" x14ac:dyDescent="0.25">
      <c r="A59" s="39" t="s">
        <v>107</v>
      </c>
      <c r="B59" s="43" t="s">
        <v>357</v>
      </c>
      <c r="C59" s="42">
        <v>102.93833333333339</v>
      </c>
      <c r="D59" s="43">
        <f>'TS#1B-PfAcpH_Step 2'!N84</f>
        <v>58.898666666666486</v>
      </c>
    </row>
    <row r="60" spans="1:4" x14ac:dyDescent="0.25">
      <c r="A60" s="39" t="s">
        <v>108</v>
      </c>
      <c r="B60" s="43" t="s">
        <v>358</v>
      </c>
      <c r="C60" s="42">
        <v>3.3583333333333769</v>
      </c>
      <c r="D60" s="43">
        <f>'TS#1B-PfAcpH_Step 2'!N85</f>
        <v>75.855666666666593</v>
      </c>
    </row>
    <row r="61" spans="1:4" x14ac:dyDescent="0.25">
      <c r="A61" s="39" t="s">
        <v>109</v>
      </c>
      <c r="B61" s="43" t="s">
        <v>359</v>
      </c>
      <c r="C61" s="42">
        <v>25.971333333333405</v>
      </c>
      <c r="D61" s="43">
        <f>'TS#1B-PfAcpH_Step 2'!N86</f>
        <v>48.92566666666653</v>
      </c>
    </row>
    <row r="62" spans="1:4" x14ac:dyDescent="0.25">
      <c r="A62" s="39" t="s">
        <v>110</v>
      </c>
      <c r="B62" s="43" t="s">
        <v>360</v>
      </c>
      <c r="C62" s="42">
        <v>5.9553333333333853</v>
      </c>
      <c r="D62" s="43">
        <f>'TS#1B-PfAcpH_Step 2'!N87</f>
        <v>62.838666666666541</v>
      </c>
    </row>
    <row r="63" spans="1:4" x14ac:dyDescent="0.25">
      <c r="A63" s="39" t="s">
        <v>111</v>
      </c>
      <c r="B63" s="43" t="s">
        <v>361</v>
      </c>
      <c r="C63" s="42">
        <v>110.88633333333337</v>
      </c>
      <c r="D63" s="43">
        <f>'TS#1B-PfAcpH_Step 2'!N88</f>
        <v>-19.134333333333643</v>
      </c>
    </row>
    <row r="64" spans="1:4" x14ac:dyDescent="0.25">
      <c r="A64" s="39" t="s">
        <v>112</v>
      </c>
      <c r="B64" s="43" t="s">
        <v>362</v>
      </c>
      <c r="C64" s="42">
        <v>25.617333333333391</v>
      </c>
      <c r="D64" s="43">
        <f>'TS#1B-PfAcpH_Step 2'!N89</f>
        <v>45.392666666666628</v>
      </c>
    </row>
    <row r="65" spans="1:4" x14ac:dyDescent="0.25">
      <c r="A65" s="39" t="s">
        <v>113</v>
      </c>
      <c r="B65" s="43" t="s">
        <v>363</v>
      </c>
      <c r="C65" s="42">
        <v>86.539333333333445</v>
      </c>
      <c r="D65" s="43">
        <f>'TS#1B-PfAcpH_Step 2'!N90</f>
        <v>-21.03333333333353</v>
      </c>
    </row>
    <row r="66" spans="1:4" x14ac:dyDescent="0.25">
      <c r="A66" s="39" t="s">
        <v>114</v>
      </c>
      <c r="B66" s="43" t="s">
        <v>364</v>
      </c>
      <c r="C66" s="42">
        <v>11.95033333333339</v>
      </c>
      <c r="D66" s="43">
        <f>'TS#1B-PfAcpH_Step 2'!N91</f>
        <v>46.016666666666424</v>
      </c>
    </row>
    <row r="67" spans="1:4" x14ac:dyDescent="0.25">
      <c r="A67" s="39" t="s">
        <v>115</v>
      </c>
      <c r="B67" s="43" t="s">
        <v>365</v>
      </c>
      <c r="C67" s="42">
        <v>36.779333333333426</v>
      </c>
      <c r="D67" s="43">
        <f>'TS#1B-PfAcpH_Step 2'!N92</f>
        <v>58.586666666666588</v>
      </c>
    </row>
    <row r="68" spans="1:4" x14ac:dyDescent="0.25">
      <c r="A68" s="39" t="s">
        <v>116</v>
      </c>
      <c r="B68" s="43" t="s">
        <v>366</v>
      </c>
      <c r="C68" s="42">
        <v>12.321333333333342</v>
      </c>
      <c r="D68" s="43">
        <f>'TS#1B-PfAcpH_Step 2'!N93</f>
        <v>35.192666666666582</v>
      </c>
    </row>
    <row r="69" spans="1:4" x14ac:dyDescent="0.25">
      <c r="A69" s="39" t="s">
        <v>117</v>
      </c>
      <c r="B69" s="43" t="s">
        <v>367</v>
      </c>
      <c r="C69" s="42">
        <v>12.342333333333386</v>
      </c>
      <c r="D69" s="43">
        <f>'TS#1B-PfAcpH_Step 2'!N94</f>
        <v>40.525666666666439</v>
      </c>
    </row>
    <row r="70" spans="1:4" x14ac:dyDescent="0.25">
      <c r="A70" s="39" t="s">
        <v>118</v>
      </c>
      <c r="B70" s="43" t="s">
        <v>368</v>
      </c>
      <c r="C70" s="42">
        <v>-2.9056666666666331</v>
      </c>
      <c r="D70" s="43">
        <f>'TS#1B-PfAcpH_Step 2'!N95</f>
        <v>28.249666666666371</v>
      </c>
    </row>
    <row r="71" spans="1:4" x14ac:dyDescent="0.25">
      <c r="A71" s="39" t="s">
        <v>119</v>
      </c>
      <c r="B71" s="43" t="s">
        <v>369</v>
      </c>
      <c r="C71" s="42">
        <v>35.008333333333411</v>
      </c>
      <c r="D71" s="43">
        <f>'TS#1B-PfAcpH_Step 2'!N96</f>
        <v>72.471666666666579</v>
      </c>
    </row>
    <row r="72" spans="1:4" x14ac:dyDescent="0.25">
      <c r="A72" s="39" t="s">
        <v>120</v>
      </c>
      <c r="B72" s="43" t="s">
        <v>370</v>
      </c>
      <c r="C72" s="42">
        <v>17.206333333333419</v>
      </c>
      <c r="D72" s="43">
        <f>'TS#1B-PfAcpH_Step 2'!N97</f>
        <v>41.264666666666471</v>
      </c>
    </row>
    <row r="73" spans="1:4" x14ac:dyDescent="0.25">
      <c r="A73" s="39" t="s">
        <v>121</v>
      </c>
      <c r="B73" s="43" t="s">
        <v>371</v>
      </c>
      <c r="C73" s="42">
        <v>23.417333333333403</v>
      </c>
      <c r="D73" s="43">
        <f>'TS#1B-PfAcpH_Step 2'!N98</f>
        <v>47.198666666666441</v>
      </c>
    </row>
    <row r="74" spans="1:4" x14ac:dyDescent="0.25">
      <c r="A74" s="39" t="s">
        <v>122</v>
      </c>
      <c r="B74" s="43" t="s">
        <v>372</v>
      </c>
      <c r="C74" s="42">
        <v>5.2383333333334292</v>
      </c>
      <c r="D74" s="43">
        <f>'TS#1B-PfAcpH_Step 2'!N99</f>
        <v>37.351666666666461</v>
      </c>
    </row>
    <row r="75" spans="1:4" x14ac:dyDescent="0.25">
      <c r="A75" s="39" t="s">
        <v>123</v>
      </c>
      <c r="B75" s="43" t="s">
        <v>373</v>
      </c>
      <c r="C75" s="42">
        <v>-3.1836666666667952</v>
      </c>
      <c r="D75" s="43">
        <f>'TS#1B-PfAcpH_Step 2'!N100</f>
        <v>-19.02033333333361</v>
      </c>
    </row>
    <row r="76" spans="1:4" x14ac:dyDescent="0.25">
      <c r="A76" s="39" t="s">
        <v>124</v>
      </c>
      <c r="B76" s="43" t="s">
        <v>374</v>
      </c>
      <c r="C76" s="42">
        <v>14.25033333333343</v>
      </c>
      <c r="D76" s="43">
        <f>'TS#1B-PfAcpH_Step 2'!N101</f>
        <v>20.149666666666462</v>
      </c>
    </row>
    <row r="77" spans="1:4" x14ac:dyDescent="0.25">
      <c r="A77" s="39" t="s">
        <v>125</v>
      </c>
      <c r="B77" s="43" t="s">
        <v>375</v>
      </c>
      <c r="C77" s="42">
        <v>18.619333333333401</v>
      </c>
      <c r="D77" s="43">
        <f>'TS#1B-PfAcpH_Step 2'!N102</f>
        <v>67.193666666666559</v>
      </c>
    </row>
    <row r="78" spans="1:4" x14ac:dyDescent="0.25">
      <c r="A78" s="39" t="s">
        <v>126</v>
      </c>
      <c r="B78" s="43" t="s">
        <v>376</v>
      </c>
      <c r="C78" s="42">
        <v>15.148333333333369</v>
      </c>
      <c r="D78" s="43">
        <f>'TS#1B-PfAcpH_Step 2'!N103</f>
        <v>47.073666666666441</v>
      </c>
    </row>
    <row r="79" spans="1:4" x14ac:dyDescent="0.25">
      <c r="A79" s="39" t="s">
        <v>127</v>
      </c>
      <c r="B79" s="43" t="s">
        <v>377</v>
      </c>
      <c r="C79" s="42">
        <v>20.686333333333408</v>
      </c>
      <c r="D79" s="43">
        <f>'TS#1B-PfAcpH_Step 2'!N104</f>
        <v>44.154666666666571</v>
      </c>
    </row>
    <row r="80" spans="1:4" x14ac:dyDescent="0.25">
      <c r="A80" s="39" t="s">
        <v>128</v>
      </c>
      <c r="B80" s="43" t="s">
        <v>378</v>
      </c>
      <c r="C80" s="42">
        <v>5.1303333333333683</v>
      </c>
      <c r="D80" s="43">
        <f>'TS#1B-PfAcpH_Step 2'!N105</f>
        <v>45.886666666666542</v>
      </c>
    </row>
    <row r="81" spans="1:4" x14ac:dyDescent="0.25">
      <c r="A81" s="39" t="s">
        <v>129</v>
      </c>
      <c r="B81" s="43" t="s">
        <v>379</v>
      </c>
      <c r="C81" s="42">
        <v>31.982333333333401</v>
      </c>
      <c r="D81" s="43">
        <f>'TS#1B-PfAcpH_Step 2'!N106</f>
        <v>49.457666666666455</v>
      </c>
    </row>
    <row r="82" spans="1:4" x14ac:dyDescent="0.25">
      <c r="A82" s="39" t="s">
        <v>130</v>
      </c>
      <c r="B82" s="43" t="s">
        <v>380</v>
      </c>
      <c r="C82" s="42">
        <v>-7.1746666666665817</v>
      </c>
      <c r="D82" s="43">
        <f>'TS#1B-PfAcpH_Step 2'!N107</f>
        <v>34.019666666666581</v>
      </c>
    </row>
    <row r="83" spans="1:4" x14ac:dyDescent="0.25">
      <c r="A83" s="39" t="s">
        <v>131</v>
      </c>
      <c r="B83" s="43" t="s">
        <v>381</v>
      </c>
      <c r="C83" s="42">
        <v>-173.22966666666662</v>
      </c>
      <c r="D83" s="43">
        <f>'TS#1B-PfAcpH_Step 2'!N108</f>
        <v>-214.14033333333373</v>
      </c>
    </row>
    <row r="84" spans="1:4" x14ac:dyDescent="0.25">
      <c r="A84" s="39" t="s">
        <v>132</v>
      </c>
      <c r="B84" s="43" t="s">
        <v>382</v>
      </c>
      <c r="C84" s="42">
        <v>8.2103333333334092</v>
      </c>
      <c r="D84" s="43">
        <f>'TS#1B-PfAcpH_Step 2'!N109</f>
        <v>28.810666666666293</v>
      </c>
    </row>
    <row r="85" spans="1:4" x14ac:dyDescent="0.25">
      <c r="A85" s="39" t="s">
        <v>133</v>
      </c>
      <c r="B85" s="43" t="s">
        <v>383</v>
      </c>
      <c r="C85" s="42">
        <v>18.418333333333379</v>
      </c>
      <c r="D85" s="43">
        <f>'TS#1B-PfAcpH_Step 2'!N110</f>
        <v>64.297666666666601</v>
      </c>
    </row>
    <row r="86" spans="1:4" x14ac:dyDescent="0.25">
      <c r="A86" s="39" t="s">
        <v>134</v>
      </c>
      <c r="B86" s="43" t="s">
        <v>384</v>
      </c>
      <c r="C86" s="42">
        <v>-1.0776666666666017</v>
      </c>
      <c r="D86" s="43">
        <f>'TS#1B-PfAcpH_Step 2'!N111</f>
        <v>64.393666666666377</v>
      </c>
    </row>
    <row r="87" spans="1:4" x14ac:dyDescent="0.25">
      <c r="A87" s="39" t="s">
        <v>135</v>
      </c>
      <c r="B87" s="43" t="s">
        <v>385</v>
      </c>
      <c r="C87" s="42">
        <v>60.407333333333355</v>
      </c>
      <c r="D87" s="43">
        <f>'TS#1B-PfAcpH_Step 2'!N112</f>
        <v>34.996666666666442</v>
      </c>
    </row>
    <row r="88" spans="1:4" x14ac:dyDescent="0.25">
      <c r="A88" s="39" t="s">
        <v>136</v>
      </c>
      <c r="B88" s="43" t="s">
        <v>386</v>
      </c>
      <c r="C88" s="42">
        <v>14.078333333333404</v>
      </c>
      <c r="D88" s="43">
        <f>'TS#1B-PfAcpH_Step 2'!N113</f>
        <v>77.502666666666528</v>
      </c>
    </row>
    <row r="89" spans="1:4" x14ac:dyDescent="0.25">
      <c r="A89" s="39" t="s">
        <v>137</v>
      </c>
      <c r="B89" s="43" t="s">
        <v>387</v>
      </c>
      <c r="C89" s="42">
        <v>194.43133333333344</v>
      </c>
      <c r="D89" s="43">
        <f>'TS#1B-PfAcpH_Step 2'!N114</f>
        <v>28.627666666666528</v>
      </c>
    </row>
    <row r="90" spans="1:4" x14ac:dyDescent="0.25">
      <c r="A90" s="39" t="s">
        <v>138</v>
      </c>
      <c r="B90" s="43" t="s">
        <v>388</v>
      </c>
      <c r="C90" s="42">
        <v>8.598333333333386</v>
      </c>
      <c r="D90" s="43">
        <f>'TS#1B-PfAcpH_Step 2'!N115</f>
        <v>55.393666666666377</v>
      </c>
    </row>
    <row r="91" spans="1:4" x14ac:dyDescent="0.25">
      <c r="A91" s="39" t="s">
        <v>139</v>
      </c>
      <c r="B91" s="43" t="s">
        <v>389</v>
      </c>
      <c r="C91" s="42">
        <v>6.7963333333333367</v>
      </c>
      <c r="D91" s="43">
        <f>'TS#1B-PfAcpH_Step 2'!N116</f>
        <v>50.334666666666408</v>
      </c>
    </row>
    <row r="92" spans="1:4" x14ac:dyDescent="0.25">
      <c r="A92" s="39" t="s">
        <v>140</v>
      </c>
      <c r="B92" s="43" t="s">
        <v>390</v>
      </c>
      <c r="C92" s="42">
        <v>5.2813333333334356</v>
      </c>
      <c r="D92" s="43">
        <f>'TS#1B-PfAcpH_Step 2'!N117</f>
        <v>106.26466666666647</v>
      </c>
    </row>
    <row r="93" spans="1:4" x14ac:dyDescent="0.25">
      <c r="A93" s="39" t="s">
        <v>141</v>
      </c>
      <c r="B93" s="43" t="s">
        <v>391</v>
      </c>
      <c r="C93" s="42">
        <v>32.711333333333386</v>
      </c>
      <c r="D93" s="43">
        <f>'TS#1B-PfAcpH_Step 2'!N118</f>
        <v>49.31366666666645</v>
      </c>
    </row>
    <row r="94" spans="1:4" x14ac:dyDescent="0.25">
      <c r="A94" s="39" t="s">
        <v>142</v>
      </c>
      <c r="B94" s="43" t="s">
        <v>392</v>
      </c>
      <c r="C94" s="42">
        <v>13.321333333333371</v>
      </c>
      <c r="D94" s="43">
        <f>'TS#1B-PfAcpH_Step 2'!N119</f>
        <v>29.674666666666326</v>
      </c>
    </row>
    <row r="95" spans="1:4" x14ac:dyDescent="0.25">
      <c r="A95" s="39" t="s">
        <v>143</v>
      </c>
      <c r="B95" s="43" t="s">
        <v>393</v>
      </c>
      <c r="C95" s="42">
        <v>31.231333333333396</v>
      </c>
      <c r="D95" s="43">
        <f>'TS#1B-PfAcpH_Step 2'!N120</f>
        <v>39.39766666666651</v>
      </c>
    </row>
    <row r="96" spans="1:4" x14ac:dyDescent="0.25">
      <c r="A96" s="39" t="s">
        <v>144</v>
      </c>
      <c r="B96" s="43" t="s">
        <v>394</v>
      </c>
      <c r="C96" s="42">
        <v>18.963333333333395</v>
      </c>
      <c r="D96" s="43">
        <f>'TS#1B-PfAcpH_Step 2'!N121</f>
        <v>33.39766666666651</v>
      </c>
    </row>
    <row r="97" spans="1:4" x14ac:dyDescent="0.25">
      <c r="A97" s="39" t="s">
        <v>145</v>
      </c>
      <c r="B97" s="43" t="s">
        <v>395</v>
      </c>
      <c r="C97" s="42">
        <v>31.546333333333365</v>
      </c>
      <c r="D97" s="43">
        <f>'TS#1B-PfAcpH_Step 2'!N122</f>
        <v>2.6986666666664405</v>
      </c>
    </row>
    <row r="98" spans="1:4" x14ac:dyDescent="0.25">
      <c r="A98" s="39" t="s">
        <v>146</v>
      </c>
      <c r="B98" s="43" t="s">
        <v>396</v>
      </c>
      <c r="C98" s="42">
        <v>15.576333333333395</v>
      </c>
      <c r="D98" s="43">
        <f>'TS#1B-PfAcpH_Step 2'!N123</f>
        <v>44.687666666666473</v>
      </c>
    </row>
    <row r="99" spans="1:4" x14ac:dyDescent="0.25">
      <c r="A99" s="39" t="s">
        <v>147</v>
      </c>
      <c r="B99" s="43" t="s">
        <v>397</v>
      </c>
      <c r="C99" s="42">
        <v>28.611333333333363</v>
      </c>
      <c r="D99" s="43">
        <f>'TS#1B-PfAcpH_Step 2'!N124</f>
        <v>79.876666666666324</v>
      </c>
    </row>
    <row r="100" spans="1:4" x14ac:dyDescent="0.25">
      <c r="A100" s="39" t="s">
        <v>148</v>
      </c>
      <c r="B100" s="43" t="s">
        <v>398</v>
      </c>
      <c r="C100" s="42">
        <v>25.093333333333391</v>
      </c>
      <c r="D100" s="43">
        <f>'TS#1B-PfAcpH_Step 2'!N125</f>
        <v>54.006666666666433</v>
      </c>
    </row>
    <row r="101" spans="1:4" x14ac:dyDescent="0.25">
      <c r="A101" s="39" t="s">
        <v>149</v>
      </c>
      <c r="B101" s="43" t="s">
        <v>399</v>
      </c>
      <c r="C101" s="42">
        <v>47.713333333333395</v>
      </c>
      <c r="D101" s="43">
        <f>'TS#1B-PfAcpH_Step 2'!N126</f>
        <v>77.363666666666404</v>
      </c>
    </row>
    <row r="102" spans="1:4" x14ac:dyDescent="0.25">
      <c r="A102" s="39" t="s">
        <v>150</v>
      </c>
      <c r="B102" s="43" t="s">
        <v>400</v>
      </c>
      <c r="C102" s="42">
        <v>13.092333333333414</v>
      </c>
      <c r="D102" s="43">
        <f>'TS#1B-PfAcpH_Step 2'!N127</f>
        <v>31.887666666666519</v>
      </c>
    </row>
    <row r="103" spans="1:4" x14ac:dyDescent="0.25">
      <c r="A103" s="39" t="s">
        <v>151</v>
      </c>
      <c r="B103" s="43" t="s">
        <v>401</v>
      </c>
      <c r="C103" s="42">
        <v>156.35633333333351</v>
      </c>
      <c r="D103" s="43">
        <f>'TS#1B-PfAcpH_Step 2'!N128</f>
        <v>3.6316666666664332</v>
      </c>
    </row>
    <row r="104" spans="1:4" x14ac:dyDescent="0.25">
      <c r="A104" s="39" t="s">
        <v>152</v>
      </c>
      <c r="B104" s="43" t="s">
        <v>402</v>
      </c>
      <c r="C104" s="42">
        <v>13.558333333333394</v>
      </c>
      <c r="D104" s="43">
        <f>'TS#1B-PfAcpH_Step 2'!N129</f>
        <v>28.478666666666413</v>
      </c>
    </row>
    <row r="105" spans="1:4" x14ac:dyDescent="0.25">
      <c r="A105" s="39" t="s">
        <v>153</v>
      </c>
      <c r="B105" s="43" t="s">
        <v>403</v>
      </c>
      <c r="C105" s="42">
        <v>22.964333333333371</v>
      </c>
      <c r="D105" s="43">
        <f>'TS#1B-PfAcpH_Step 2'!N130</f>
        <v>39.944666666666308</v>
      </c>
    </row>
    <row r="106" spans="1:4" x14ac:dyDescent="0.25">
      <c r="A106" s="39" t="s">
        <v>154</v>
      </c>
      <c r="B106" s="43" t="s">
        <v>404</v>
      </c>
      <c r="C106" s="42">
        <v>11.612333333333368</v>
      </c>
      <c r="D106" s="43">
        <f>'TS#1B-PfAcpH_Step 2'!N131</f>
        <v>37.282666666666501</v>
      </c>
    </row>
    <row r="107" spans="1:4" x14ac:dyDescent="0.25">
      <c r="A107" s="39" t="s">
        <v>155</v>
      </c>
      <c r="B107" s="43" t="s">
        <v>405</v>
      </c>
      <c r="C107" s="42">
        <v>47.948333333333409</v>
      </c>
      <c r="D107" s="43">
        <f>'TS#1B-PfAcpH_Step 2'!N132</f>
        <v>39.043666666666468</v>
      </c>
    </row>
    <row r="108" spans="1:4" x14ac:dyDescent="0.25">
      <c r="A108" s="39" t="s">
        <v>156</v>
      </c>
      <c r="B108" s="43" t="s">
        <v>406</v>
      </c>
      <c r="C108" s="42">
        <v>24.557333333333389</v>
      </c>
      <c r="D108" s="43">
        <f>'TS#1B-PfAcpH_Step 2'!N133</f>
        <v>34.248666666666395</v>
      </c>
    </row>
    <row r="109" spans="1:4" x14ac:dyDescent="0.25">
      <c r="A109" s="39" t="s">
        <v>157</v>
      </c>
      <c r="B109" s="43" t="s">
        <v>407</v>
      </c>
      <c r="C109" s="42">
        <v>141.16233333333344</v>
      </c>
      <c r="D109" s="43">
        <f>'TS#1B-PfAcpH_Step 2'!N134</f>
        <v>-59.940333333333683</v>
      </c>
    </row>
    <row r="110" spans="1:4" x14ac:dyDescent="0.25">
      <c r="A110" s="39" t="s">
        <v>158</v>
      </c>
      <c r="B110" s="43" t="s">
        <v>408</v>
      </c>
      <c r="C110" s="42">
        <v>42.454333333333381</v>
      </c>
      <c r="D110" s="43">
        <f>'TS#1B-PfAcpH_Step 2'!N135</f>
        <v>39.081666666666479</v>
      </c>
    </row>
    <row r="111" spans="1:4" x14ac:dyDescent="0.25">
      <c r="A111" s="39" t="s">
        <v>159</v>
      </c>
      <c r="B111" s="43" t="s">
        <v>409</v>
      </c>
      <c r="C111" s="42">
        <v>159.77533333333338</v>
      </c>
      <c r="D111" s="43">
        <f>'TS#1B-PfAcpH_Step 2'!N136</f>
        <v>-42.327333333333627</v>
      </c>
    </row>
    <row r="112" spans="1:4" x14ac:dyDescent="0.25">
      <c r="A112" s="39" t="s">
        <v>160</v>
      </c>
      <c r="B112" s="43" t="s">
        <v>410</v>
      </c>
      <c r="C112" s="42">
        <v>11.420333333333389</v>
      </c>
      <c r="D112" s="43">
        <f>'TS#1B-PfAcpH_Step 2'!N137</f>
        <v>49.073666666666441</v>
      </c>
    </row>
    <row r="113" spans="1:4" x14ac:dyDescent="0.25">
      <c r="A113" s="39" t="s">
        <v>161</v>
      </c>
      <c r="B113" s="43" t="s">
        <v>411</v>
      </c>
      <c r="C113" s="42">
        <v>-274.69566666666651</v>
      </c>
      <c r="D113" s="43">
        <f>'TS#1B-PfAcpH_Step 2'!N138</f>
        <v>-34.087333333333618</v>
      </c>
    </row>
    <row r="114" spans="1:4" x14ac:dyDescent="0.25">
      <c r="A114" s="39" t="s">
        <v>162</v>
      </c>
      <c r="B114" s="43" t="s">
        <v>412</v>
      </c>
      <c r="C114" s="42">
        <v>4.3093333333333987</v>
      </c>
      <c r="D114" s="43">
        <f>'TS#1B-PfAcpH_Step 2'!N139</f>
        <v>25.352666666666437</v>
      </c>
    </row>
    <row r="115" spans="1:4" x14ac:dyDescent="0.25">
      <c r="A115" s="39" t="s">
        <v>163</v>
      </c>
      <c r="B115" s="43" t="s">
        <v>413</v>
      </c>
      <c r="C115" s="42">
        <v>108.43933333333342</v>
      </c>
      <c r="D115" s="43">
        <f>'TS#1B-PfAcpH_Step 2'!N140</f>
        <v>9.1506666666664387</v>
      </c>
    </row>
    <row r="116" spans="1:4" x14ac:dyDescent="0.25">
      <c r="A116" s="39" t="s">
        <v>164</v>
      </c>
      <c r="B116" s="43" t="s">
        <v>414</v>
      </c>
      <c r="C116" s="42">
        <v>50.132333333333378</v>
      </c>
      <c r="D116" s="43">
        <f>'TS#1B-PfAcpH_Step 2'!N141</f>
        <v>80.238666666666404</v>
      </c>
    </row>
    <row r="117" spans="1:4" x14ac:dyDescent="0.25">
      <c r="A117" s="39" t="s">
        <v>165</v>
      </c>
      <c r="B117" s="43" t="s">
        <v>415</v>
      </c>
      <c r="C117" s="42">
        <v>151.93133333333344</v>
      </c>
      <c r="D117" s="43">
        <f>'TS#1B-PfAcpH_Step 2'!N142</f>
        <v>20.167666666666491</v>
      </c>
    </row>
    <row r="118" spans="1:4" x14ac:dyDescent="0.25">
      <c r="A118" s="39" t="s">
        <v>166</v>
      </c>
      <c r="B118" s="43" t="s">
        <v>416</v>
      </c>
      <c r="C118" s="42">
        <v>11.809333333333399</v>
      </c>
      <c r="D118" s="43">
        <f>'TS#1B-PfAcpH_Step 2'!N143</f>
        <v>41.893666666666377</v>
      </c>
    </row>
    <row r="119" spans="1:4" x14ac:dyDescent="0.25">
      <c r="A119" s="39" t="s">
        <v>167</v>
      </c>
      <c r="B119" s="43" t="s">
        <v>417</v>
      </c>
      <c r="C119" s="42">
        <v>17.723333333333386</v>
      </c>
      <c r="D119" s="43">
        <f>'TS#1B-PfAcpH_Step 2'!N144</f>
        <v>-113.7183333333337</v>
      </c>
    </row>
    <row r="120" spans="1:4" x14ac:dyDescent="0.25">
      <c r="A120" s="39" t="s">
        <v>168</v>
      </c>
      <c r="B120" s="43" t="s">
        <v>418</v>
      </c>
      <c r="C120" s="42">
        <v>9.2933333333333792</v>
      </c>
      <c r="D120" s="43">
        <f>'TS#1B-PfAcpH_Step 2'!N145</f>
        <v>38.064666666666426</v>
      </c>
    </row>
    <row r="121" spans="1:4" x14ac:dyDescent="0.25">
      <c r="A121" s="39" t="s">
        <v>169</v>
      </c>
      <c r="B121" s="43" t="s">
        <v>419</v>
      </c>
      <c r="C121" s="42">
        <v>145.45633333333342</v>
      </c>
      <c r="D121" s="43">
        <f>'TS#1B-PfAcpH_Step 2'!N146</f>
        <v>-54.517333333333454</v>
      </c>
    </row>
    <row r="122" spans="1:4" x14ac:dyDescent="0.25">
      <c r="A122" s="39" t="s">
        <v>170</v>
      </c>
      <c r="B122" s="43" t="s">
        <v>420</v>
      </c>
      <c r="C122" s="42">
        <v>12.658333333333388</v>
      </c>
      <c r="D122" s="43">
        <f>'TS#1B-PfAcpH_Step 2'!N147</f>
        <v>41.829666666666299</v>
      </c>
    </row>
    <row r="123" spans="1:4" x14ac:dyDescent="0.25">
      <c r="A123" s="39" t="s">
        <v>171</v>
      </c>
      <c r="B123" s="43" t="s">
        <v>421</v>
      </c>
      <c r="C123" s="42">
        <v>22.25433333333342</v>
      </c>
      <c r="D123" s="43">
        <f>'TS#1B-PfAcpH_Step 2'!N148</f>
        <v>38.447666666666464</v>
      </c>
    </row>
    <row r="124" spans="1:4" x14ac:dyDescent="0.25">
      <c r="A124" s="39" t="s">
        <v>172</v>
      </c>
      <c r="B124" s="43" t="s">
        <v>422</v>
      </c>
      <c r="C124" s="42">
        <v>18.81133333333338</v>
      </c>
      <c r="D124" s="43">
        <f>'TS#1B-PfAcpH_Step 2'!N149</f>
        <v>53.396666666666533</v>
      </c>
    </row>
    <row r="125" spans="1:4" x14ac:dyDescent="0.25">
      <c r="A125" s="39" t="s">
        <v>173</v>
      </c>
      <c r="B125" s="43" t="s">
        <v>423</v>
      </c>
      <c r="C125" s="42">
        <v>34.990333333333382</v>
      </c>
      <c r="D125" s="43">
        <f>'TS#1B-PfAcpH_Step 2'!N150</f>
        <v>39.470666666666602</v>
      </c>
    </row>
    <row r="126" spans="1:4" x14ac:dyDescent="0.25">
      <c r="A126" s="39" t="s">
        <v>174</v>
      </c>
      <c r="B126" s="43" t="s">
        <v>424</v>
      </c>
      <c r="C126" s="42">
        <v>12.62333333333342</v>
      </c>
      <c r="D126" s="43">
        <f>'TS#1B-PfAcpH_Step 2'!N151</f>
        <v>77.475666666666484</v>
      </c>
    </row>
    <row r="127" spans="1:4" x14ac:dyDescent="0.25">
      <c r="A127" s="39" t="s">
        <v>175</v>
      </c>
      <c r="B127" s="43" t="s">
        <v>425</v>
      </c>
      <c r="C127" s="42">
        <v>24.232333333333401</v>
      </c>
      <c r="D127" s="43">
        <f>'TS#1B-PfAcpH_Step 2'!N152</f>
        <v>27.931666666666388</v>
      </c>
    </row>
    <row r="128" spans="1:4" x14ac:dyDescent="0.25">
      <c r="A128" s="39" t="s">
        <v>176</v>
      </c>
      <c r="B128" s="43" t="s">
        <v>426</v>
      </c>
      <c r="C128" s="42">
        <v>12.051333333333361</v>
      </c>
      <c r="D128" s="43">
        <f>'TS#1B-PfAcpH_Step 2'!N153</f>
        <v>42.776666666666415</v>
      </c>
    </row>
    <row r="129" spans="1:4" x14ac:dyDescent="0.25">
      <c r="A129" s="39" t="s">
        <v>177</v>
      </c>
      <c r="B129" s="43" t="s">
        <v>427</v>
      </c>
      <c r="C129" s="42">
        <v>94.506333333333487</v>
      </c>
      <c r="D129" s="43">
        <f>'TS#1B-PfAcpH_Step 2'!N154</f>
        <v>3.2196666666663987</v>
      </c>
    </row>
    <row r="130" spans="1:4" x14ac:dyDescent="0.25">
      <c r="A130" s="39" t="s">
        <v>178</v>
      </c>
      <c r="B130" s="43" t="s">
        <v>428</v>
      </c>
      <c r="C130" s="42">
        <v>16.996333333333411</v>
      </c>
      <c r="D130" s="43">
        <f>'TS#1B-PfAcpH_Step 2'!N155</f>
        <v>38.146666666666533</v>
      </c>
    </row>
    <row r="131" spans="1:4" x14ac:dyDescent="0.25">
      <c r="A131" s="39" t="s">
        <v>179</v>
      </c>
      <c r="B131" s="43" t="s">
        <v>429</v>
      </c>
      <c r="C131" s="42">
        <v>168.42433333333349</v>
      </c>
      <c r="D131" s="43">
        <f>'TS#1B-PfAcpH_Step 2'!N156</f>
        <v>-164.15633333333335</v>
      </c>
    </row>
    <row r="132" spans="1:4" x14ac:dyDescent="0.25">
      <c r="A132" s="39" t="s">
        <v>180</v>
      </c>
      <c r="B132" s="43" t="s">
        <v>430</v>
      </c>
      <c r="C132" s="42">
        <v>17.223333333333414</v>
      </c>
      <c r="D132" s="43">
        <f>'TS#1B-PfAcpH_Step 2'!N157</f>
        <v>51.389666666666471</v>
      </c>
    </row>
    <row r="133" spans="1:4" x14ac:dyDescent="0.25">
      <c r="A133" s="39" t="s">
        <v>181</v>
      </c>
      <c r="B133" s="43" t="s">
        <v>431</v>
      </c>
      <c r="C133" s="42">
        <v>96.641333333333364</v>
      </c>
      <c r="D133" s="43">
        <f>'TS#1B-PfAcpH_Step 2'!N158</f>
        <v>21.605666666666366</v>
      </c>
    </row>
    <row r="134" spans="1:4" x14ac:dyDescent="0.25">
      <c r="A134" s="39" t="s">
        <v>182</v>
      </c>
      <c r="B134" s="43" t="s">
        <v>432</v>
      </c>
      <c r="C134" s="42">
        <v>9.4813333333333958</v>
      </c>
      <c r="D134" s="43">
        <f>'TS#1B-PfAcpH_Step 2'!N159</f>
        <v>39.239666666666608</v>
      </c>
    </row>
    <row r="135" spans="1:4" x14ac:dyDescent="0.25">
      <c r="A135" s="39" t="s">
        <v>183</v>
      </c>
      <c r="B135" s="43" t="s">
        <v>433</v>
      </c>
      <c r="C135" s="42">
        <v>22.048333333333375</v>
      </c>
      <c r="D135" s="43">
        <f>'TS#1B-PfAcpH_Step 2'!N160</f>
        <v>46.92366666666635</v>
      </c>
    </row>
    <row r="136" spans="1:4" x14ac:dyDescent="0.25">
      <c r="A136" s="39" t="s">
        <v>184</v>
      </c>
      <c r="B136" s="43" t="s">
        <v>434</v>
      </c>
      <c r="C136" s="42">
        <v>3.4643333333334283</v>
      </c>
      <c r="D136" s="43">
        <f>'TS#1B-PfAcpH_Step 2'!N161</f>
        <v>57.780666666666548</v>
      </c>
    </row>
    <row r="137" spans="1:4" x14ac:dyDescent="0.25">
      <c r="A137" s="39" t="s">
        <v>185</v>
      </c>
      <c r="B137" s="43" t="s">
        <v>435</v>
      </c>
      <c r="C137" s="42">
        <v>24.980333333333419</v>
      </c>
      <c r="D137" s="43">
        <f>'TS#1B-PfAcpH_Step 2'!N162</f>
        <v>78.804666666666435</v>
      </c>
    </row>
    <row r="138" spans="1:4" x14ac:dyDescent="0.25">
      <c r="A138" s="39" t="s">
        <v>186</v>
      </c>
      <c r="B138" s="43" t="s">
        <v>436</v>
      </c>
      <c r="C138" s="42">
        <v>14.386333333333397</v>
      </c>
      <c r="D138" s="43">
        <f>'TS#1B-PfAcpH_Step 2'!N163</f>
        <v>49.075666666666621</v>
      </c>
    </row>
    <row r="139" spans="1:4" x14ac:dyDescent="0.25">
      <c r="A139" s="39" t="s">
        <v>187</v>
      </c>
      <c r="B139" s="43" t="s">
        <v>437</v>
      </c>
      <c r="C139" s="42">
        <v>-55.545666666666648</v>
      </c>
      <c r="D139" s="43">
        <f>'TS#1B-PfAcpH_Step 2'!N164</f>
        <v>-9.4593333333334613</v>
      </c>
    </row>
    <row r="140" spans="1:4" x14ac:dyDescent="0.25">
      <c r="A140" s="39" t="s">
        <v>188</v>
      </c>
      <c r="B140" s="43" t="s">
        <v>438</v>
      </c>
      <c r="C140" s="42">
        <v>13.503333333333416</v>
      </c>
      <c r="D140" s="43">
        <f>'TS#1B-PfAcpH_Step 2'!N165</f>
        <v>37.280666666666548</v>
      </c>
    </row>
    <row r="141" spans="1:4" x14ac:dyDescent="0.25">
      <c r="A141" s="39" t="s">
        <v>189</v>
      </c>
      <c r="B141" s="43" t="s">
        <v>439</v>
      </c>
      <c r="C141" s="42">
        <v>138.7743333333334</v>
      </c>
      <c r="D141" s="43">
        <f>'TS#1B-PfAcpH_Step 2'!N166</f>
        <v>-57.405333333333601</v>
      </c>
    </row>
    <row r="142" spans="1:4" x14ac:dyDescent="0.25">
      <c r="A142" s="39" t="s">
        <v>190</v>
      </c>
      <c r="B142" s="43" t="s">
        <v>440</v>
      </c>
      <c r="C142" s="42">
        <v>-1.0586666666665963</v>
      </c>
      <c r="D142" s="43">
        <f>'TS#1B-PfAcpH_Step 2'!N167</f>
        <v>7.0326666666665005</v>
      </c>
    </row>
    <row r="143" spans="1:4" x14ac:dyDescent="0.25">
      <c r="A143" s="39" t="s">
        <v>191</v>
      </c>
      <c r="B143" s="43" t="s">
        <v>441</v>
      </c>
      <c r="C143" s="42">
        <v>-189.66166666666652</v>
      </c>
      <c r="D143" s="43">
        <f>'TS#1B-PfAcpH_Step 2'!N168</f>
        <v>-216.69733333333352</v>
      </c>
    </row>
    <row r="144" spans="1:4" x14ac:dyDescent="0.25">
      <c r="A144" s="39" t="s">
        <v>192</v>
      </c>
      <c r="B144" s="43" t="s">
        <v>442</v>
      </c>
      <c r="C144" s="42">
        <v>14.47233333333341</v>
      </c>
      <c r="D144" s="43">
        <f>'TS#1B-PfAcpH_Step 2'!N169</f>
        <v>42.859666666666499</v>
      </c>
    </row>
    <row r="145" spans="1:4" x14ac:dyDescent="0.25">
      <c r="A145" s="39" t="s">
        <v>193</v>
      </c>
      <c r="B145" s="43" t="s">
        <v>443</v>
      </c>
      <c r="C145" s="42">
        <v>58.574333333333385</v>
      </c>
      <c r="D145" s="43">
        <f>'TS#1B-PfAcpH_Step 2'!N170</f>
        <v>21.034666666666453</v>
      </c>
    </row>
    <row r="146" spans="1:4" x14ac:dyDescent="0.25">
      <c r="A146" s="39" t="s">
        <v>194</v>
      </c>
      <c r="B146" s="43" t="s">
        <v>444</v>
      </c>
      <c r="C146" s="42">
        <v>11.219333333333395</v>
      </c>
      <c r="D146" s="43">
        <f>'TS#1B-PfAcpH_Step 2'!N171</f>
        <v>27.987666666666428</v>
      </c>
    </row>
    <row r="147" spans="1:4" x14ac:dyDescent="0.25">
      <c r="A147" s="39" t="s">
        <v>195</v>
      </c>
      <c r="B147" s="43" t="s">
        <v>445</v>
      </c>
      <c r="C147" s="42">
        <v>15.577333333333428</v>
      </c>
      <c r="D147" s="43">
        <f>'TS#1B-PfAcpH_Step 2'!N172</f>
        <v>-1.5243333333335158</v>
      </c>
    </row>
    <row r="148" spans="1:4" x14ac:dyDescent="0.25">
      <c r="A148" s="39" t="s">
        <v>196</v>
      </c>
      <c r="B148" s="43" t="s">
        <v>446</v>
      </c>
      <c r="C148" s="42">
        <v>77.123333333333335</v>
      </c>
      <c r="D148" s="43">
        <f>'TS#1B-PfAcpH_Step 2'!N173</f>
        <v>311.03266666666627</v>
      </c>
    </row>
    <row r="149" spans="1:4" x14ac:dyDescent="0.25">
      <c r="A149" s="39" t="s">
        <v>197</v>
      </c>
      <c r="B149" s="43" t="s">
        <v>447</v>
      </c>
      <c r="C149" s="42">
        <v>115.49733333333336</v>
      </c>
      <c r="D149" s="43">
        <f>'TS#1B-PfAcpH_Step 2'!N174</f>
        <v>-3.5973333333336086</v>
      </c>
    </row>
    <row r="150" spans="1:4" x14ac:dyDescent="0.25">
      <c r="A150" s="39" t="s">
        <v>198</v>
      </c>
      <c r="B150" s="43" t="s">
        <v>448</v>
      </c>
      <c r="C150" s="42">
        <v>4.947333333333404</v>
      </c>
      <c r="D150" s="43">
        <f>'TS#1B-PfAcpH_Step 2'!N175</f>
        <v>30.962666666666564</v>
      </c>
    </row>
    <row r="151" spans="1:4" x14ac:dyDescent="0.25">
      <c r="A151" s="39" t="s">
        <v>199</v>
      </c>
      <c r="B151" s="43" t="s">
        <v>449</v>
      </c>
      <c r="C151" s="42">
        <v>16.360333333333386</v>
      </c>
      <c r="D151" s="43">
        <f>'TS#1B-PfAcpH_Step 2'!N176</f>
        <v>60.184666666666544</v>
      </c>
    </row>
    <row r="152" spans="1:4" x14ac:dyDescent="0.25">
      <c r="A152" s="39" t="s">
        <v>200</v>
      </c>
      <c r="B152" s="43" t="s">
        <v>450</v>
      </c>
      <c r="C152" s="42">
        <v>14.734333333333382</v>
      </c>
      <c r="D152" s="43">
        <f>'TS#1B-PfAcpH_Step 2'!N177</f>
        <v>21.615666666666584</v>
      </c>
    </row>
    <row r="153" spans="1:4" x14ac:dyDescent="0.25">
      <c r="A153" s="39" t="s">
        <v>201</v>
      </c>
      <c r="B153" s="43" t="s">
        <v>451</v>
      </c>
      <c r="C153" s="42">
        <v>130.81333333333339</v>
      </c>
      <c r="D153" s="43">
        <f>'TS#1B-PfAcpH_Step 2'!N178</f>
        <v>-5.9523333333333994</v>
      </c>
    </row>
    <row r="154" spans="1:4" x14ac:dyDescent="0.25">
      <c r="A154" s="39" t="s">
        <v>202</v>
      </c>
      <c r="B154" s="43" t="s">
        <v>452</v>
      </c>
      <c r="C154" s="42">
        <v>16.875333333333401</v>
      </c>
      <c r="D154" s="43">
        <f>'TS#1B-PfAcpH_Step 2'!N179</f>
        <v>19.511666666666542</v>
      </c>
    </row>
    <row r="155" spans="1:4" x14ac:dyDescent="0.25">
      <c r="A155" s="39" t="s">
        <v>203</v>
      </c>
      <c r="B155" s="43" t="s">
        <v>453</v>
      </c>
      <c r="C155" s="42">
        <v>18.651333333333383</v>
      </c>
      <c r="D155" s="43">
        <f>'TS#1B-PfAcpH_Step 2'!N180</f>
        <v>40.722666666666555</v>
      </c>
    </row>
    <row r="156" spans="1:4" x14ac:dyDescent="0.25">
      <c r="A156" s="39" t="s">
        <v>204</v>
      </c>
      <c r="B156" s="43" t="s">
        <v>454</v>
      </c>
      <c r="C156" s="42">
        <v>2.855333333333391</v>
      </c>
      <c r="D156" s="43">
        <f>'TS#1B-PfAcpH_Step 2'!N181</f>
        <v>18.327666666666346</v>
      </c>
    </row>
    <row r="157" spans="1:4" x14ac:dyDescent="0.25">
      <c r="A157" s="39" t="s">
        <v>205</v>
      </c>
      <c r="B157" s="43" t="s">
        <v>455</v>
      </c>
      <c r="C157" s="42">
        <v>10.372333333333472</v>
      </c>
      <c r="D157" s="43">
        <f>'TS#1B-PfAcpH_Step 2'!N182</f>
        <v>-28.773333333333539</v>
      </c>
    </row>
    <row r="158" spans="1:4" x14ac:dyDescent="0.25">
      <c r="A158" s="39" t="s">
        <v>206</v>
      </c>
      <c r="B158" s="43" t="s">
        <v>456</v>
      </c>
      <c r="C158" s="42">
        <v>6.654333333333426</v>
      </c>
      <c r="D158" s="43">
        <f>'TS#1B-PfAcpH_Step 2'!N183</f>
        <v>31.998666666666395</v>
      </c>
    </row>
    <row r="159" spans="1:4" x14ac:dyDescent="0.25">
      <c r="A159" s="39" t="s">
        <v>207</v>
      </c>
      <c r="B159" s="43" t="s">
        <v>457</v>
      </c>
      <c r="C159" s="42">
        <v>77.078333333333404</v>
      </c>
      <c r="D159" s="43">
        <f>'TS#1B-PfAcpH_Step 2'!N184</f>
        <v>2.7376666666666551</v>
      </c>
    </row>
    <row r="160" spans="1:4" x14ac:dyDescent="0.25">
      <c r="A160" s="39" t="s">
        <v>208</v>
      </c>
      <c r="B160" s="43" t="s">
        <v>458</v>
      </c>
      <c r="C160" s="42">
        <v>14.718333333333362</v>
      </c>
      <c r="D160" s="43">
        <f>'TS#1B-PfAcpH_Step 2'!N185</f>
        <v>38.437666666666473</v>
      </c>
    </row>
    <row r="161" spans="1:4" x14ac:dyDescent="0.25">
      <c r="A161" s="39" t="s">
        <v>209</v>
      </c>
      <c r="B161" s="43" t="s">
        <v>459</v>
      </c>
      <c r="C161" s="42">
        <v>107.27733333333344</v>
      </c>
      <c r="D161" s="43">
        <f>'TS#1B-PfAcpH_Step 2'!N186</f>
        <v>2.4156666666663114</v>
      </c>
    </row>
    <row r="162" spans="1:4" x14ac:dyDescent="0.25">
      <c r="A162" s="39" t="s">
        <v>210</v>
      </c>
      <c r="B162" s="43" t="s">
        <v>460</v>
      </c>
      <c r="C162" s="42">
        <v>18.850333333333396</v>
      </c>
      <c r="D162" s="43">
        <f>'TS#1B-PfAcpH_Step 2'!N187</f>
        <v>34.743666666666286</v>
      </c>
    </row>
    <row r="163" spans="1:4" x14ac:dyDescent="0.25">
      <c r="A163" s="39" t="s">
        <v>211</v>
      </c>
      <c r="B163" s="43" t="s">
        <v>461</v>
      </c>
      <c r="C163" s="42">
        <v>27.061333333333408</v>
      </c>
      <c r="D163" s="43">
        <f>'TS#1B-PfAcpH_Step 2'!N188</f>
        <v>30.594666666666399</v>
      </c>
    </row>
    <row r="164" spans="1:4" x14ac:dyDescent="0.25">
      <c r="A164" s="39" t="s">
        <v>212</v>
      </c>
      <c r="B164" s="43" t="s">
        <v>462</v>
      </c>
      <c r="C164" s="42">
        <v>14.989333333333406</v>
      </c>
      <c r="D164" s="43">
        <f>'TS#1B-PfAcpH_Step 2'!N189</f>
        <v>132.38266666666664</v>
      </c>
    </row>
    <row r="165" spans="1:4" x14ac:dyDescent="0.25">
      <c r="A165" s="39" t="s">
        <v>213</v>
      </c>
      <c r="B165" s="43" t="s">
        <v>463</v>
      </c>
      <c r="C165" s="42">
        <v>22.675333333333384</v>
      </c>
      <c r="D165" s="43">
        <f>'TS#1B-PfAcpH_Step 2'!N190</f>
        <v>30.197666666666464</v>
      </c>
    </row>
    <row r="166" spans="1:4" x14ac:dyDescent="0.25">
      <c r="A166" s="39" t="s">
        <v>214</v>
      </c>
      <c r="B166" s="43" t="s">
        <v>464</v>
      </c>
      <c r="C166" s="42">
        <v>17.295333333333389</v>
      </c>
      <c r="D166" s="43">
        <f>'TS#1B-PfAcpH_Step 2'!N191</f>
        <v>25.224666666666508</v>
      </c>
    </row>
    <row r="167" spans="1:4" x14ac:dyDescent="0.25">
      <c r="A167" s="39" t="s">
        <v>215</v>
      </c>
      <c r="B167" s="43" t="s">
        <v>465</v>
      </c>
      <c r="C167" s="42">
        <v>23.500333333333373</v>
      </c>
      <c r="D167" s="43">
        <f>'TS#1B-PfAcpH_Step 2'!N192</f>
        <v>45.120666666666466</v>
      </c>
    </row>
    <row r="168" spans="1:4" x14ac:dyDescent="0.25">
      <c r="A168" s="39" t="s">
        <v>216</v>
      </c>
      <c r="B168" s="43" t="s">
        <v>466</v>
      </c>
      <c r="C168" s="42">
        <v>1.7893333333334169</v>
      </c>
      <c r="D168" s="43">
        <f>'TS#1B-PfAcpH_Step 2'!N193</f>
        <v>27.510666666666339</v>
      </c>
    </row>
    <row r="169" spans="1:4" x14ac:dyDescent="0.25">
      <c r="A169" s="39" t="s">
        <v>217</v>
      </c>
      <c r="B169" s="43" t="s">
        <v>467</v>
      </c>
      <c r="C169" s="42">
        <v>26.842333333333443</v>
      </c>
      <c r="D169" s="43">
        <f>'TS#1B-PfAcpH_Step 2'!N194</f>
        <v>22.616666666666561</v>
      </c>
    </row>
    <row r="170" spans="1:4" x14ac:dyDescent="0.25">
      <c r="A170" s="39" t="s">
        <v>218</v>
      </c>
      <c r="B170" s="43" t="s">
        <v>468</v>
      </c>
      <c r="C170" s="42">
        <v>43.142333333333426</v>
      </c>
      <c r="D170" s="43">
        <f>'TS#1B-PfAcpH_Step 2'!N195</f>
        <v>59.690666666666402</v>
      </c>
    </row>
    <row r="171" spans="1:4" x14ac:dyDescent="0.25">
      <c r="A171" s="39" t="s">
        <v>219</v>
      </c>
      <c r="B171" s="43" t="s">
        <v>469</v>
      </c>
      <c r="C171" s="42">
        <v>8.0703333333333944</v>
      </c>
      <c r="D171" s="43">
        <f>'TS#1B-PfAcpH_Step 2'!N196</f>
        <v>7.7906666666665387</v>
      </c>
    </row>
    <row r="172" spans="1:4" x14ac:dyDescent="0.25">
      <c r="A172" s="39" t="s">
        <v>220</v>
      </c>
      <c r="B172" s="43" t="s">
        <v>470</v>
      </c>
      <c r="C172" s="42">
        <v>4.0353333333333978</v>
      </c>
      <c r="D172" s="43">
        <f>'TS#1B-PfAcpH_Step 2'!N197</f>
        <v>36.684666666666544</v>
      </c>
    </row>
    <row r="173" spans="1:4" x14ac:dyDescent="0.25">
      <c r="A173" s="39" t="s">
        <v>221</v>
      </c>
      <c r="B173" s="43" t="s">
        <v>471</v>
      </c>
      <c r="C173" s="42">
        <v>119.18233333333342</v>
      </c>
      <c r="D173" s="43">
        <f>'TS#1B-PfAcpH_Step 2'!N198</f>
        <v>2.5466666666663968</v>
      </c>
    </row>
    <row r="174" spans="1:4" x14ac:dyDescent="0.25">
      <c r="A174" s="39" t="s">
        <v>222</v>
      </c>
      <c r="B174" s="43" t="s">
        <v>472</v>
      </c>
      <c r="C174" s="42">
        <v>8.5233333333333974</v>
      </c>
      <c r="D174" s="43">
        <f>'TS#1B-PfAcpH_Step 2'!N199</f>
        <v>30.262666666666291</v>
      </c>
    </row>
    <row r="175" spans="1:4" x14ac:dyDescent="0.25">
      <c r="A175" s="39" t="s">
        <v>223</v>
      </c>
      <c r="B175" s="43" t="s">
        <v>473</v>
      </c>
      <c r="C175" s="42">
        <v>16.209333333333433</v>
      </c>
      <c r="D175" s="43">
        <f>'TS#1B-PfAcpH_Step 2'!N200</f>
        <v>28.057666666666591</v>
      </c>
    </row>
    <row r="176" spans="1:4" x14ac:dyDescent="0.25">
      <c r="A176" s="39" t="s">
        <v>224</v>
      </c>
      <c r="B176" s="43" t="s">
        <v>474</v>
      </c>
      <c r="C176" s="42">
        <v>11.623333333333392</v>
      </c>
      <c r="D176" s="43">
        <f>'TS#1B-PfAcpH_Step 2'!N201</f>
        <v>33.107666666666319</v>
      </c>
    </row>
    <row r="177" spans="1:4" x14ac:dyDescent="0.25">
      <c r="A177" s="39" t="s">
        <v>225</v>
      </c>
      <c r="B177" s="43" t="s">
        <v>475</v>
      </c>
      <c r="C177" s="42">
        <v>28.594333333333367</v>
      </c>
      <c r="D177" s="43">
        <f>'TS#1B-PfAcpH_Step 2'!N202</f>
        <v>43.82666666666637</v>
      </c>
    </row>
    <row r="178" spans="1:4" x14ac:dyDescent="0.25">
      <c r="A178" s="39" t="s">
        <v>226</v>
      </c>
      <c r="B178" s="43" t="s">
        <v>476</v>
      </c>
      <c r="C178" s="42">
        <v>6.367333333333363</v>
      </c>
      <c r="D178" s="43">
        <f>'TS#1B-PfAcpH_Step 2'!N203</f>
        <v>20.849666666666508</v>
      </c>
    </row>
    <row r="179" spans="1:4" x14ac:dyDescent="0.25">
      <c r="A179" s="39" t="s">
        <v>227</v>
      </c>
      <c r="B179" s="43" t="s">
        <v>477</v>
      </c>
      <c r="C179" s="42">
        <v>67.899333333333402</v>
      </c>
      <c r="D179" s="43">
        <f>'TS#1B-PfAcpH_Step 2'!N204</f>
        <v>-111.63133333333371</v>
      </c>
    </row>
    <row r="180" spans="1:4" x14ac:dyDescent="0.25">
      <c r="A180" s="39" t="s">
        <v>228</v>
      </c>
      <c r="B180" s="43" t="s">
        <v>478</v>
      </c>
      <c r="C180" s="42">
        <v>-0.1576666666665858</v>
      </c>
      <c r="D180" s="43">
        <f>'TS#1B-PfAcpH_Step 2'!N205</f>
        <v>46.654666666666571</v>
      </c>
    </row>
    <row r="181" spans="1:4" x14ac:dyDescent="0.25">
      <c r="A181" s="39" t="s">
        <v>229</v>
      </c>
      <c r="B181" s="43" t="s">
        <v>479</v>
      </c>
      <c r="C181" s="42">
        <v>159.10033333333348</v>
      </c>
      <c r="D181" s="43">
        <f>'TS#1B-PfAcpH_Step 2'!N206</f>
        <v>-10.696333333333541</v>
      </c>
    </row>
    <row r="182" spans="1:4" x14ac:dyDescent="0.25">
      <c r="A182" s="39" t="s">
        <v>230</v>
      </c>
      <c r="B182" s="43" t="s">
        <v>480</v>
      </c>
      <c r="C182" s="42">
        <v>22.882333333333378</v>
      </c>
      <c r="D182" s="43">
        <f>'TS#1B-PfAcpH_Step 2'!N207</f>
        <v>50.970666666666375</v>
      </c>
    </row>
    <row r="183" spans="1:4" x14ac:dyDescent="0.25">
      <c r="A183" s="39" t="s">
        <v>231</v>
      </c>
      <c r="B183" s="43" t="s">
        <v>481</v>
      </c>
      <c r="C183" s="42">
        <v>77.705333333333385</v>
      </c>
      <c r="D183" s="43">
        <f>'TS#1B-PfAcpH_Step 2'!N208</f>
        <v>-110.1073333333336</v>
      </c>
    </row>
    <row r="184" spans="1:4" x14ac:dyDescent="0.25">
      <c r="A184" s="39" t="s">
        <v>232</v>
      </c>
      <c r="B184" s="43" t="s">
        <v>482</v>
      </c>
      <c r="C184" s="42">
        <v>16.691333333333404</v>
      </c>
      <c r="D184" s="43">
        <f>'TS#1B-PfAcpH_Step 2'!N209</f>
        <v>26.282666666666501</v>
      </c>
    </row>
    <row r="185" spans="1:4" x14ac:dyDescent="0.25">
      <c r="A185" s="39" t="s">
        <v>233</v>
      </c>
      <c r="B185" s="43" t="s">
        <v>483</v>
      </c>
      <c r="C185" s="42">
        <v>127.51333333333338</v>
      </c>
      <c r="D185" s="43">
        <f>'TS#1B-PfAcpH_Step 2'!N210</f>
        <v>-12.825333333333674</v>
      </c>
    </row>
    <row r="186" spans="1:4" x14ac:dyDescent="0.25">
      <c r="A186" s="39" t="s">
        <v>234</v>
      </c>
      <c r="B186" s="43" t="s">
        <v>484</v>
      </c>
      <c r="C186" s="42">
        <v>16.019333333333378</v>
      </c>
      <c r="D186" s="43">
        <f>'TS#1B-PfAcpH_Step 2'!N211</f>
        <v>47.714666666666517</v>
      </c>
    </row>
    <row r="187" spans="1:4" x14ac:dyDescent="0.25">
      <c r="A187" s="39" t="s">
        <v>235</v>
      </c>
      <c r="B187" s="43" t="s">
        <v>485</v>
      </c>
      <c r="C187" s="42">
        <v>159.96533333333343</v>
      </c>
      <c r="D187" s="43">
        <f>'TS#1B-PfAcpH_Step 2'!N212</f>
        <v>16.726666666666461</v>
      </c>
    </row>
    <row r="188" spans="1:4" x14ac:dyDescent="0.25">
      <c r="A188" s="39" t="s">
        <v>236</v>
      </c>
      <c r="B188" s="43" t="s">
        <v>486</v>
      </c>
      <c r="C188" s="42">
        <v>-1.9606666666665831</v>
      </c>
      <c r="D188" s="43">
        <f>'TS#1B-PfAcpH_Step 2'!N213</f>
        <v>26.06366666666645</v>
      </c>
    </row>
    <row r="189" spans="1:4" x14ac:dyDescent="0.25">
      <c r="A189" s="39" t="s">
        <v>237</v>
      </c>
      <c r="B189" s="43" t="s">
        <v>487</v>
      </c>
      <c r="C189" s="42">
        <v>24.46233333333339</v>
      </c>
      <c r="D189" s="43">
        <f>'TS#1B-PfAcpH_Step 2'!N214</f>
        <v>41.915666666666539</v>
      </c>
    </row>
    <row r="190" spans="1:4" x14ac:dyDescent="0.25">
      <c r="A190" s="39" t="s">
        <v>238</v>
      </c>
      <c r="B190" s="43" t="s">
        <v>488</v>
      </c>
      <c r="C190" s="42">
        <v>14.096333333333376</v>
      </c>
      <c r="D190" s="43">
        <f>'TS#1B-PfAcpH_Step 2'!N215</f>
        <v>16.095666666666375</v>
      </c>
    </row>
    <row r="191" spans="1:4" x14ac:dyDescent="0.25">
      <c r="A191" s="39" t="s">
        <v>239</v>
      </c>
      <c r="B191" s="43" t="s">
        <v>489</v>
      </c>
      <c r="C191" s="42">
        <v>75.216333333333438</v>
      </c>
      <c r="D191" s="43">
        <f>'TS#1B-PfAcpH_Step 2'!N216</f>
        <v>61.693666666666331</v>
      </c>
    </row>
    <row r="192" spans="1:4" x14ac:dyDescent="0.25">
      <c r="A192" s="39" t="s">
        <v>240</v>
      </c>
      <c r="B192" s="43" t="s">
        <v>490</v>
      </c>
      <c r="C192" s="42">
        <v>10.586333333333386</v>
      </c>
      <c r="D192" s="43">
        <f>'TS#1B-PfAcpH_Step 2'!N217</f>
        <v>22.959666666666408</v>
      </c>
    </row>
    <row r="193" spans="1:4" x14ac:dyDescent="0.25">
      <c r="A193" s="39" t="s">
        <v>241</v>
      </c>
      <c r="B193" s="43" t="s">
        <v>491</v>
      </c>
      <c r="C193" s="42">
        <v>111.1903333333334</v>
      </c>
      <c r="D193" s="43">
        <f>'TS#1B-PfAcpH_Step 2'!N218</f>
        <v>-80.779333333333398</v>
      </c>
    </row>
    <row r="194" spans="1:4" x14ac:dyDescent="0.25">
      <c r="A194" s="39" t="s">
        <v>242</v>
      </c>
      <c r="B194" s="43" t="s">
        <v>492</v>
      </c>
      <c r="C194" s="42">
        <v>6.0263333333333833</v>
      </c>
      <c r="D194" s="43">
        <f>'TS#1B-PfAcpH_Step 2'!N219</f>
        <v>33.948666666666441</v>
      </c>
    </row>
    <row r="195" spans="1:4" x14ac:dyDescent="0.25">
      <c r="A195" s="39" t="s">
        <v>243</v>
      </c>
      <c r="B195" s="43" t="s">
        <v>493</v>
      </c>
      <c r="C195" s="42">
        <v>24.925333333333384</v>
      </c>
      <c r="D195" s="43">
        <f>'TS#1B-PfAcpH_Step 2'!N220</f>
        <v>49.820666666666511</v>
      </c>
    </row>
    <row r="196" spans="1:4" x14ac:dyDescent="0.25">
      <c r="A196" s="39" t="s">
        <v>244</v>
      </c>
      <c r="B196" s="43" t="s">
        <v>494</v>
      </c>
      <c r="C196" s="42">
        <v>-18.101666666666603</v>
      </c>
      <c r="D196" s="43">
        <f>'TS#1B-PfAcpH_Step 2'!N221</f>
        <v>5.623666666666395</v>
      </c>
    </row>
    <row r="197" spans="1:4" x14ac:dyDescent="0.25">
      <c r="A197" s="39" t="s">
        <v>245</v>
      </c>
      <c r="B197" s="43" t="s">
        <v>495</v>
      </c>
      <c r="C197" s="42">
        <v>78.409333333333421</v>
      </c>
      <c r="D197" s="43">
        <f>'TS#1B-PfAcpH_Step 2'!N222</f>
        <v>39.713666666666541</v>
      </c>
    </row>
    <row r="198" spans="1:4" x14ac:dyDescent="0.25">
      <c r="A198" s="39" t="s">
        <v>246</v>
      </c>
      <c r="B198" s="43" t="s">
        <v>496</v>
      </c>
      <c r="C198" s="42">
        <v>10.499333333333396</v>
      </c>
      <c r="D198" s="43">
        <f>'TS#1B-PfAcpH_Step 2'!N223</f>
        <v>44.822666666666464</v>
      </c>
    </row>
    <row r="199" spans="1:4" x14ac:dyDescent="0.25">
      <c r="A199" s="39" t="s">
        <v>247</v>
      </c>
      <c r="B199" s="43" t="s">
        <v>497</v>
      </c>
      <c r="C199" s="42">
        <v>31.01333333333335</v>
      </c>
      <c r="D199" s="43">
        <f>'TS#1B-PfAcpH_Step 2'!N224</f>
        <v>7.2076666666664551</v>
      </c>
    </row>
    <row r="200" spans="1:4" x14ac:dyDescent="0.25">
      <c r="A200" s="39" t="s">
        <v>248</v>
      </c>
      <c r="B200" s="43" t="s">
        <v>498</v>
      </c>
      <c r="C200" s="42">
        <v>-3.7296666666665885</v>
      </c>
      <c r="D200" s="43">
        <f>'TS#1B-PfAcpH_Step 2'!N225</f>
        <v>15.623666666666395</v>
      </c>
    </row>
    <row r="201" spans="1:4" x14ac:dyDescent="0.25">
      <c r="A201" s="39" t="s">
        <v>249</v>
      </c>
      <c r="B201" s="43" t="s">
        <v>499</v>
      </c>
      <c r="C201" s="42">
        <v>27.604333333333358</v>
      </c>
      <c r="D201" s="43">
        <f>'TS#1B-PfAcpH_Step 2'!N226</f>
        <v>-123.95033333333345</v>
      </c>
    </row>
    <row r="202" spans="1:4" x14ac:dyDescent="0.25">
      <c r="A202" s="39" t="s">
        <v>250</v>
      </c>
      <c r="B202" s="43" t="s">
        <v>500</v>
      </c>
      <c r="C202" s="42">
        <v>0.40433333333342603</v>
      </c>
      <c r="D202" s="43">
        <f>'TS#1B-PfAcpH_Step 2'!N227</f>
        <v>24.076666666666597</v>
      </c>
    </row>
    <row r="203" spans="1:4" x14ac:dyDescent="0.25">
      <c r="A203" s="39" t="s">
        <v>251</v>
      </c>
      <c r="B203" s="43" t="s">
        <v>501</v>
      </c>
      <c r="C203" s="42">
        <v>39.717333333333499</v>
      </c>
      <c r="D203" s="43">
        <f>'TS#1B-PfAcpH_Step 2'!N228</f>
        <v>32.760666666666339</v>
      </c>
    </row>
    <row r="204" spans="1:4" x14ac:dyDescent="0.25">
      <c r="A204" s="39" t="s">
        <v>252</v>
      </c>
      <c r="B204" s="43" t="s">
        <v>502</v>
      </c>
      <c r="C204" s="42">
        <v>13.432333333333389</v>
      </c>
      <c r="D204" s="43">
        <f>'TS#1B-PfAcpH_Step 2'!N229</f>
        <v>28.680666666666639</v>
      </c>
    </row>
    <row r="205" spans="1:4" x14ac:dyDescent="0.25">
      <c r="A205" s="39" t="s">
        <v>253</v>
      </c>
      <c r="B205" s="43" t="s">
        <v>503</v>
      </c>
      <c r="C205" s="42">
        <v>7.7103333333334092</v>
      </c>
      <c r="D205" s="43">
        <f>'TS#1B-PfAcpH_Step 2'!N230</f>
        <v>46.334666666666635</v>
      </c>
    </row>
    <row r="206" spans="1:4" x14ac:dyDescent="0.25">
      <c r="A206" s="39" t="s">
        <v>254</v>
      </c>
      <c r="B206" s="43" t="s">
        <v>504</v>
      </c>
      <c r="C206" s="42">
        <v>7.0273333333334165</v>
      </c>
      <c r="D206" s="43">
        <f>'TS#1B-PfAcpH_Step 2'!N231</f>
        <v>27.523666666666486</v>
      </c>
    </row>
    <row r="207" spans="1:4" x14ac:dyDescent="0.25">
      <c r="A207" s="39" t="s">
        <v>255</v>
      </c>
      <c r="B207" s="43" t="s">
        <v>505</v>
      </c>
      <c r="C207" s="42">
        <v>125.63833333333343</v>
      </c>
      <c r="D207" s="43">
        <f>'TS#1B-PfAcpH_Step 2'!N232</f>
        <v>-59.363333333333458</v>
      </c>
    </row>
    <row r="208" spans="1:4" x14ac:dyDescent="0.25">
      <c r="A208" s="39" t="s">
        <v>256</v>
      </c>
      <c r="B208" s="43" t="s">
        <v>506</v>
      </c>
      <c r="C208" s="42">
        <v>9.7833333333334167</v>
      </c>
      <c r="D208" s="43">
        <f>'TS#1B-PfAcpH_Step 2'!N233</f>
        <v>15.41066666666643</v>
      </c>
    </row>
    <row r="209" spans="1:4" x14ac:dyDescent="0.25">
      <c r="A209" s="39" t="s">
        <v>257</v>
      </c>
      <c r="B209" s="43" t="s">
        <v>507</v>
      </c>
      <c r="C209" s="42">
        <v>16.411333333333374</v>
      </c>
      <c r="D209" s="43">
        <f>'TS#1B-PfAcpH_Step 2'!N234</f>
        <v>-69.994333333333543</v>
      </c>
    </row>
    <row r="210" spans="1:4" x14ac:dyDescent="0.25">
      <c r="A210" s="39" t="s">
        <v>258</v>
      </c>
      <c r="B210" s="43" t="s">
        <v>508</v>
      </c>
      <c r="C210" s="42">
        <v>24.257333333333378</v>
      </c>
      <c r="D210" s="43">
        <f>'TS#1B-PfAcpH_Step 2'!N235</f>
        <v>47.924666666666553</v>
      </c>
    </row>
    <row r="211" spans="1:4" x14ac:dyDescent="0.25">
      <c r="A211" s="39" t="s">
        <v>259</v>
      </c>
      <c r="B211" s="43" t="s">
        <v>509</v>
      </c>
      <c r="C211" s="42">
        <v>-7.5536666666665724</v>
      </c>
      <c r="D211" s="43">
        <f>'TS#1B-PfAcpH_Step 2'!N236</f>
        <v>42.67566666666653</v>
      </c>
    </row>
    <row r="212" spans="1:4" x14ac:dyDescent="0.25">
      <c r="A212" s="39" t="s">
        <v>260</v>
      </c>
      <c r="B212" s="43" t="s">
        <v>510</v>
      </c>
      <c r="C212" s="42">
        <v>18.022333333333364</v>
      </c>
      <c r="D212" s="43">
        <f>'TS#1B-PfAcpH_Step 2'!N237</f>
        <v>26.187666666666473</v>
      </c>
    </row>
    <row r="213" spans="1:4" x14ac:dyDescent="0.25">
      <c r="A213" s="39" t="s">
        <v>261</v>
      </c>
      <c r="B213" s="43" t="s">
        <v>511</v>
      </c>
      <c r="C213" s="42">
        <v>21.92833333333337</v>
      </c>
      <c r="D213" s="43">
        <f>'TS#1B-PfAcpH_Step 2'!N238</f>
        <v>-96.446333333333314</v>
      </c>
    </row>
    <row r="214" spans="1:4" x14ac:dyDescent="0.25">
      <c r="A214" s="39" t="s">
        <v>262</v>
      </c>
      <c r="B214" s="43" t="s">
        <v>512</v>
      </c>
      <c r="C214" s="42">
        <v>22.052333333333365</v>
      </c>
      <c r="D214" s="43">
        <f>'TS#1B-PfAcpH_Step 2'!N239</f>
        <v>41.948666666666441</v>
      </c>
    </row>
    <row r="215" spans="1:4" x14ac:dyDescent="0.25">
      <c r="A215" s="39" t="s">
        <v>263</v>
      </c>
      <c r="B215" s="43" t="s">
        <v>513</v>
      </c>
      <c r="C215" s="42">
        <v>39.972333333333381</v>
      </c>
      <c r="D215" s="43">
        <f>'TS#1B-PfAcpH_Step 2'!N240</f>
        <v>-70.164333333333389</v>
      </c>
    </row>
    <row r="216" spans="1:4" x14ac:dyDescent="0.25">
      <c r="A216" s="39" t="s">
        <v>264</v>
      </c>
      <c r="B216" s="43" t="s">
        <v>514</v>
      </c>
      <c r="C216" s="42">
        <v>1.7663333333333924</v>
      </c>
      <c r="D216" s="43">
        <f>'TS#1B-PfAcpH_Step 2'!N241</f>
        <v>50.531666666666524</v>
      </c>
    </row>
    <row r="217" spans="1:4" x14ac:dyDescent="0.25">
      <c r="A217" s="39" t="s">
        <v>265</v>
      </c>
      <c r="B217" s="43" t="s">
        <v>515</v>
      </c>
      <c r="C217" s="42">
        <v>34.914333333333389</v>
      </c>
      <c r="D217" s="43">
        <f>'TS#1B-PfAcpH_Step 2'!N242</f>
        <v>64.847666666666328</v>
      </c>
    </row>
    <row r="218" spans="1:4" x14ac:dyDescent="0.25">
      <c r="A218" s="39" t="s">
        <v>266</v>
      </c>
      <c r="B218" s="43" t="s">
        <v>516</v>
      </c>
      <c r="C218" s="42">
        <v>22.728333333333381</v>
      </c>
      <c r="D218" s="43">
        <f>'TS#1B-PfAcpH_Step 2'!N243</f>
        <v>36.486666666666679</v>
      </c>
    </row>
    <row r="219" spans="1:4" x14ac:dyDescent="0.25">
      <c r="A219" s="39" t="s">
        <v>267</v>
      </c>
      <c r="B219" s="43" t="s">
        <v>517</v>
      </c>
      <c r="C219" s="42">
        <v>52.207333333333423</v>
      </c>
      <c r="D219" s="43">
        <f>'TS#1B-PfAcpH_Step 2'!N244</f>
        <v>-14.110333333333529</v>
      </c>
    </row>
    <row r="220" spans="1:4" x14ac:dyDescent="0.25">
      <c r="A220" s="39" t="s">
        <v>268</v>
      </c>
      <c r="B220" s="43" t="s">
        <v>518</v>
      </c>
      <c r="C220" s="42">
        <v>6.7063333333333901</v>
      </c>
      <c r="D220" s="43">
        <f>'TS#1B-PfAcpH_Step 2'!N245</f>
        <v>19.661666666666633</v>
      </c>
    </row>
    <row r="221" spans="1:4" x14ac:dyDescent="0.25">
      <c r="A221" s="39" t="s">
        <v>269</v>
      </c>
      <c r="B221" s="43" t="s">
        <v>519</v>
      </c>
      <c r="C221" s="42">
        <v>34.658333333333388</v>
      </c>
      <c r="D221" s="43">
        <f>'TS#1B-PfAcpH_Step 2'!N246</f>
        <v>46.727666666666664</v>
      </c>
    </row>
    <row r="222" spans="1:4" x14ac:dyDescent="0.25">
      <c r="A222" s="39" t="s">
        <v>270</v>
      </c>
      <c r="B222" s="43" t="s">
        <v>520</v>
      </c>
      <c r="C222" s="42">
        <v>13.1013333333334</v>
      </c>
      <c r="D222" s="43">
        <f>'TS#1B-PfAcpH_Step 2'!N247</f>
        <v>30.571666666666488</v>
      </c>
    </row>
    <row r="223" spans="1:4" x14ac:dyDescent="0.25">
      <c r="A223" s="39" t="s">
        <v>271</v>
      </c>
      <c r="B223" s="43" t="s">
        <v>521</v>
      </c>
      <c r="C223" s="42">
        <v>21.471333333333405</v>
      </c>
      <c r="D223" s="43">
        <f>'TS#1B-PfAcpH_Step 2'!N248</f>
        <v>18.36466666666638</v>
      </c>
    </row>
    <row r="224" spans="1:4" x14ac:dyDescent="0.25">
      <c r="A224" s="39" t="s">
        <v>272</v>
      </c>
      <c r="B224" s="43" t="s">
        <v>522</v>
      </c>
      <c r="C224" s="42">
        <v>15.002333333333411</v>
      </c>
      <c r="D224" s="43">
        <f>'TS#1B-PfAcpH_Step 2'!N249</f>
        <v>23.342666666666446</v>
      </c>
    </row>
    <row r="225" spans="1:4" x14ac:dyDescent="0.25">
      <c r="A225" s="39" t="s">
        <v>273</v>
      </c>
      <c r="B225" s="43" t="s">
        <v>523</v>
      </c>
      <c r="C225" s="42">
        <v>35.480333333333391</v>
      </c>
      <c r="D225" s="43">
        <f>'TS#1B-PfAcpH_Step 2'!N250</f>
        <v>46.350666666666484</v>
      </c>
    </row>
    <row r="226" spans="1:4" x14ac:dyDescent="0.25">
      <c r="A226" s="39" t="s">
        <v>274</v>
      </c>
      <c r="B226" s="43" t="s">
        <v>524</v>
      </c>
      <c r="C226" s="42">
        <v>20.245333333333406</v>
      </c>
      <c r="D226" s="43">
        <f>'TS#1B-PfAcpH_Step 2'!N251</f>
        <v>22.748666666666395</v>
      </c>
    </row>
    <row r="227" spans="1:4" x14ac:dyDescent="0.25">
      <c r="A227" s="39" t="s">
        <v>275</v>
      </c>
      <c r="B227" s="43" t="s">
        <v>525</v>
      </c>
      <c r="C227" s="42">
        <v>105.86233333333337</v>
      </c>
      <c r="D227" s="43">
        <f>'TS#1B-PfAcpH_Step 2'!N252</f>
        <v>-53.907333333333554</v>
      </c>
    </row>
    <row r="228" spans="1:4" x14ac:dyDescent="0.25">
      <c r="A228" s="39" t="s">
        <v>276</v>
      </c>
      <c r="B228" s="43" t="s">
        <v>526</v>
      </c>
      <c r="C228" s="42">
        <v>-1.5496666666665817</v>
      </c>
      <c r="D228" s="43">
        <f>'TS#1B-PfAcpH_Step 2'!N253</f>
        <v>18.230666666666366</v>
      </c>
    </row>
    <row r="229" spans="1:4" x14ac:dyDescent="0.25">
      <c r="A229" s="39" t="s">
        <v>277</v>
      </c>
      <c r="B229" s="43" t="s">
        <v>527</v>
      </c>
      <c r="C229" s="42">
        <v>29.955333333333442</v>
      </c>
      <c r="D229" s="43">
        <f>'TS#1B-PfAcpH_Step 2'!N254</f>
        <v>63.687666666666473</v>
      </c>
    </row>
    <row r="230" spans="1:4" x14ac:dyDescent="0.25">
      <c r="A230" s="39" t="s">
        <v>278</v>
      </c>
      <c r="B230" s="43" t="s">
        <v>528</v>
      </c>
      <c r="C230" s="42">
        <v>10.564333333333423</v>
      </c>
      <c r="D230" s="43">
        <f>'TS#1B-PfAcpH_Step 2'!N255</f>
        <v>39.113666666666631</v>
      </c>
    </row>
    <row r="231" spans="1:4" x14ac:dyDescent="0.25">
      <c r="A231" s="39" t="s">
        <v>279</v>
      </c>
      <c r="B231" s="43" t="s">
        <v>529</v>
      </c>
      <c r="C231" s="42">
        <v>12.921333333333365</v>
      </c>
      <c r="D231" s="43">
        <f>'TS#1B-PfAcpH_Step 2'!N256</f>
        <v>47.403666666666368</v>
      </c>
    </row>
    <row r="232" spans="1:4" x14ac:dyDescent="0.25">
      <c r="A232" s="39" t="s">
        <v>280</v>
      </c>
      <c r="B232" s="43" t="s">
        <v>530</v>
      </c>
      <c r="C232" s="42">
        <v>48.443333333333413</v>
      </c>
      <c r="D232" s="43">
        <f>'TS#1B-PfAcpH_Step 2'!N257</f>
        <v>68.751666666666551</v>
      </c>
    </row>
    <row r="233" spans="1:4" x14ac:dyDescent="0.25">
      <c r="A233" s="39" t="s">
        <v>281</v>
      </c>
      <c r="B233" s="43" t="s">
        <v>531</v>
      </c>
      <c r="C233" s="42">
        <v>49.989333333333406</v>
      </c>
      <c r="D233" s="43">
        <f>'TS#1B-PfAcpH_Step 2'!N258</f>
        <v>32.249666666666599</v>
      </c>
    </row>
    <row r="234" spans="1:4" x14ac:dyDescent="0.25">
      <c r="A234" s="39" t="s">
        <v>282</v>
      </c>
      <c r="B234" s="43" t="s">
        <v>532</v>
      </c>
      <c r="C234" s="42">
        <v>1.3203333333333944</v>
      </c>
      <c r="D234" s="43">
        <f>'TS#1B-PfAcpH_Step 2'!N259</f>
        <v>35.411666666666406</v>
      </c>
    </row>
    <row r="235" spans="1:4" x14ac:dyDescent="0.25">
      <c r="A235" s="39" t="s">
        <v>283</v>
      </c>
      <c r="B235" s="43" t="s">
        <v>533</v>
      </c>
      <c r="C235" s="42">
        <v>57.13733333333343</v>
      </c>
      <c r="D235" s="43">
        <f>'TS#1B-PfAcpH_Step 2'!N260</f>
        <v>14.79566666666642</v>
      </c>
    </row>
    <row r="236" spans="1:4" x14ac:dyDescent="0.25">
      <c r="A236" s="39" t="s">
        <v>284</v>
      </c>
      <c r="B236" s="43" t="s">
        <v>534</v>
      </c>
      <c r="C236" s="42">
        <v>8.1843333333333703</v>
      </c>
      <c r="D236" s="43">
        <f>'TS#1B-PfAcpH_Step 2'!N261</f>
        <v>28.626666666666324</v>
      </c>
    </row>
    <row r="237" spans="1:4" x14ac:dyDescent="0.25">
      <c r="A237" s="39" t="s">
        <v>285</v>
      </c>
      <c r="B237" s="43" t="s">
        <v>535</v>
      </c>
      <c r="C237" s="42">
        <v>-61.016666666666652</v>
      </c>
      <c r="D237" s="43">
        <f>'TS#1B-PfAcpH_Step 2'!N262</f>
        <v>-54.794333333333498</v>
      </c>
    </row>
    <row r="238" spans="1:4" x14ac:dyDescent="0.25">
      <c r="A238" s="39" t="s">
        <v>286</v>
      </c>
      <c r="B238" s="43" t="s">
        <v>536</v>
      </c>
      <c r="C238" s="42">
        <v>4.3333333333379187E-2</v>
      </c>
      <c r="D238" s="43">
        <f>'TS#1B-PfAcpH_Step 2'!N263</f>
        <v>26.312666666666473</v>
      </c>
    </row>
    <row r="239" spans="1:4" x14ac:dyDescent="0.25">
      <c r="A239" s="39" t="s">
        <v>287</v>
      </c>
      <c r="B239" s="43" t="s">
        <v>537</v>
      </c>
      <c r="C239" s="42">
        <v>30.901333333333383</v>
      </c>
      <c r="D239" s="43">
        <f>'TS#1B-PfAcpH_Step 2'!N264</f>
        <v>54.225666666666484</v>
      </c>
    </row>
    <row r="240" spans="1:4" x14ac:dyDescent="0.25">
      <c r="A240" s="39" t="s">
        <v>288</v>
      </c>
      <c r="B240" s="43" t="s">
        <v>538</v>
      </c>
      <c r="C240" s="42">
        <v>6.9613333333333856</v>
      </c>
      <c r="D240" s="43">
        <f>'TS#1B-PfAcpH_Step 2'!N265</f>
        <v>25.950666666666393</v>
      </c>
    </row>
    <row r="241" spans="1:4" x14ac:dyDescent="0.25">
      <c r="A241" s="39" t="s">
        <v>289</v>
      </c>
      <c r="B241" s="43" t="s">
        <v>539</v>
      </c>
      <c r="C241" s="42">
        <v>13.054333333333403</v>
      </c>
      <c r="D241" s="43">
        <f>'TS#1B-PfAcpH_Step 2'!N266</f>
        <v>-93.894333333333407</v>
      </c>
    </row>
    <row r="242" spans="1:4" x14ac:dyDescent="0.25">
      <c r="A242" s="39" t="s">
        <v>290</v>
      </c>
      <c r="B242" s="43" t="s">
        <v>540</v>
      </c>
      <c r="C242" s="42">
        <v>35.307333333333389</v>
      </c>
      <c r="D242" s="43">
        <f>'TS#1B-PfAcpH_Step 2'!N267</f>
        <v>50.33666666666636</v>
      </c>
    </row>
    <row r="243" spans="1:4" x14ac:dyDescent="0.25">
      <c r="A243" s="39" t="s">
        <v>291</v>
      </c>
      <c r="B243" s="43" t="s">
        <v>541</v>
      </c>
      <c r="C243" s="42">
        <v>53.3513333333334</v>
      </c>
      <c r="D243" s="43">
        <f>'TS#1B-PfAcpH_Step 2'!N268</f>
        <v>72.361666666666451</v>
      </c>
    </row>
    <row r="244" spans="1:4" x14ac:dyDescent="0.25">
      <c r="A244" s="39" t="s">
        <v>292</v>
      </c>
      <c r="B244" s="43" t="s">
        <v>542</v>
      </c>
      <c r="C244" s="42">
        <v>35.448333333333409</v>
      </c>
      <c r="D244" s="43">
        <f>'TS#1B-PfAcpH_Step 2'!N269</f>
        <v>46.91266666666661</v>
      </c>
    </row>
    <row r="245" spans="1:4" x14ac:dyDescent="0.25">
      <c r="A245" s="39" t="s">
        <v>293</v>
      </c>
      <c r="B245" s="43" t="s">
        <v>543</v>
      </c>
      <c r="C245" s="42">
        <v>76.958333333333371</v>
      </c>
      <c r="D245" s="43">
        <f>'TS#1B-PfAcpH_Step 2'!N270</f>
        <v>27.318666666666559</v>
      </c>
    </row>
    <row r="246" spans="1:4" x14ac:dyDescent="0.25">
      <c r="A246" s="39" t="s">
        <v>294</v>
      </c>
      <c r="B246" s="43" t="s">
        <v>544</v>
      </c>
      <c r="C246" s="42">
        <v>23.245333333333406</v>
      </c>
      <c r="D246" s="43">
        <f>'TS#1B-PfAcpH_Step 2'!N271</f>
        <v>35.668666666666468</v>
      </c>
    </row>
    <row r="247" spans="1:4" x14ac:dyDescent="0.25">
      <c r="A247" s="39" t="s">
        <v>295</v>
      </c>
      <c r="B247" s="43" t="s">
        <v>545</v>
      </c>
      <c r="C247" s="42">
        <v>18.072333333333404</v>
      </c>
      <c r="D247" s="43">
        <f>'TS#1B-PfAcpH_Step 2'!N272</f>
        <v>72.679666666666435</v>
      </c>
    </row>
    <row r="248" spans="1:4" x14ac:dyDescent="0.25">
      <c r="A248" s="39" t="s">
        <v>296</v>
      </c>
      <c r="B248" s="43" t="s">
        <v>546</v>
      </c>
      <c r="C248" s="42">
        <v>19.977333333333377</v>
      </c>
      <c r="D248" s="43">
        <f>'TS#1B-PfAcpH_Step 2'!N273</f>
        <v>33.509666666666362</v>
      </c>
    </row>
    <row r="249" spans="1:4" x14ac:dyDescent="0.25">
      <c r="A249" s="39" t="s">
        <v>297</v>
      </c>
      <c r="B249" s="43" t="s">
        <v>547</v>
      </c>
      <c r="C249" s="42">
        <v>90.741333333333415</v>
      </c>
      <c r="D249" s="43">
        <f>'TS#1B-PfAcpH_Step 2'!N274</f>
        <v>12.909666666666453</v>
      </c>
    </row>
    <row r="250" spans="1:4" x14ac:dyDescent="0.25">
      <c r="A250" s="39" t="s">
        <v>298</v>
      </c>
      <c r="B250" s="43" t="s">
        <v>548</v>
      </c>
      <c r="C250" s="42">
        <v>5.3813333333334015</v>
      </c>
      <c r="D250" s="43">
        <f>'TS#1B-PfAcpH_Step 2'!N275</f>
        <v>23.225666666666484</v>
      </c>
    </row>
    <row r="251" spans="1:4" x14ac:dyDescent="0.25">
      <c r="A251" s="39" t="s">
        <v>299</v>
      </c>
      <c r="B251" s="43" t="s">
        <v>549</v>
      </c>
      <c r="C251" s="42">
        <v>38.491333333333387</v>
      </c>
      <c r="D251" s="43">
        <f>'TS#1B-PfAcpH_Step 2'!N276</f>
        <v>-7.1793333333334886</v>
      </c>
    </row>
    <row r="252" spans="1:4" x14ac:dyDescent="0.25">
      <c r="A252" s="39" t="s">
        <v>300</v>
      </c>
      <c r="B252" s="43" t="s">
        <v>550</v>
      </c>
      <c r="C252" s="42">
        <v>68.402333333333416</v>
      </c>
      <c r="D252" s="43">
        <f>'TS#1B-PfAcpH_Step 2'!N277</f>
        <v>126.74466666666649</v>
      </c>
    </row>
    <row r="253" spans="1:4" x14ac:dyDescent="0.25">
      <c r="A253" s="39" t="s">
        <v>301</v>
      </c>
      <c r="B253" s="43" t="s">
        <v>551</v>
      </c>
      <c r="C253" s="42">
        <v>36.883333333333411</v>
      </c>
      <c r="D253" s="43">
        <f>'TS#1B-PfAcpH_Step 2'!N278</f>
        <v>68.256666666666661</v>
      </c>
    </row>
    <row r="254" spans="1:4" x14ac:dyDescent="0.25">
      <c r="A254" s="39" t="s">
        <v>302</v>
      </c>
      <c r="B254" s="43" t="s">
        <v>552</v>
      </c>
      <c r="C254" s="42">
        <v>12.018333333333374</v>
      </c>
      <c r="D254" s="43">
        <f>'TS#1B-PfAcpH_Step 2'!N279</f>
        <v>23.642666666666628</v>
      </c>
    </row>
    <row r="255" spans="1:4" x14ac:dyDescent="0.25">
      <c r="A255" s="39" t="s">
        <v>303</v>
      </c>
      <c r="B255" s="43" t="s">
        <v>553</v>
      </c>
      <c r="C255" s="42">
        <v>32.257333333333435</v>
      </c>
      <c r="D255" s="43">
        <f>'TS#1B-PfAcpH_Step 2'!N280</f>
        <v>-54.957333333333736</v>
      </c>
    </row>
    <row r="256" spans="1:4" x14ac:dyDescent="0.25">
      <c r="A256" s="39" t="s">
        <v>304</v>
      </c>
      <c r="B256" s="43" t="s">
        <v>554</v>
      </c>
      <c r="C256" s="42">
        <v>35.155333333333402</v>
      </c>
      <c r="D256" s="43">
        <f>'TS#1B-PfAcpH_Step 2'!N281</f>
        <v>33.505666666666457</v>
      </c>
    </row>
    <row r="257" spans="1:4" x14ac:dyDescent="0.25">
      <c r="A257" s="39" t="s">
        <v>305</v>
      </c>
      <c r="B257" s="43" t="s">
        <v>555</v>
      </c>
      <c r="C257" s="42">
        <v>77.754333333333392</v>
      </c>
      <c r="D257" s="43">
        <f>'TS#1B-PfAcpH_Step 2'!N282</f>
        <v>32.108666666666522</v>
      </c>
    </row>
    <row r="258" spans="1:4" x14ac:dyDescent="0.25">
      <c r="A258" s="39" t="s">
        <v>306</v>
      </c>
      <c r="B258" s="43" t="s">
        <v>556</v>
      </c>
      <c r="C258" s="42">
        <v>15.246333333333382</v>
      </c>
      <c r="D258" s="43">
        <f>'TS#1B-PfAcpH_Step 2'!N283</f>
        <v>24.7526666666663</v>
      </c>
    </row>
    <row r="259" spans="1:4" x14ac:dyDescent="0.25">
      <c r="A259" s="39" t="s">
        <v>307</v>
      </c>
      <c r="B259" s="43" t="s">
        <v>557</v>
      </c>
      <c r="C259" s="42">
        <v>-116.68966666666643</v>
      </c>
      <c r="D259" s="43">
        <f>'TS#1B-PfAcpH_Step 2'!N284</f>
        <v>27.417666666666491</v>
      </c>
    </row>
    <row r="260" spans="1:4" x14ac:dyDescent="0.25">
      <c r="A260" s="39" t="s">
        <v>308</v>
      </c>
      <c r="B260" s="43" t="s">
        <v>558</v>
      </c>
      <c r="C260" s="42">
        <v>8.0243333333333737</v>
      </c>
      <c r="D260" s="43">
        <f>'TS#1B-PfAcpH_Step 2'!N285</f>
        <v>24.326666666666597</v>
      </c>
    </row>
    <row r="261" spans="1:4" x14ac:dyDescent="0.25">
      <c r="A261" s="39" t="s">
        <v>309</v>
      </c>
      <c r="B261" s="43" t="s">
        <v>559</v>
      </c>
      <c r="C261" s="42">
        <v>103.71033333333344</v>
      </c>
      <c r="D261" s="43">
        <f>'TS#1B-PfAcpH_Step 2'!N286</f>
        <v>19.874666666666371</v>
      </c>
    </row>
    <row r="262" spans="1:4" x14ac:dyDescent="0.25">
      <c r="A262" s="39" t="s">
        <v>310</v>
      </c>
      <c r="B262" s="43" t="s">
        <v>560</v>
      </c>
      <c r="C262" s="42">
        <v>2.6913333333334037</v>
      </c>
      <c r="D262" s="43">
        <f>'TS#1B-PfAcpH_Step 2'!N287</f>
        <v>34.051666666666506</v>
      </c>
    </row>
    <row r="263" spans="1:4" x14ac:dyDescent="0.25">
      <c r="A263" s="39" t="s">
        <v>311</v>
      </c>
      <c r="B263" s="43" t="s">
        <v>561</v>
      </c>
      <c r="C263" s="42">
        <v>204.16733333333343</v>
      </c>
      <c r="D263" s="43">
        <f>'TS#1B-PfAcpH_Step 2'!N288</f>
        <v>-65.572333333333518</v>
      </c>
    </row>
    <row r="264" spans="1:4" x14ac:dyDescent="0.25">
      <c r="A264" s="39" t="s">
        <v>312</v>
      </c>
      <c r="B264" s="43" t="s">
        <v>562</v>
      </c>
      <c r="C264" s="42">
        <v>8.5503333333333558</v>
      </c>
      <c r="D264" s="43">
        <f>'TS#1B-PfAcpH_Step 2'!N289</f>
        <v>33.518666666666377</v>
      </c>
    </row>
    <row r="265" spans="1:4" x14ac:dyDescent="0.25">
      <c r="A265" s="39" t="s">
        <v>313</v>
      </c>
      <c r="B265" s="43" t="s">
        <v>563</v>
      </c>
      <c r="C265" s="42">
        <v>34.026333333333383</v>
      </c>
      <c r="D265" s="43">
        <f>'TS#1B-PfAcpH_Step 2'!N290</f>
        <v>39.769666666666581</v>
      </c>
    </row>
    <row r="266" spans="1:4" x14ac:dyDescent="0.25">
      <c r="A266" s="39" t="s">
        <v>314</v>
      </c>
      <c r="B266" s="43" t="s">
        <v>564</v>
      </c>
      <c r="C266" s="42">
        <v>29.129333333333392</v>
      </c>
      <c r="D266" s="43">
        <f>'TS#1B-PfAcpH_Step 2'!N291</f>
        <v>38.172666666666601</v>
      </c>
    </row>
    <row r="267" spans="1:4" x14ac:dyDescent="0.25">
      <c r="A267" s="39" t="s">
        <v>315</v>
      </c>
      <c r="B267" s="43" t="s">
        <v>565</v>
      </c>
      <c r="C267" s="42">
        <v>57.096333333333433</v>
      </c>
      <c r="D267" s="43">
        <f>'TS#1B-PfAcpH_Step 2'!N292</f>
        <v>13.467666666666446</v>
      </c>
    </row>
    <row r="268" spans="1:4" x14ac:dyDescent="0.25">
      <c r="A268" s="39" t="s">
        <v>316</v>
      </c>
      <c r="B268" s="43" t="s">
        <v>566</v>
      </c>
      <c r="C268" s="42">
        <v>0.63033333333342512</v>
      </c>
      <c r="D268" s="43">
        <f>'TS#1B-PfAcpH_Step 2'!N293</f>
        <v>27.547666666666601</v>
      </c>
    </row>
    <row r="269" spans="1:4" x14ac:dyDescent="0.25">
      <c r="A269" s="39" t="s">
        <v>317</v>
      </c>
      <c r="B269" s="43" t="s">
        <v>567</v>
      </c>
      <c r="C269" s="42">
        <v>39.478333333333353</v>
      </c>
      <c r="D269" s="43">
        <f>'TS#1B-PfAcpH_Step 2'!N294</f>
        <v>11.11966666666649</v>
      </c>
    </row>
  </sheetData>
  <conditionalFormatting sqref="C1:C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:D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0:G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0:H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scale="17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269"/>
  <sheetViews>
    <sheetView workbookViewId="0">
      <selection activeCell="E274" sqref="E274"/>
    </sheetView>
  </sheetViews>
  <sheetFormatPr defaultRowHeight="15" x14ac:dyDescent="0.25"/>
  <cols>
    <col min="1" max="1" width="33" style="35" bestFit="1" customWidth="1"/>
    <col min="2" max="2" width="20.28515625" style="35" bestFit="1" customWidth="1"/>
    <col min="3" max="3" width="21.85546875" style="35" bestFit="1" customWidth="1"/>
    <col min="4" max="4" width="20.42578125" style="35" bestFit="1" customWidth="1"/>
    <col min="5" max="5" width="21.85546875" style="35" bestFit="1" customWidth="1"/>
    <col min="6" max="16384" width="9.140625" style="35"/>
  </cols>
  <sheetData>
    <row r="1" spans="1:5" x14ac:dyDescent="0.25">
      <c r="A1" s="41" t="s">
        <v>639</v>
      </c>
    </row>
    <row r="2" spans="1:5" x14ac:dyDescent="0.25">
      <c r="A2" s="45" t="s">
        <v>635</v>
      </c>
      <c r="B2" s="44" t="s">
        <v>638</v>
      </c>
      <c r="D2" s="45" t="s">
        <v>635</v>
      </c>
      <c r="E2" s="44" t="s">
        <v>610</v>
      </c>
    </row>
    <row r="3" spans="1:5" x14ac:dyDescent="0.25">
      <c r="A3" s="39" t="s">
        <v>51</v>
      </c>
      <c r="B3" s="42">
        <v>-150.87466666666649</v>
      </c>
      <c r="D3" s="39" t="s">
        <v>51</v>
      </c>
      <c r="E3" s="43">
        <f>'TS#1B-PfAcpH_Step 2'!N28</f>
        <v>120.02166666666631</v>
      </c>
    </row>
    <row r="4" spans="1:5" x14ac:dyDescent="0.25">
      <c r="A4" s="39" t="s">
        <v>60</v>
      </c>
      <c r="B4" s="42">
        <v>25.002333333333382</v>
      </c>
      <c r="D4" s="39" t="s">
        <v>60</v>
      </c>
      <c r="E4" s="43">
        <f>'TS#1B-PfAcpH_Step 2'!N37</f>
        <v>60.696666666666488</v>
      </c>
    </row>
    <row r="5" spans="1:5" x14ac:dyDescent="0.25">
      <c r="A5" s="39" t="s">
        <v>61</v>
      </c>
      <c r="B5" s="42">
        <v>16.288333333333384</v>
      </c>
      <c r="D5" s="39" t="s">
        <v>61</v>
      </c>
      <c r="E5" s="43">
        <f>'TS#1B-PfAcpH_Step 2'!N38</f>
        <v>27.604666666666617</v>
      </c>
    </row>
    <row r="6" spans="1:5" x14ac:dyDescent="0.25">
      <c r="A6" s="39" t="s">
        <v>62</v>
      </c>
      <c r="B6" s="42">
        <v>24.128333333333359</v>
      </c>
      <c r="D6" s="39" t="s">
        <v>62</v>
      </c>
      <c r="E6" s="43">
        <f>'TS#1B-PfAcpH_Step 2'!N39</f>
        <v>56.218666666666422</v>
      </c>
    </row>
    <row r="7" spans="1:5" x14ac:dyDescent="0.25">
      <c r="A7" s="39" t="s">
        <v>63</v>
      </c>
      <c r="B7" s="42">
        <v>17.911333333333374</v>
      </c>
      <c r="D7" s="39" t="s">
        <v>63</v>
      </c>
      <c r="E7" s="43">
        <f>'TS#1B-PfAcpH_Step 2'!N40</f>
        <v>76.3926666666664</v>
      </c>
    </row>
    <row r="8" spans="1:5" x14ac:dyDescent="0.25">
      <c r="A8" s="39" t="s">
        <v>64</v>
      </c>
      <c r="B8" s="42">
        <v>13.475333333333396</v>
      </c>
      <c r="D8" s="39" t="s">
        <v>64</v>
      </c>
      <c r="E8" s="43">
        <f>'TS#1B-PfAcpH_Step 2'!N41</f>
        <v>83.324666666666644</v>
      </c>
    </row>
    <row r="9" spans="1:5" x14ac:dyDescent="0.25">
      <c r="A9" s="39" t="s">
        <v>65</v>
      </c>
      <c r="B9" s="42">
        <v>21.353333333333381</v>
      </c>
      <c r="D9" s="39" t="s">
        <v>65</v>
      </c>
      <c r="E9" s="43">
        <f>'TS#1B-PfAcpH_Step 2'!N42</f>
        <v>77.45366666666655</v>
      </c>
    </row>
    <row r="10" spans="1:5" x14ac:dyDescent="0.25">
      <c r="A10" s="39" t="s">
        <v>66</v>
      </c>
      <c r="B10" s="42">
        <v>13.991333333333415</v>
      </c>
      <c r="D10" s="39" t="s">
        <v>66</v>
      </c>
      <c r="E10" s="43">
        <f>'TS#1B-PfAcpH_Step 2'!N43</f>
        <v>7.7096666666664078</v>
      </c>
    </row>
    <row r="11" spans="1:5" x14ac:dyDescent="0.25">
      <c r="A11" s="39" t="s">
        <v>67</v>
      </c>
      <c r="B11" s="42">
        <v>15.148333333333397</v>
      </c>
      <c r="D11" s="39" t="s">
        <v>67</v>
      </c>
      <c r="E11" s="43">
        <f>'TS#1B-PfAcpH_Step 2'!N44</f>
        <v>45.488666666666631</v>
      </c>
    </row>
    <row r="12" spans="1:5" x14ac:dyDescent="0.25">
      <c r="A12" s="39" t="s">
        <v>68</v>
      </c>
      <c r="B12" s="42">
        <v>-408.88266666666675</v>
      </c>
      <c r="D12" s="39" t="s">
        <v>68</v>
      </c>
      <c r="E12" s="43">
        <f>'TS#1B-PfAcpH_Step 2'!N45</f>
        <v>21.031666666666524</v>
      </c>
    </row>
    <row r="13" spans="1:5" x14ac:dyDescent="0.25">
      <c r="A13" s="39" t="s">
        <v>69</v>
      </c>
      <c r="B13" s="42">
        <v>-57.122666666666646</v>
      </c>
      <c r="D13" s="39" t="s">
        <v>69</v>
      </c>
      <c r="E13" s="43">
        <f>'TS#1B-PfAcpH_Step 2'!N46</f>
        <v>37.28066666666632</v>
      </c>
    </row>
    <row r="14" spans="1:5" x14ac:dyDescent="0.25">
      <c r="A14" s="39" t="s">
        <v>52</v>
      </c>
      <c r="B14" s="42">
        <v>100.9223333333334</v>
      </c>
      <c r="D14" s="39" t="s">
        <v>52</v>
      </c>
      <c r="E14" s="43">
        <f>'TS#1B-PfAcpH_Step 2'!N29</f>
        <v>116.75566666666668</v>
      </c>
    </row>
    <row r="15" spans="1:5" x14ac:dyDescent="0.25">
      <c r="A15" s="39" t="s">
        <v>70</v>
      </c>
      <c r="B15" s="42">
        <v>249.31133333333401</v>
      </c>
      <c r="D15" s="39" t="s">
        <v>70</v>
      </c>
      <c r="E15" s="43">
        <f>'TS#1B-PfAcpH_Step 2'!N47</f>
        <v>171.60766666666655</v>
      </c>
    </row>
    <row r="16" spans="1:5" x14ac:dyDescent="0.25">
      <c r="A16" s="39" t="s">
        <v>71</v>
      </c>
      <c r="B16" s="42">
        <v>-395.85466666666628</v>
      </c>
      <c r="D16" s="39" t="s">
        <v>71</v>
      </c>
      <c r="E16" s="43">
        <f>'TS#1B-PfAcpH_Step 2'!N48</f>
        <v>97.015666666666448</v>
      </c>
    </row>
    <row r="17" spans="1:5" x14ac:dyDescent="0.25">
      <c r="A17" s="39" t="s">
        <v>72</v>
      </c>
      <c r="B17" s="42">
        <v>-3.5326666666667279</v>
      </c>
      <c r="D17" s="39" t="s">
        <v>72</v>
      </c>
      <c r="E17" s="43">
        <f>'TS#1B-PfAcpH_Step 2'!N49</f>
        <v>342.51366666666627</v>
      </c>
    </row>
    <row r="18" spans="1:5" x14ac:dyDescent="0.25">
      <c r="A18" s="39" t="s">
        <v>73</v>
      </c>
      <c r="B18" s="42">
        <v>-83.557666666666591</v>
      </c>
      <c r="D18" s="39" t="s">
        <v>73</v>
      </c>
      <c r="E18" s="43">
        <f>'TS#1B-PfAcpH_Step 2'!N50</f>
        <v>420.11266666666666</v>
      </c>
    </row>
    <row r="19" spans="1:5" x14ac:dyDescent="0.25">
      <c r="A19" s="39" t="s">
        <v>74</v>
      </c>
      <c r="B19" s="42">
        <v>139.93133333333344</v>
      </c>
      <c r="D19" s="39" t="s">
        <v>74</v>
      </c>
      <c r="E19" s="43">
        <f>'TS#1B-PfAcpH_Step 2'!N51</f>
        <v>432.42766666666648</v>
      </c>
    </row>
    <row r="20" spans="1:5" x14ac:dyDescent="0.25">
      <c r="A20" s="39" t="s">
        <v>75</v>
      </c>
      <c r="B20" s="42">
        <v>184.96333333333337</v>
      </c>
      <c r="D20" s="39" t="s">
        <v>75</v>
      </c>
      <c r="E20" s="43">
        <f>'TS#1B-PfAcpH_Step 2'!N52</f>
        <v>325.80766666666659</v>
      </c>
    </row>
    <row r="21" spans="1:5" x14ac:dyDescent="0.25">
      <c r="A21" s="39" t="s">
        <v>76</v>
      </c>
      <c r="B21" s="42">
        <v>0.16933333333341238</v>
      </c>
      <c r="D21" s="39" t="s">
        <v>76</v>
      </c>
      <c r="E21" s="43">
        <f>'TS#1B-PfAcpH_Step 2'!N53</f>
        <v>70.14766666666651</v>
      </c>
    </row>
    <row r="22" spans="1:5" x14ac:dyDescent="0.25">
      <c r="A22" s="39" t="s">
        <v>77</v>
      </c>
      <c r="B22" s="42">
        <v>12.431333333333384</v>
      </c>
      <c r="D22" s="39" t="s">
        <v>77</v>
      </c>
      <c r="E22" s="43">
        <f>'TS#1B-PfAcpH_Step 2'!N54</f>
        <v>80.100666666666484</v>
      </c>
    </row>
    <row r="23" spans="1:5" x14ac:dyDescent="0.25">
      <c r="A23" s="39" t="s">
        <v>78</v>
      </c>
      <c r="B23" s="42">
        <v>17.060333333333375</v>
      </c>
      <c r="D23" s="39" t="s">
        <v>78</v>
      </c>
      <c r="E23" s="43">
        <f>'TS#1B-PfAcpH_Step 2'!N55</f>
        <v>64.390666666666448</v>
      </c>
    </row>
    <row r="24" spans="1:5" x14ac:dyDescent="0.25">
      <c r="A24" s="39" t="s">
        <v>79</v>
      </c>
      <c r="B24" s="42">
        <v>14.512333333333373</v>
      </c>
      <c r="D24" s="39" t="s">
        <v>79</v>
      </c>
      <c r="E24" s="43">
        <f>'TS#1B-PfAcpH_Step 2'!N56</f>
        <v>127.87166666666644</v>
      </c>
    </row>
    <row r="25" spans="1:5" x14ac:dyDescent="0.25">
      <c r="A25" s="39" t="s">
        <v>53</v>
      </c>
      <c r="B25" s="42">
        <v>-30.674666666667008</v>
      </c>
      <c r="D25" s="39" t="s">
        <v>53</v>
      </c>
      <c r="E25" s="43">
        <f>'TS#1B-PfAcpH_Step 2'!N30</f>
        <v>50.634666666666362</v>
      </c>
    </row>
    <row r="26" spans="1:5" x14ac:dyDescent="0.25">
      <c r="A26" s="39" t="s">
        <v>80</v>
      </c>
      <c r="B26" s="42">
        <v>5.7063333333333901</v>
      </c>
      <c r="D26" s="39" t="s">
        <v>80</v>
      </c>
      <c r="E26" s="43">
        <f>'TS#1B-PfAcpH_Step 2'!N57</f>
        <v>82.009666666666362</v>
      </c>
    </row>
    <row r="27" spans="1:5" x14ac:dyDescent="0.25">
      <c r="A27" s="39" t="s">
        <v>54</v>
      </c>
      <c r="B27" s="42">
        <v>121.3333333333334</v>
      </c>
      <c r="D27" s="39" t="s">
        <v>54</v>
      </c>
      <c r="E27" s="43">
        <f>'TS#1B-PfAcpH_Step 2'!N31</f>
        <v>90.356666666666342</v>
      </c>
    </row>
    <row r="28" spans="1:5" x14ac:dyDescent="0.25">
      <c r="A28" s="39" t="s">
        <v>55</v>
      </c>
      <c r="B28" s="42">
        <v>-30.870666666666693</v>
      </c>
      <c r="D28" s="39" t="s">
        <v>55</v>
      </c>
      <c r="E28" s="43">
        <f>'TS#1B-PfAcpH_Step 2'!N32</f>
        <v>20.408666666666477</v>
      </c>
    </row>
    <row r="29" spans="1:5" x14ac:dyDescent="0.25">
      <c r="A29" s="39" t="s">
        <v>56</v>
      </c>
      <c r="B29" s="42">
        <v>44.862333333333396</v>
      </c>
      <c r="D29" s="39" t="s">
        <v>56</v>
      </c>
      <c r="E29" s="43">
        <f>'TS#1B-PfAcpH_Step 2'!N33</f>
        <v>-3.8333333333334849</v>
      </c>
    </row>
    <row r="30" spans="1:5" x14ac:dyDescent="0.25">
      <c r="A30" s="39" t="s">
        <v>57</v>
      </c>
      <c r="B30" s="42">
        <v>43.429333333333489</v>
      </c>
      <c r="D30" s="39" t="s">
        <v>57</v>
      </c>
      <c r="E30" s="43">
        <f>'TS#1B-PfAcpH_Step 2'!N34</f>
        <v>-3.0973333333333812</v>
      </c>
    </row>
    <row r="31" spans="1:5" x14ac:dyDescent="0.25">
      <c r="A31" s="39" t="s">
        <v>58</v>
      </c>
      <c r="B31" s="42">
        <v>76.984333333333382</v>
      </c>
      <c r="D31" s="39" t="s">
        <v>58</v>
      </c>
      <c r="E31" s="43">
        <f>'TS#1B-PfAcpH_Step 2'!N35</f>
        <v>84.342666666666446</v>
      </c>
    </row>
    <row r="32" spans="1:5" x14ac:dyDescent="0.25">
      <c r="A32" s="39" t="s">
        <v>59</v>
      </c>
      <c r="B32" s="42">
        <v>92.752333333333411</v>
      </c>
      <c r="D32" s="39" t="s">
        <v>59</v>
      </c>
      <c r="E32" s="43">
        <f>'TS#1B-PfAcpH_Step 2'!N36</f>
        <v>94.830666666666502</v>
      </c>
    </row>
    <row r="33" spans="1:5" x14ac:dyDescent="0.25">
      <c r="A33" s="39" t="s">
        <v>81</v>
      </c>
      <c r="B33" s="42">
        <v>30.780333333333374</v>
      </c>
      <c r="D33" s="39" t="s">
        <v>81</v>
      </c>
      <c r="E33" s="43">
        <f>'TS#1B-PfAcpH_Step 2'!N58</f>
        <v>27.36966666666649</v>
      </c>
    </row>
    <row r="34" spans="1:5" x14ac:dyDescent="0.25">
      <c r="A34" s="39" t="s">
        <v>90</v>
      </c>
      <c r="B34" s="42">
        <v>11.106333333333396</v>
      </c>
      <c r="D34" s="39" t="s">
        <v>90</v>
      </c>
      <c r="E34" s="43">
        <f>'TS#1B-PfAcpH_Step 2'!N67</f>
        <v>24.826666666666597</v>
      </c>
    </row>
    <row r="35" spans="1:5" x14ac:dyDescent="0.25">
      <c r="A35" s="39" t="s">
        <v>91</v>
      </c>
      <c r="B35" s="42">
        <v>19.306333333333384</v>
      </c>
      <c r="D35" s="39" t="s">
        <v>91</v>
      </c>
      <c r="E35" s="43">
        <f>'TS#1B-PfAcpH_Step 2'!N68</f>
        <v>22.955666666666502</v>
      </c>
    </row>
    <row r="36" spans="1:5" x14ac:dyDescent="0.25">
      <c r="A36" s="39" t="s">
        <v>92</v>
      </c>
      <c r="B36" s="42">
        <v>13.454333333333409</v>
      </c>
      <c r="D36" s="39" t="s">
        <v>92</v>
      </c>
      <c r="E36" s="43">
        <f>'TS#1B-PfAcpH_Step 2'!N69</f>
        <v>49.733666666666295</v>
      </c>
    </row>
    <row r="37" spans="1:5" x14ac:dyDescent="0.25">
      <c r="A37" s="39" t="s">
        <v>93</v>
      </c>
      <c r="B37" s="42">
        <v>26.455333333333357</v>
      </c>
      <c r="D37" s="39" t="s">
        <v>93</v>
      </c>
      <c r="E37" s="43">
        <f>'TS#1B-PfAcpH_Step 2'!N70</f>
        <v>47.560666666666521</v>
      </c>
    </row>
    <row r="38" spans="1:5" x14ac:dyDescent="0.25">
      <c r="A38" s="39" t="s">
        <v>94</v>
      </c>
      <c r="B38" s="42">
        <v>13.318333333333385</v>
      </c>
      <c r="D38" s="39" t="s">
        <v>94</v>
      </c>
      <c r="E38" s="43">
        <f>'TS#1B-PfAcpH_Step 2'!N71</f>
        <v>51.22966666666639</v>
      </c>
    </row>
    <row r="39" spans="1:5" x14ac:dyDescent="0.25">
      <c r="A39" s="39" t="s">
        <v>95</v>
      </c>
      <c r="B39" s="42">
        <v>37.91633333333337</v>
      </c>
      <c r="D39" s="39" t="s">
        <v>95</v>
      </c>
      <c r="E39" s="43">
        <f>'TS#1B-PfAcpH_Step 2'!N72</f>
        <v>67.601666666666461</v>
      </c>
    </row>
    <row r="40" spans="1:5" x14ac:dyDescent="0.25">
      <c r="A40" s="39" t="s">
        <v>96</v>
      </c>
      <c r="B40" s="42">
        <v>18.520333333333383</v>
      </c>
      <c r="D40" s="39" t="s">
        <v>96</v>
      </c>
      <c r="E40" s="43">
        <f>'TS#1B-PfAcpH_Step 2'!N73</f>
        <v>54.448666666666441</v>
      </c>
    </row>
    <row r="41" spans="1:5" x14ac:dyDescent="0.25">
      <c r="A41" s="39" t="s">
        <v>97</v>
      </c>
      <c r="B41" s="42">
        <v>27.910333333333341</v>
      </c>
      <c r="D41" s="39" t="s">
        <v>97</v>
      </c>
      <c r="E41" s="43">
        <f>'TS#1B-PfAcpH_Step 2'!N74</f>
        <v>90.298666666666577</v>
      </c>
    </row>
    <row r="42" spans="1:5" x14ac:dyDescent="0.25">
      <c r="A42" s="39" t="s">
        <v>98</v>
      </c>
      <c r="B42" s="42">
        <v>28.788333333333384</v>
      </c>
      <c r="D42" s="39" t="s">
        <v>98</v>
      </c>
      <c r="E42" s="43">
        <f>'TS#1B-PfAcpH_Step 2'!N75</f>
        <v>49.263666666666495</v>
      </c>
    </row>
    <row r="43" spans="1:5" x14ac:dyDescent="0.25">
      <c r="A43" s="39" t="s">
        <v>99</v>
      </c>
      <c r="B43" s="42">
        <v>-91.676666666666733</v>
      </c>
      <c r="D43" s="39" t="s">
        <v>99</v>
      </c>
      <c r="E43" s="43">
        <f>'TS#1B-PfAcpH_Step 2'!N76</f>
        <v>44.052666666666482</v>
      </c>
    </row>
    <row r="44" spans="1:5" x14ac:dyDescent="0.25">
      <c r="A44" s="39" t="s">
        <v>82</v>
      </c>
      <c r="B44" s="42">
        <v>27.675333333333413</v>
      </c>
      <c r="D44" s="39" t="s">
        <v>82</v>
      </c>
      <c r="E44" s="43">
        <f>'TS#1B-PfAcpH_Step 2'!N59</f>
        <v>49.060666666666521</v>
      </c>
    </row>
    <row r="45" spans="1:5" x14ac:dyDescent="0.25">
      <c r="A45" s="39" t="s">
        <v>100</v>
      </c>
      <c r="B45" s="42">
        <v>2.7273333333334051</v>
      </c>
      <c r="D45" s="39" t="s">
        <v>100</v>
      </c>
      <c r="E45" s="43">
        <f>'TS#1B-PfAcpH_Step 2'!N77</f>
        <v>47.28066666666632</v>
      </c>
    </row>
    <row r="46" spans="1:5" x14ac:dyDescent="0.25">
      <c r="A46" s="39" t="s">
        <v>101</v>
      </c>
      <c r="B46" s="42">
        <v>8.133333333333411</v>
      </c>
      <c r="D46" s="39" t="s">
        <v>101</v>
      </c>
      <c r="E46" s="43">
        <f>'TS#1B-PfAcpH_Step 2'!N78</f>
        <v>72.771666666666533</v>
      </c>
    </row>
    <row r="47" spans="1:5" x14ac:dyDescent="0.25">
      <c r="A47" s="39" t="s">
        <v>102</v>
      </c>
      <c r="B47" s="42">
        <v>5.9563333333334185</v>
      </c>
      <c r="D47" s="39" t="s">
        <v>102</v>
      </c>
      <c r="E47" s="43">
        <f>'TS#1B-PfAcpH_Step 2'!N79</f>
        <v>59.94066666666663</v>
      </c>
    </row>
    <row r="48" spans="1:5" x14ac:dyDescent="0.25">
      <c r="A48" s="39" t="s">
        <v>103</v>
      </c>
      <c r="B48" s="42">
        <v>15.423333333333431</v>
      </c>
      <c r="D48" s="39" t="s">
        <v>103</v>
      </c>
      <c r="E48" s="43">
        <f>'TS#1B-PfAcpH_Step 2'!N80</f>
        <v>79.634666666666362</v>
      </c>
    </row>
    <row r="49" spans="1:5" x14ac:dyDescent="0.25">
      <c r="A49" s="39" t="s">
        <v>104</v>
      </c>
      <c r="B49" s="42">
        <v>5.1683333333334076</v>
      </c>
      <c r="D49" s="39" t="s">
        <v>104</v>
      </c>
      <c r="E49" s="43">
        <f>'TS#1B-PfAcpH_Step 2'!N81</f>
        <v>55.55066666666653</v>
      </c>
    </row>
    <row r="50" spans="1:5" x14ac:dyDescent="0.25">
      <c r="A50" s="39" t="s">
        <v>105</v>
      </c>
      <c r="B50" s="42">
        <v>10.562333333333385</v>
      </c>
      <c r="D50" s="39" t="s">
        <v>105</v>
      </c>
      <c r="E50" s="43">
        <f>'TS#1B-PfAcpH_Step 2'!N82</f>
        <v>62.045666666666648</v>
      </c>
    </row>
    <row r="51" spans="1:5" x14ac:dyDescent="0.25">
      <c r="A51" s="39" t="s">
        <v>106</v>
      </c>
      <c r="B51" s="42">
        <v>7.4993333333333965</v>
      </c>
      <c r="D51" s="39" t="s">
        <v>106</v>
      </c>
      <c r="E51" s="43">
        <f>'TS#1B-PfAcpH_Step 2'!N83</f>
        <v>60.851666666666461</v>
      </c>
    </row>
    <row r="52" spans="1:5" x14ac:dyDescent="0.25">
      <c r="A52" s="39" t="s">
        <v>107</v>
      </c>
      <c r="B52" s="42">
        <v>102.93833333333339</v>
      </c>
      <c r="D52" s="39" t="s">
        <v>107</v>
      </c>
      <c r="E52" s="43">
        <f>'TS#1B-PfAcpH_Step 2'!N84</f>
        <v>58.898666666666486</v>
      </c>
    </row>
    <row r="53" spans="1:5" x14ac:dyDescent="0.25">
      <c r="A53" s="39" t="s">
        <v>108</v>
      </c>
      <c r="B53" s="42">
        <v>3.3583333333333769</v>
      </c>
      <c r="D53" s="39" t="s">
        <v>108</v>
      </c>
      <c r="E53" s="43">
        <f>'TS#1B-PfAcpH_Step 2'!N85</f>
        <v>75.855666666666593</v>
      </c>
    </row>
    <row r="54" spans="1:5" x14ac:dyDescent="0.25">
      <c r="A54" s="39" t="s">
        <v>109</v>
      </c>
      <c r="B54" s="42">
        <v>25.971333333333405</v>
      </c>
      <c r="D54" s="39" t="s">
        <v>109</v>
      </c>
      <c r="E54" s="43">
        <f>'TS#1B-PfAcpH_Step 2'!N86</f>
        <v>48.92566666666653</v>
      </c>
    </row>
    <row r="55" spans="1:5" x14ac:dyDescent="0.25">
      <c r="A55" s="39" t="s">
        <v>83</v>
      </c>
      <c r="B55" s="42">
        <v>28.648333333333369</v>
      </c>
      <c r="D55" s="39" t="s">
        <v>83</v>
      </c>
      <c r="E55" s="43">
        <f>'TS#1B-PfAcpH_Step 2'!N60</f>
        <v>47.914666666666335</v>
      </c>
    </row>
    <row r="56" spans="1:5" x14ac:dyDescent="0.25">
      <c r="A56" s="39" t="s">
        <v>110</v>
      </c>
      <c r="B56" s="42">
        <v>5.9553333333333853</v>
      </c>
      <c r="D56" s="39" t="s">
        <v>110</v>
      </c>
      <c r="E56" s="43">
        <f>'TS#1B-PfAcpH_Step 2'!N87</f>
        <v>62.838666666666541</v>
      </c>
    </row>
    <row r="57" spans="1:5" x14ac:dyDescent="0.25">
      <c r="A57" s="39" t="s">
        <v>84</v>
      </c>
      <c r="B57" s="42">
        <v>24.131333333333373</v>
      </c>
      <c r="D57" s="39" t="s">
        <v>84</v>
      </c>
      <c r="E57" s="43">
        <f>'TS#1B-PfAcpH_Step 2'!N61</f>
        <v>65.012666666666519</v>
      </c>
    </row>
    <row r="58" spans="1:5" x14ac:dyDescent="0.25">
      <c r="A58" s="39" t="s">
        <v>85</v>
      </c>
      <c r="B58" s="42">
        <v>22.081333333333419</v>
      </c>
      <c r="D58" s="39" t="s">
        <v>85</v>
      </c>
      <c r="E58" s="43">
        <f>'TS#1B-PfAcpH_Step 2'!N62</f>
        <v>28.069666666666535</v>
      </c>
    </row>
    <row r="59" spans="1:5" x14ac:dyDescent="0.25">
      <c r="A59" s="39" t="s">
        <v>86</v>
      </c>
      <c r="B59" s="42">
        <v>10.729333333333386</v>
      </c>
      <c r="D59" s="39" t="s">
        <v>86</v>
      </c>
      <c r="E59" s="43">
        <f>'TS#1B-PfAcpH_Step 2'!N63</f>
        <v>18.618666666666286</v>
      </c>
    </row>
    <row r="60" spans="1:5" x14ac:dyDescent="0.25">
      <c r="A60" s="39" t="s">
        <v>87</v>
      </c>
      <c r="B60" s="42">
        <v>18.849333333333362</v>
      </c>
      <c r="D60" s="39" t="s">
        <v>87</v>
      </c>
      <c r="E60" s="43">
        <f>'TS#1B-PfAcpH_Step 2'!N64</f>
        <v>32.033666666666477</v>
      </c>
    </row>
    <row r="61" spans="1:5" x14ac:dyDescent="0.25">
      <c r="A61" s="39" t="s">
        <v>88</v>
      </c>
      <c r="B61" s="42">
        <v>3.551333333333389</v>
      </c>
      <c r="D61" s="39" t="s">
        <v>88</v>
      </c>
      <c r="E61" s="43">
        <f>'TS#1B-PfAcpH_Step 2'!N65</f>
        <v>32.589666666666517</v>
      </c>
    </row>
    <row r="62" spans="1:5" x14ac:dyDescent="0.25">
      <c r="A62" s="39" t="s">
        <v>89</v>
      </c>
      <c r="B62" s="42">
        <v>15.387333333333402</v>
      </c>
      <c r="D62" s="39" t="s">
        <v>89</v>
      </c>
      <c r="E62" s="43">
        <f>'TS#1B-PfAcpH_Step 2'!N66</f>
        <v>39.826666666666597</v>
      </c>
    </row>
    <row r="63" spans="1:5" x14ac:dyDescent="0.25">
      <c r="A63" s="39" t="s">
        <v>111</v>
      </c>
      <c r="B63" s="42">
        <v>110.88633333333337</v>
      </c>
      <c r="D63" s="39" t="s">
        <v>111</v>
      </c>
      <c r="E63" s="43">
        <f>'TS#1B-PfAcpH_Step 2'!N88</f>
        <v>-19.134333333333643</v>
      </c>
    </row>
    <row r="64" spans="1:5" x14ac:dyDescent="0.25">
      <c r="A64" s="39" t="s">
        <v>120</v>
      </c>
      <c r="B64" s="42">
        <v>17.206333333333419</v>
      </c>
      <c r="D64" s="39" t="s">
        <v>120</v>
      </c>
      <c r="E64" s="43">
        <f>'TS#1B-PfAcpH_Step 2'!N97</f>
        <v>41.264666666666471</v>
      </c>
    </row>
    <row r="65" spans="1:5" x14ac:dyDescent="0.25">
      <c r="A65" s="39" t="s">
        <v>121</v>
      </c>
      <c r="B65" s="42">
        <v>23.417333333333403</v>
      </c>
      <c r="D65" s="39" t="s">
        <v>121</v>
      </c>
      <c r="E65" s="43">
        <f>'TS#1B-PfAcpH_Step 2'!N98</f>
        <v>47.198666666666441</v>
      </c>
    </row>
    <row r="66" spans="1:5" x14ac:dyDescent="0.25">
      <c r="A66" s="39" t="s">
        <v>122</v>
      </c>
      <c r="B66" s="42">
        <v>5.2383333333334292</v>
      </c>
      <c r="D66" s="39" t="s">
        <v>122</v>
      </c>
      <c r="E66" s="43">
        <f>'TS#1B-PfAcpH_Step 2'!N99</f>
        <v>37.351666666666461</v>
      </c>
    </row>
    <row r="67" spans="1:5" x14ac:dyDescent="0.25">
      <c r="A67" s="39" t="s">
        <v>123</v>
      </c>
      <c r="B67" s="42">
        <v>-3.1836666666667952</v>
      </c>
      <c r="D67" s="39" t="s">
        <v>123</v>
      </c>
      <c r="E67" s="43">
        <f>'TS#1B-PfAcpH_Step 2'!N100</f>
        <v>-19.02033333333361</v>
      </c>
    </row>
    <row r="68" spans="1:5" x14ac:dyDescent="0.25">
      <c r="A68" s="39" t="s">
        <v>124</v>
      </c>
      <c r="B68" s="42">
        <v>14.25033333333343</v>
      </c>
      <c r="D68" s="39" t="s">
        <v>124</v>
      </c>
      <c r="E68" s="43">
        <f>'TS#1B-PfAcpH_Step 2'!N101</f>
        <v>20.149666666666462</v>
      </c>
    </row>
    <row r="69" spans="1:5" x14ac:dyDescent="0.25">
      <c r="A69" s="39" t="s">
        <v>125</v>
      </c>
      <c r="B69" s="42">
        <v>18.619333333333401</v>
      </c>
      <c r="D69" s="39" t="s">
        <v>125</v>
      </c>
      <c r="E69" s="43">
        <f>'TS#1B-PfAcpH_Step 2'!N102</f>
        <v>67.193666666666559</v>
      </c>
    </row>
    <row r="70" spans="1:5" x14ac:dyDescent="0.25">
      <c r="A70" s="39" t="s">
        <v>126</v>
      </c>
      <c r="B70" s="42">
        <v>15.148333333333369</v>
      </c>
      <c r="D70" s="39" t="s">
        <v>126</v>
      </c>
      <c r="E70" s="43">
        <f>'TS#1B-PfAcpH_Step 2'!N103</f>
        <v>47.073666666666441</v>
      </c>
    </row>
    <row r="71" spans="1:5" x14ac:dyDescent="0.25">
      <c r="A71" s="39" t="s">
        <v>127</v>
      </c>
      <c r="B71" s="42">
        <v>20.686333333333408</v>
      </c>
      <c r="D71" s="39" t="s">
        <v>127</v>
      </c>
      <c r="E71" s="43">
        <f>'TS#1B-PfAcpH_Step 2'!N104</f>
        <v>44.154666666666571</v>
      </c>
    </row>
    <row r="72" spans="1:5" x14ac:dyDescent="0.25">
      <c r="A72" s="39" t="s">
        <v>128</v>
      </c>
      <c r="B72" s="42">
        <v>5.1303333333333683</v>
      </c>
      <c r="D72" s="39" t="s">
        <v>128</v>
      </c>
      <c r="E72" s="43">
        <f>'TS#1B-PfAcpH_Step 2'!N105</f>
        <v>45.886666666666542</v>
      </c>
    </row>
    <row r="73" spans="1:5" x14ac:dyDescent="0.25">
      <c r="A73" s="39" t="s">
        <v>129</v>
      </c>
      <c r="B73" s="42">
        <v>31.982333333333401</v>
      </c>
      <c r="D73" s="39" t="s">
        <v>129</v>
      </c>
      <c r="E73" s="43">
        <f>'TS#1B-PfAcpH_Step 2'!N106</f>
        <v>49.457666666666455</v>
      </c>
    </row>
    <row r="74" spans="1:5" x14ac:dyDescent="0.25">
      <c r="A74" s="39" t="s">
        <v>112</v>
      </c>
      <c r="B74" s="42">
        <v>25.617333333333391</v>
      </c>
      <c r="D74" s="39" t="s">
        <v>112</v>
      </c>
      <c r="E74" s="43">
        <f>'TS#1B-PfAcpH_Step 2'!N89</f>
        <v>45.392666666666628</v>
      </c>
    </row>
    <row r="75" spans="1:5" x14ac:dyDescent="0.25">
      <c r="A75" s="39" t="s">
        <v>130</v>
      </c>
      <c r="B75" s="42">
        <v>-7.1746666666665817</v>
      </c>
      <c r="D75" s="39" t="s">
        <v>130</v>
      </c>
      <c r="E75" s="43">
        <f>'TS#1B-PfAcpH_Step 2'!N107</f>
        <v>34.019666666666581</v>
      </c>
    </row>
    <row r="76" spans="1:5" x14ac:dyDescent="0.25">
      <c r="A76" s="39" t="s">
        <v>131</v>
      </c>
      <c r="B76" s="42">
        <v>-173.22966666666662</v>
      </c>
      <c r="D76" s="39" t="s">
        <v>131</v>
      </c>
      <c r="E76" s="43">
        <f>'TS#1B-PfAcpH_Step 2'!N108</f>
        <v>-214.14033333333373</v>
      </c>
    </row>
    <row r="77" spans="1:5" x14ac:dyDescent="0.25">
      <c r="A77" s="39" t="s">
        <v>132</v>
      </c>
      <c r="B77" s="42">
        <v>8.2103333333334092</v>
      </c>
      <c r="D77" s="39" t="s">
        <v>132</v>
      </c>
      <c r="E77" s="43">
        <f>'TS#1B-PfAcpH_Step 2'!N109</f>
        <v>28.810666666666293</v>
      </c>
    </row>
    <row r="78" spans="1:5" x14ac:dyDescent="0.25">
      <c r="A78" s="39" t="s">
        <v>133</v>
      </c>
      <c r="B78" s="42">
        <v>18.418333333333379</v>
      </c>
      <c r="D78" s="39" t="s">
        <v>133</v>
      </c>
      <c r="E78" s="43">
        <f>'TS#1B-PfAcpH_Step 2'!N110</f>
        <v>64.297666666666601</v>
      </c>
    </row>
    <row r="79" spans="1:5" x14ac:dyDescent="0.25">
      <c r="A79" s="39" t="s">
        <v>134</v>
      </c>
      <c r="B79" s="42">
        <v>-1.0776666666666017</v>
      </c>
      <c r="D79" s="39" t="s">
        <v>134</v>
      </c>
      <c r="E79" s="43">
        <f>'TS#1B-PfAcpH_Step 2'!N111</f>
        <v>64.393666666666377</v>
      </c>
    </row>
    <row r="80" spans="1:5" x14ac:dyDescent="0.25">
      <c r="A80" s="39" t="s">
        <v>135</v>
      </c>
      <c r="B80" s="42">
        <v>60.407333333333355</v>
      </c>
      <c r="D80" s="39" t="s">
        <v>135</v>
      </c>
      <c r="E80" s="43">
        <f>'TS#1B-PfAcpH_Step 2'!N112</f>
        <v>34.996666666666442</v>
      </c>
    </row>
    <row r="81" spans="1:5" x14ac:dyDescent="0.25">
      <c r="A81" s="39" t="s">
        <v>136</v>
      </c>
      <c r="B81" s="42">
        <v>14.078333333333404</v>
      </c>
      <c r="D81" s="39" t="s">
        <v>136</v>
      </c>
      <c r="E81" s="43">
        <f>'TS#1B-PfAcpH_Step 2'!N113</f>
        <v>77.502666666666528</v>
      </c>
    </row>
    <row r="82" spans="1:5" x14ac:dyDescent="0.25">
      <c r="A82" s="39" t="s">
        <v>137</v>
      </c>
      <c r="B82" s="42">
        <v>194.43133333333344</v>
      </c>
      <c r="D82" s="39" t="s">
        <v>137</v>
      </c>
      <c r="E82" s="43">
        <f>'TS#1B-PfAcpH_Step 2'!N114</f>
        <v>28.627666666666528</v>
      </c>
    </row>
    <row r="83" spans="1:5" x14ac:dyDescent="0.25">
      <c r="A83" s="39" t="s">
        <v>138</v>
      </c>
      <c r="B83" s="42">
        <v>8.598333333333386</v>
      </c>
      <c r="D83" s="39" t="s">
        <v>138</v>
      </c>
      <c r="E83" s="43">
        <f>'TS#1B-PfAcpH_Step 2'!N115</f>
        <v>55.393666666666377</v>
      </c>
    </row>
    <row r="84" spans="1:5" x14ac:dyDescent="0.25">
      <c r="A84" s="39" t="s">
        <v>139</v>
      </c>
      <c r="B84" s="42">
        <v>6.7963333333333367</v>
      </c>
      <c r="D84" s="39" t="s">
        <v>139</v>
      </c>
      <c r="E84" s="43">
        <f>'TS#1B-PfAcpH_Step 2'!N116</f>
        <v>50.334666666666408</v>
      </c>
    </row>
    <row r="85" spans="1:5" x14ac:dyDescent="0.25">
      <c r="A85" s="39" t="s">
        <v>113</v>
      </c>
      <c r="B85" s="42">
        <v>86.539333333333445</v>
      </c>
      <c r="D85" s="39" t="s">
        <v>113</v>
      </c>
      <c r="E85" s="43">
        <f>'TS#1B-PfAcpH_Step 2'!N90</f>
        <v>-21.03333333333353</v>
      </c>
    </row>
    <row r="86" spans="1:5" x14ac:dyDescent="0.25">
      <c r="A86" s="39" t="s">
        <v>140</v>
      </c>
      <c r="B86" s="42">
        <v>5.2813333333334356</v>
      </c>
      <c r="D86" s="39" t="s">
        <v>140</v>
      </c>
      <c r="E86" s="43">
        <f>'TS#1B-PfAcpH_Step 2'!N117</f>
        <v>106.26466666666647</v>
      </c>
    </row>
    <row r="87" spans="1:5" x14ac:dyDescent="0.25">
      <c r="A87" s="39" t="s">
        <v>114</v>
      </c>
      <c r="B87" s="42">
        <v>11.95033333333339</v>
      </c>
      <c r="D87" s="39" t="s">
        <v>114</v>
      </c>
      <c r="E87" s="43">
        <f>'TS#1B-PfAcpH_Step 2'!N91</f>
        <v>46.016666666666424</v>
      </c>
    </row>
    <row r="88" spans="1:5" x14ac:dyDescent="0.25">
      <c r="A88" s="39" t="s">
        <v>115</v>
      </c>
      <c r="B88" s="42">
        <v>36.779333333333426</v>
      </c>
      <c r="D88" s="39" t="s">
        <v>115</v>
      </c>
      <c r="E88" s="43">
        <f>'TS#1B-PfAcpH_Step 2'!N92</f>
        <v>58.586666666666588</v>
      </c>
    </row>
    <row r="89" spans="1:5" x14ac:dyDescent="0.25">
      <c r="A89" s="39" t="s">
        <v>116</v>
      </c>
      <c r="B89" s="42">
        <v>12.321333333333342</v>
      </c>
      <c r="D89" s="39" t="s">
        <v>116</v>
      </c>
      <c r="E89" s="43">
        <f>'TS#1B-PfAcpH_Step 2'!N93</f>
        <v>35.192666666666582</v>
      </c>
    </row>
    <row r="90" spans="1:5" x14ac:dyDescent="0.25">
      <c r="A90" s="39" t="s">
        <v>117</v>
      </c>
      <c r="B90" s="42">
        <v>12.342333333333386</v>
      </c>
      <c r="D90" s="39" t="s">
        <v>117</v>
      </c>
      <c r="E90" s="43">
        <f>'TS#1B-PfAcpH_Step 2'!N94</f>
        <v>40.525666666666439</v>
      </c>
    </row>
    <row r="91" spans="1:5" x14ac:dyDescent="0.25">
      <c r="A91" s="39" t="s">
        <v>118</v>
      </c>
      <c r="B91" s="42">
        <v>-2.9056666666666331</v>
      </c>
      <c r="D91" s="39" t="s">
        <v>118</v>
      </c>
      <c r="E91" s="43">
        <f>'TS#1B-PfAcpH_Step 2'!N95</f>
        <v>28.249666666666371</v>
      </c>
    </row>
    <row r="92" spans="1:5" x14ac:dyDescent="0.25">
      <c r="A92" s="39" t="s">
        <v>119</v>
      </c>
      <c r="B92" s="42">
        <v>35.008333333333411</v>
      </c>
      <c r="D92" s="39" t="s">
        <v>119</v>
      </c>
      <c r="E92" s="43">
        <f>'TS#1B-PfAcpH_Step 2'!N96</f>
        <v>72.471666666666579</v>
      </c>
    </row>
    <row r="93" spans="1:5" x14ac:dyDescent="0.25">
      <c r="A93" s="39" t="s">
        <v>141</v>
      </c>
      <c r="B93" s="42">
        <v>32.711333333333386</v>
      </c>
      <c r="D93" s="39" t="s">
        <v>141</v>
      </c>
      <c r="E93" s="43">
        <f>'TS#1B-PfAcpH_Step 2'!N118</f>
        <v>49.31366666666645</v>
      </c>
    </row>
    <row r="94" spans="1:5" x14ac:dyDescent="0.25">
      <c r="A94" s="39" t="s">
        <v>150</v>
      </c>
      <c r="B94" s="42">
        <v>13.092333333333414</v>
      </c>
      <c r="D94" s="39" t="s">
        <v>150</v>
      </c>
      <c r="E94" s="43">
        <f>'TS#1B-PfAcpH_Step 2'!N127</f>
        <v>31.887666666666519</v>
      </c>
    </row>
    <row r="95" spans="1:5" x14ac:dyDescent="0.25">
      <c r="A95" s="39" t="s">
        <v>151</v>
      </c>
      <c r="B95" s="42">
        <v>156.35633333333351</v>
      </c>
      <c r="D95" s="39" t="s">
        <v>151</v>
      </c>
      <c r="E95" s="43">
        <f>'TS#1B-PfAcpH_Step 2'!N128</f>
        <v>3.6316666666664332</v>
      </c>
    </row>
    <row r="96" spans="1:5" x14ac:dyDescent="0.25">
      <c r="A96" s="39" t="s">
        <v>152</v>
      </c>
      <c r="B96" s="42">
        <v>13.558333333333394</v>
      </c>
      <c r="D96" s="39" t="s">
        <v>152</v>
      </c>
      <c r="E96" s="43">
        <f>'TS#1B-PfAcpH_Step 2'!N129</f>
        <v>28.478666666666413</v>
      </c>
    </row>
    <row r="97" spans="1:5" x14ac:dyDescent="0.25">
      <c r="A97" s="39" t="s">
        <v>153</v>
      </c>
      <c r="B97" s="42">
        <v>22.964333333333371</v>
      </c>
      <c r="D97" s="39" t="s">
        <v>153</v>
      </c>
      <c r="E97" s="43">
        <f>'TS#1B-PfAcpH_Step 2'!N130</f>
        <v>39.944666666666308</v>
      </c>
    </row>
    <row r="98" spans="1:5" x14ac:dyDescent="0.25">
      <c r="A98" s="39" t="s">
        <v>154</v>
      </c>
      <c r="B98" s="42">
        <v>11.612333333333368</v>
      </c>
      <c r="D98" s="39" t="s">
        <v>154</v>
      </c>
      <c r="E98" s="43">
        <f>'TS#1B-PfAcpH_Step 2'!N131</f>
        <v>37.282666666666501</v>
      </c>
    </row>
    <row r="99" spans="1:5" x14ac:dyDescent="0.25">
      <c r="A99" s="39" t="s">
        <v>155</v>
      </c>
      <c r="B99" s="42">
        <v>47.948333333333409</v>
      </c>
      <c r="D99" s="39" t="s">
        <v>155</v>
      </c>
      <c r="E99" s="43">
        <f>'TS#1B-PfAcpH_Step 2'!N132</f>
        <v>39.043666666666468</v>
      </c>
    </row>
    <row r="100" spans="1:5" x14ac:dyDescent="0.25">
      <c r="A100" s="39" t="s">
        <v>156</v>
      </c>
      <c r="B100" s="42">
        <v>24.557333333333389</v>
      </c>
      <c r="D100" s="39" t="s">
        <v>156</v>
      </c>
      <c r="E100" s="43">
        <f>'TS#1B-PfAcpH_Step 2'!N133</f>
        <v>34.248666666666395</v>
      </c>
    </row>
    <row r="101" spans="1:5" x14ac:dyDescent="0.25">
      <c r="A101" s="39" t="s">
        <v>157</v>
      </c>
      <c r="B101" s="42">
        <v>141.16233333333344</v>
      </c>
      <c r="D101" s="39" t="s">
        <v>157</v>
      </c>
      <c r="E101" s="43">
        <f>'TS#1B-PfAcpH_Step 2'!N134</f>
        <v>-59.940333333333683</v>
      </c>
    </row>
    <row r="102" spans="1:5" x14ac:dyDescent="0.25">
      <c r="A102" s="39" t="s">
        <v>158</v>
      </c>
      <c r="B102" s="42">
        <v>42.454333333333381</v>
      </c>
      <c r="D102" s="39" t="s">
        <v>158</v>
      </c>
      <c r="E102" s="43">
        <f>'TS#1B-PfAcpH_Step 2'!N135</f>
        <v>39.081666666666479</v>
      </c>
    </row>
    <row r="103" spans="1:5" x14ac:dyDescent="0.25">
      <c r="A103" s="39" t="s">
        <v>159</v>
      </c>
      <c r="B103" s="42">
        <v>159.77533333333338</v>
      </c>
      <c r="D103" s="39" t="s">
        <v>159</v>
      </c>
      <c r="E103" s="43">
        <f>'TS#1B-PfAcpH_Step 2'!N136</f>
        <v>-42.327333333333627</v>
      </c>
    </row>
    <row r="104" spans="1:5" x14ac:dyDescent="0.25">
      <c r="A104" s="39" t="s">
        <v>142</v>
      </c>
      <c r="B104" s="42">
        <v>13.321333333333371</v>
      </c>
      <c r="D104" s="39" t="s">
        <v>142</v>
      </c>
      <c r="E104" s="43">
        <f>'TS#1B-PfAcpH_Step 2'!N119</f>
        <v>29.674666666666326</v>
      </c>
    </row>
    <row r="105" spans="1:5" x14ac:dyDescent="0.25">
      <c r="A105" s="39" t="s">
        <v>160</v>
      </c>
      <c r="B105" s="42">
        <v>11.420333333333389</v>
      </c>
      <c r="D105" s="39" t="s">
        <v>160</v>
      </c>
      <c r="E105" s="43">
        <f>'TS#1B-PfAcpH_Step 2'!N137</f>
        <v>49.073666666666441</v>
      </c>
    </row>
    <row r="106" spans="1:5" x14ac:dyDescent="0.25">
      <c r="A106" s="39" t="s">
        <v>161</v>
      </c>
      <c r="B106" s="42">
        <v>-274.69566666666651</v>
      </c>
      <c r="D106" s="39" t="s">
        <v>161</v>
      </c>
      <c r="E106" s="43">
        <f>'TS#1B-PfAcpH_Step 2'!N138</f>
        <v>-34.087333333333618</v>
      </c>
    </row>
    <row r="107" spans="1:5" x14ac:dyDescent="0.25">
      <c r="A107" s="39" t="s">
        <v>162</v>
      </c>
      <c r="B107" s="42">
        <v>4.3093333333333987</v>
      </c>
      <c r="D107" s="39" t="s">
        <v>162</v>
      </c>
      <c r="E107" s="43">
        <f>'TS#1B-PfAcpH_Step 2'!N139</f>
        <v>25.352666666666437</v>
      </c>
    </row>
    <row r="108" spans="1:5" x14ac:dyDescent="0.25">
      <c r="A108" s="39" t="s">
        <v>163</v>
      </c>
      <c r="B108" s="42">
        <v>108.43933333333342</v>
      </c>
      <c r="D108" s="39" t="s">
        <v>163</v>
      </c>
      <c r="E108" s="43">
        <f>'TS#1B-PfAcpH_Step 2'!N140</f>
        <v>9.1506666666664387</v>
      </c>
    </row>
    <row r="109" spans="1:5" x14ac:dyDescent="0.25">
      <c r="A109" s="39" t="s">
        <v>164</v>
      </c>
      <c r="B109" s="42">
        <v>50.132333333333378</v>
      </c>
      <c r="D109" s="39" t="s">
        <v>164</v>
      </c>
      <c r="E109" s="43">
        <f>'TS#1B-PfAcpH_Step 2'!N141</f>
        <v>80.238666666666404</v>
      </c>
    </row>
    <row r="110" spans="1:5" x14ac:dyDescent="0.25">
      <c r="A110" s="39" t="s">
        <v>165</v>
      </c>
      <c r="B110" s="42">
        <v>151.93133333333344</v>
      </c>
      <c r="D110" s="39" t="s">
        <v>165</v>
      </c>
      <c r="E110" s="43">
        <f>'TS#1B-PfAcpH_Step 2'!N142</f>
        <v>20.167666666666491</v>
      </c>
    </row>
    <row r="111" spans="1:5" x14ac:dyDescent="0.25">
      <c r="A111" s="39" t="s">
        <v>166</v>
      </c>
      <c r="B111" s="42">
        <v>11.809333333333399</v>
      </c>
      <c r="D111" s="39" t="s">
        <v>166</v>
      </c>
      <c r="E111" s="43">
        <f>'TS#1B-PfAcpH_Step 2'!N143</f>
        <v>41.893666666666377</v>
      </c>
    </row>
    <row r="112" spans="1:5" x14ac:dyDescent="0.25">
      <c r="A112" s="39" t="s">
        <v>167</v>
      </c>
      <c r="B112" s="42">
        <v>17.723333333333386</v>
      </c>
      <c r="D112" s="39" t="s">
        <v>167</v>
      </c>
      <c r="E112" s="43">
        <f>'TS#1B-PfAcpH_Step 2'!N144</f>
        <v>-113.7183333333337</v>
      </c>
    </row>
    <row r="113" spans="1:5" x14ac:dyDescent="0.25">
      <c r="A113" s="39" t="s">
        <v>168</v>
      </c>
      <c r="B113" s="42">
        <v>9.2933333333333792</v>
      </c>
      <c r="D113" s="39" t="s">
        <v>168</v>
      </c>
      <c r="E113" s="43">
        <f>'TS#1B-PfAcpH_Step 2'!N145</f>
        <v>38.064666666666426</v>
      </c>
    </row>
    <row r="114" spans="1:5" x14ac:dyDescent="0.25">
      <c r="A114" s="39" t="s">
        <v>169</v>
      </c>
      <c r="B114" s="42">
        <v>145.45633333333342</v>
      </c>
      <c r="D114" s="39" t="s">
        <v>169</v>
      </c>
      <c r="E114" s="43">
        <f>'TS#1B-PfAcpH_Step 2'!N146</f>
        <v>-54.517333333333454</v>
      </c>
    </row>
    <row r="115" spans="1:5" x14ac:dyDescent="0.25">
      <c r="A115" s="39" t="s">
        <v>143</v>
      </c>
      <c r="B115" s="42">
        <v>31.231333333333396</v>
      </c>
      <c r="D115" s="39" t="s">
        <v>143</v>
      </c>
      <c r="E115" s="43">
        <f>'TS#1B-PfAcpH_Step 2'!N120</f>
        <v>39.39766666666651</v>
      </c>
    </row>
    <row r="116" spans="1:5" x14ac:dyDescent="0.25">
      <c r="A116" s="39" t="s">
        <v>170</v>
      </c>
      <c r="B116" s="42">
        <v>12.658333333333388</v>
      </c>
      <c r="D116" s="39" t="s">
        <v>170</v>
      </c>
      <c r="E116" s="43">
        <f>'TS#1B-PfAcpH_Step 2'!N147</f>
        <v>41.829666666666299</v>
      </c>
    </row>
    <row r="117" spans="1:5" x14ac:dyDescent="0.25">
      <c r="A117" s="39" t="s">
        <v>144</v>
      </c>
      <c r="B117" s="42">
        <v>18.963333333333395</v>
      </c>
      <c r="D117" s="39" t="s">
        <v>144</v>
      </c>
      <c r="E117" s="43">
        <f>'TS#1B-PfAcpH_Step 2'!N121</f>
        <v>33.39766666666651</v>
      </c>
    </row>
    <row r="118" spans="1:5" x14ac:dyDescent="0.25">
      <c r="A118" s="39" t="s">
        <v>145</v>
      </c>
      <c r="B118" s="42">
        <v>31.546333333333365</v>
      </c>
      <c r="D118" s="39" t="s">
        <v>145</v>
      </c>
      <c r="E118" s="43">
        <f>'TS#1B-PfAcpH_Step 2'!N122</f>
        <v>2.6986666666664405</v>
      </c>
    </row>
    <row r="119" spans="1:5" x14ac:dyDescent="0.25">
      <c r="A119" s="39" t="s">
        <v>146</v>
      </c>
      <c r="B119" s="42">
        <v>15.576333333333395</v>
      </c>
      <c r="D119" s="39" t="s">
        <v>146</v>
      </c>
      <c r="E119" s="43">
        <f>'TS#1B-PfAcpH_Step 2'!N123</f>
        <v>44.687666666666473</v>
      </c>
    </row>
    <row r="120" spans="1:5" x14ac:dyDescent="0.25">
      <c r="A120" s="39" t="s">
        <v>147</v>
      </c>
      <c r="B120" s="42">
        <v>28.611333333333363</v>
      </c>
      <c r="D120" s="39" t="s">
        <v>147</v>
      </c>
      <c r="E120" s="43">
        <f>'TS#1B-PfAcpH_Step 2'!N124</f>
        <v>79.876666666666324</v>
      </c>
    </row>
    <row r="121" spans="1:5" x14ac:dyDescent="0.25">
      <c r="A121" s="39" t="s">
        <v>148</v>
      </c>
      <c r="B121" s="42">
        <v>25.093333333333391</v>
      </c>
      <c r="D121" s="39" t="s">
        <v>148</v>
      </c>
      <c r="E121" s="43">
        <f>'TS#1B-PfAcpH_Step 2'!N125</f>
        <v>54.006666666666433</v>
      </c>
    </row>
    <row r="122" spans="1:5" x14ac:dyDescent="0.25">
      <c r="A122" s="39" t="s">
        <v>149</v>
      </c>
      <c r="B122" s="42">
        <v>47.713333333333395</v>
      </c>
      <c r="D122" s="39" t="s">
        <v>149</v>
      </c>
      <c r="E122" s="43">
        <f>'TS#1B-PfAcpH_Step 2'!N126</f>
        <v>77.363666666666404</v>
      </c>
    </row>
    <row r="123" spans="1:5" x14ac:dyDescent="0.25">
      <c r="A123" s="39" t="s">
        <v>171</v>
      </c>
      <c r="B123" s="42">
        <v>22.25433333333342</v>
      </c>
      <c r="D123" s="39" t="s">
        <v>171</v>
      </c>
      <c r="E123" s="43">
        <f>'TS#1B-PfAcpH_Step 2'!N148</f>
        <v>38.447666666666464</v>
      </c>
    </row>
    <row r="124" spans="1:5" x14ac:dyDescent="0.25">
      <c r="A124" s="39" t="s">
        <v>180</v>
      </c>
      <c r="B124" s="42">
        <v>17.223333333333414</v>
      </c>
      <c r="D124" s="39" t="s">
        <v>180</v>
      </c>
      <c r="E124" s="43">
        <f>'TS#1B-PfAcpH_Step 2'!N157</f>
        <v>51.389666666666471</v>
      </c>
    </row>
    <row r="125" spans="1:5" x14ac:dyDescent="0.25">
      <c r="A125" s="39" t="s">
        <v>181</v>
      </c>
      <c r="B125" s="42">
        <v>96.641333333333364</v>
      </c>
      <c r="D125" s="39" t="s">
        <v>181</v>
      </c>
      <c r="E125" s="43">
        <f>'TS#1B-PfAcpH_Step 2'!N158</f>
        <v>21.605666666666366</v>
      </c>
    </row>
    <row r="126" spans="1:5" x14ac:dyDescent="0.25">
      <c r="A126" s="39" t="s">
        <v>182</v>
      </c>
      <c r="B126" s="42">
        <v>9.4813333333333958</v>
      </c>
      <c r="D126" s="39" t="s">
        <v>182</v>
      </c>
      <c r="E126" s="43">
        <f>'TS#1B-PfAcpH_Step 2'!N159</f>
        <v>39.239666666666608</v>
      </c>
    </row>
    <row r="127" spans="1:5" x14ac:dyDescent="0.25">
      <c r="A127" s="39" t="s">
        <v>183</v>
      </c>
      <c r="B127" s="42">
        <v>22.048333333333375</v>
      </c>
      <c r="D127" s="39" t="s">
        <v>183</v>
      </c>
      <c r="E127" s="43">
        <f>'TS#1B-PfAcpH_Step 2'!N160</f>
        <v>46.92366666666635</v>
      </c>
    </row>
    <row r="128" spans="1:5" x14ac:dyDescent="0.25">
      <c r="A128" s="39" t="s">
        <v>184</v>
      </c>
      <c r="B128" s="42">
        <v>3.4643333333334283</v>
      </c>
      <c r="D128" s="39" t="s">
        <v>184</v>
      </c>
      <c r="E128" s="43">
        <f>'TS#1B-PfAcpH_Step 2'!N161</f>
        <v>57.780666666666548</v>
      </c>
    </row>
    <row r="129" spans="1:5" x14ac:dyDescent="0.25">
      <c r="A129" s="39" t="s">
        <v>185</v>
      </c>
      <c r="B129" s="42">
        <v>24.980333333333419</v>
      </c>
      <c r="D129" s="39" t="s">
        <v>185</v>
      </c>
      <c r="E129" s="43">
        <f>'TS#1B-PfAcpH_Step 2'!N162</f>
        <v>78.804666666666435</v>
      </c>
    </row>
    <row r="130" spans="1:5" x14ac:dyDescent="0.25">
      <c r="A130" s="39" t="s">
        <v>186</v>
      </c>
      <c r="B130" s="42">
        <v>14.386333333333397</v>
      </c>
      <c r="D130" s="39" t="s">
        <v>186</v>
      </c>
      <c r="E130" s="43">
        <f>'TS#1B-PfAcpH_Step 2'!N163</f>
        <v>49.075666666666621</v>
      </c>
    </row>
    <row r="131" spans="1:5" x14ac:dyDescent="0.25">
      <c r="A131" s="39" t="s">
        <v>187</v>
      </c>
      <c r="B131" s="42">
        <v>-55.545666666666648</v>
      </c>
      <c r="D131" s="39" t="s">
        <v>187</v>
      </c>
      <c r="E131" s="43">
        <f>'TS#1B-PfAcpH_Step 2'!N164</f>
        <v>-9.4593333333334613</v>
      </c>
    </row>
    <row r="132" spans="1:5" x14ac:dyDescent="0.25">
      <c r="A132" s="39" t="s">
        <v>188</v>
      </c>
      <c r="B132" s="42">
        <v>13.503333333333416</v>
      </c>
      <c r="D132" s="39" t="s">
        <v>188</v>
      </c>
      <c r="E132" s="43">
        <f>'TS#1B-PfAcpH_Step 2'!N165</f>
        <v>37.280666666666548</v>
      </c>
    </row>
    <row r="133" spans="1:5" x14ac:dyDescent="0.25">
      <c r="A133" s="39" t="s">
        <v>189</v>
      </c>
      <c r="B133" s="42">
        <v>138.7743333333334</v>
      </c>
      <c r="D133" s="39" t="s">
        <v>189</v>
      </c>
      <c r="E133" s="43">
        <f>'TS#1B-PfAcpH_Step 2'!N166</f>
        <v>-57.405333333333601</v>
      </c>
    </row>
    <row r="134" spans="1:5" x14ac:dyDescent="0.25">
      <c r="A134" s="39" t="s">
        <v>172</v>
      </c>
      <c r="B134" s="42">
        <v>18.81133333333338</v>
      </c>
      <c r="D134" s="39" t="s">
        <v>172</v>
      </c>
      <c r="E134" s="43">
        <f>'TS#1B-PfAcpH_Step 2'!N149</f>
        <v>53.396666666666533</v>
      </c>
    </row>
    <row r="135" spans="1:5" x14ac:dyDescent="0.25">
      <c r="A135" s="39" t="s">
        <v>190</v>
      </c>
      <c r="B135" s="42">
        <v>-1.0586666666665963</v>
      </c>
      <c r="D135" s="39" t="s">
        <v>190</v>
      </c>
      <c r="E135" s="43">
        <f>'TS#1B-PfAcpH_Step 2'!N167</f>
        <v>7.0326666666665005</v>
      </c>
    </row>
    <row r="136" spans="1:5" x14ac:dyDescent="0.25">
      <c r="A136" s="39" t="s">
        <v>191</v>
      </c>
      <c r="B136" s="42">
        <v>-189.66166666666652</v>
      </c>
      <c r="D136" s="39" t="s">
        <v>191</v>
      </c>
      <c r="E136" s="43">
        <f>'TS#1B-PfAcpH_Step 2'!N168</f>
        <v>-216.69733333333352</v>
      </c>
    </row>
    <row r="137" spans="1:5" x14ac:dyDescent="0.25">
      <c r="A137" s="39" t="s">
        <v>192</v>
      </c>
      <c r="B137" s="42">
        <v>14.47233333333341</v>
      </c>
      <c r="D137" s="39" t="s">
        <v>192</v>
      </c>
      <c r="E137" s="43">
        <f>'TS#1B-PfAcpH_Step 2'!N169</f>
        <v>42.859666666666499</v>
      </c>
    </row>
    <row r="138" spans="1:5" x14ac:dyDescent="0.25">
      <c r="A138" s="39" t="s">
        <v>193</v>
      </c>
      <c r="B138" s="42">
        <v>58.574333333333385</v>
      </c>
      <c r="D138" s="39" t="s">
        <v>193</v>
      </c>
      <c r="E138" s="43">
        <f>'TS#1B-PfAcpH_Step 2'!N170</f>
        <v>21.034666666666453</v>
      </c>
    </row>
    <row r="139" spans="1:5" x14ac:dyDescent="0.25">
      <c r="A139" s="39" t="s">
        <v>194</v>
      </c>
      <c r="B139" s="42">
        <v>11.219333333333395</v>
      </c>
      <c r="D139" s="39" t="s">
        <v>194</v>
      </c>
      <c r="E139" s="43">
        <f>'TS#1B-PfAcpH_Step 2'!N171</f>
        <v>27.987666666666428</v>
      </c>
    </row>
    <row r="140" spans="1:5" x14ac:dyDescent="0.25">
      <c r="A140" s="39" t="s">
        <v>195</v>
      </c>
      <c r="B140" s="42">
        <v>15.577333333333428</v>
      </c>
      <c r="D140" s="39" t="s">
        <v>195</v>
      </c>
      <c r="E140" s="43">
        <f>'TS#1B-PfAcpH_Step 2'!N172</f>
        <v>-1.5243333333335158</v>
      </c>
    </row>
    <row r="141" spans="1:5" x14ac:dyDescent="0.25">
      <c r="A141" s="47" t="s">
        <v>196</v>
      </c>
      <c r="B141" s="42">
        <v>77.123333333333335</v>
      </c>
      <c r="D141" s="47" t="s">
        <v>196</v>
      </c>
      <c r="E141" s="43">
        <f>'TS#1B-PfAcpH_Step 2'!N173</f>
        <v>311.03266666666627</v>
      </c>
    </row>
    <row r="142" spans="1:5" x14ac:dyDescent="0.25">
      <c r="A142" s="39" t="s">
        <v>197</v>
      </c>
      <c r="B142" s="42">
        <v>115.49733333333336</v>
      </c>
      <c r="D142" s="39" t="s">
        <v>197</v>
      </c>
      <c r="E142" s="43">
        <f>'TS#1B-PfAcpH_Step 2'!N174</f>
        <v>-3.5973333333336086</v>
      </c>
    </row>
    <row r="143" spans="1:5" x14ac:dyDescent="0.25">
      <c r="A143" s="39" t="s">
        <v>198</v>
      </c>
      <c r="B143" s="42">
        <v>4.947333333333404</v>
      </c>
      <c r="D143" s="39" t="s">
        <v>198</v>
      </c>
      <c r="E143" s="43">
        <f>'TS#1B-PfAcpH_Step 2'!N175</f>
        <v>30.962666666666564</v>
      </c>
    </row>
    <row r="144" spans="1:5" x14ac:dyDescent="0.25">
      <c r="A144" s="39" t="s">
        <v>199</v>
      </c>
      <c r="B144" s="42">
        <v>16.360333333333386</v>
      </c>
      <c r="D144" s="39" t="s">
        <v>199</v>
      </c>
      <c r="E144" s="43">
        <f>'TS#1B-PfAcpH_Step 2'!N176</f>
        <v>60.184666666666544</v>
      </c>
    </row>
    <row r="145" spans="1:5" x14ac:dyDescent="0.25">
      <c r="A145" s="39" t="s">
        <v>173</v>
      </c>
      <c r="B145" s="42">
        <v>34.990333333333382</v>
      </c>
      <c r="D145" s="39" t="s">
        <v>173</v>
      </c>
      <c r="E145" s="43">
        <f>'TS#1B-PfAcpH_Step 2'!N150</f>
        <v>39.470666666666602</v>
      </c>
    </row>
    <row r="146" spans="1:5" x14ac:dyDescent="0.25">
      <c r="A146" s="39" t="s">
        <v>200</v>
      </c>
      <c r="B146" s="42">
        <v>14.734333333333382</v>
      </c>
      <c r="D146" s="39" t="s">
        <v>200</v>
      </c>
      <c r="E146" s="43">
        <f>'TS#1B-PfAcpH_Step 2'!N177</f>
        <v>21.615666666666584</v>
      </c>
    </row>
    <row r="147" spans="1:5" x14ac:dyDescent="0.25">
      <c r="A147" s="39" t="s">
        <v>174</v>
      </c>
      <c r="B147" s="42">
        <v>12.62333333333342</v>
      </c>
      <c r="D147" s="39" t="s">
        <v>174</v>
      </c>
      <c r="E147" s="43">
        <f>'TS#1B-PfAcpH_Step 2'!N151</f>
        <v>77.475666666666484</v>
      </c>
    </row>
    <row r="148" spans="1:5" x14ac:dyDescent="0.25">
      <c r="A148" s="39" t="s">
        <v>175</v>
      </c>
      <c r="B148" s="42">
        <v>24.232333333333401</v>
      </c>
      <c r="D148" s="39" t="s">
        <v>175</v>
      </c>
      <c r="E148" s="43">
        <f>'TS#1B-PfAcpH_Step 2'!N152</f>
        <v>27.931666666666388</v>
      </c>
    </row>
    <row r="149" spans="1:5" x14ac:dyDescent="0.25">
      <c r="A149" s="39" t="s">
        <v>176</v>
      </c>
      <c r="B149" s="42">
        <v>12.051333333333361</v>
      </c>
      <c r="D149" s="39" t="s">
        <v>176</v>
      </c>
      <c r="E149" s="43">
        <f>'TS#1B-PfAcpH_Step 2'!N153</f>
        <v>42.776666666666415</v>
      </c>
    </row>
    <row r="150" spans="1:5" x14ac:dyDescent="0.25">
      <c r="A150" s="39" t="s">
        <v>177</v>
      </c>
      <c r="B150" s="42">
        <v>94.506333333333487</v>
      </c>
      <c r="D150" s="39" t="s">
        <v>177</v>
      </c>
      <c r="E150" s="43">
        <f>'TS#1B-PfAcpH_Step 2'!N154</f>
        <v>3.2196666666663987</v>
      </c>
    </row>
    <row r="151" spans="1:5" x14ac:dyDescent="0.25">
      <c r="A151" s="39" t="s">
        <v>178</v>
      </c>
      <c r="B151" s="42">
        <v>16.996333333333411</v>
      </c>
      <c r="D151" s="39" t="s">
        <v>178</v>
      </c>
      <c r="E151" s="43">
        <f>'TS#1B-PfAcpH_Step 2'!N155</f>
        <v>38.146666666666533</v>
      </c>
    </row>
    <row r="152" spans="1:5" x14ac:dyDescent="0.25">
      <c r="A152" s="39" t="s">
        <v>179</v>
      </c>
      <c r="B152" s="42">
        <v>168.42433333333349</v>
      </c>
      <c r="D152" s="39" t="s">
        <v>179</v>
      </c>
      <c r="E152" s="43">
        <f>'TS#1B-PfAcpH_Step 2'!N156</f>
        <v>-164.15633333333335</v>
      </c>
    </row>
    <row r="153" spans="1:5" x14ac:dyDescent="0.25">
      <c r="A153" s="39" t="s">
        <v>201</v>
      </c>
      <c r="B153" s="42">
        <v>130.81333333333339</v>
      </c>
      <c r="D153" s="39" t="s">
        <v>201</v>
      </c>
      <c r="E153" s="43">
        <f>'TS#1B-PfAcpH_Step 2'!N178</f>
        <v>-5.9523333333333994</v>
      </c>
    </row>
    <row r="154" spans="1:5" x14ac:dyDescent="0.25">
      <c r="A154" s="39" t="s">
        <v>210</v>
      </c>
      <c r="B154" s="42">
        <v>18.850333333333396</v>
      </c>
      <c r="D154" s="39" t="s">
        <v>210</v>
      </c>
      <c r="E154" s="43">
        <f>'TS#1B-PfAcpH_Step 2'!N187</f>
        <v>34.743666666666286</v>
      </c>
    </row>
    <row r="155" spans="1:5" x14ac:dyDescent="0.25">
      <c r="A155" s="39" t="s">
        <v>211</v>
      </c>
      <c r="B155" s="42">
        <v>27.061333333333408</v>
      </c>
      <c r="D155" s="39" t="s">
        <v>211</v>
      </c>
      <c r="E155" s="43">
        <f>'TS#1B-PfAcpH_Step 2'!N188</f>
        <v>30.594666666666399</v>
      </c>
    </row>
    <row r="156" spans="1:5" x14ac:dyDescent="0.25">
      <c r="A156" s="39" t="s">
        <v>212</v>
      </c>
      <c r="B156" s="42">
        <v>14.989333333333406</v>
      </c>
      <c r="D156" s="39" t="s">
        <v>212</v>
      </c>
      <c r="E156" s="43">
        <f>'TS#1B-PfAcpH_Step 2'!N189</f>
        <v>132.38266666666664</v>
      </c>
    </row>
    <row r="157" spans="1:5" x14ac:dyDescent="0.25">
      <c r="A157" s="39" t="s">
        <v>213</v>
      </c>
      <c r="B157" s="42">
        <v>22.675333333333384</v>
      </c>
      <c r="D157" s="39" t="s">
        <v>213</v>
      </c>
      <c r="E157" s="43">
        <f>'TS#1B-PfAcpH_Step 2'!N190</f>
        <v>30.197666666666464</v>
      </c>
    </row>
    <row r="158" spans="1:5" x14ac:dyDescent="0.25">
      <c r="A158" s="39" t="s">
        <v>214</v>
      </c>
      <c r="B158" s="42">
        <v>17.295333333333389</v>
      </c>
      <c r="D158" s="39" t="s">
        <v>214</v>
      </c>
      <c r="E158" s="43">
        <f>'TS#1B-PfAcpH_Step 2'!N191</f>
        <v>25.224666666666508</v>
      </c>
    </row>
    <row r="159" spans="1:5" x14ac:dyDescent="0.25">
      <c r="A159" s="39" t="s">
        <v>215</v>
      </c>
      <c r="B159" s="42">
        <v>23.500333333333373</v>
      </c>
      <c r="D159" s="39" t="s">
        <v>215</v>
      </c>
      <c r="E159" s="43">
        <f>'TS#1B-PfAcpH_Step 2'!N192</f>
        <v>45.120666666666466</v>
      </c>
    </row>
    <row r="160" spans="1:5" x14ac:dyDescent="0.25">
      <c r="A160" s="39" t="s">
        <v>216</v>
      </c>
      <c r="B160" s="42">
        <v>1.7893333333334169</v>
      </c>
      <c r="D160" s="39" t="s">
        <v>216</v>
      </c>
      <c r="E160" s="43">
        <f>'TS#1B-PfAcpH_Step 2'!N193</f>
        <v>27.510666666666339</v>
      </c>
    </row>
    <row r="161" spans="1:5" x14ac:dyDescent="0.25">
      <c r="A161" s="39" t="s">
        <v>217</v>
      </c>
      <c r="B161" s="42">
        <v>26.842333333333443</v>
      </c>
      <c r="D161" s="39" t="s">
        <v>217</v>
      </c>
      <c r="E161" s="43">
        <f>'TS#1B-PfAcpH_Step 2'!N194</f>
        <v>22.616666666666561</v>
      </c>
    </row>
    <row r="162" spans="1:5" x14ac:dyDescent="0.25">
      <c r="A162" s="39" t="s">
        <v>218</v>
      </c>
      <c r="B162" s="42">
        <v>43.142333333333426</v>
      </c>
      <c r="D162" s="39" t="s">
        <v>218</v>
      </c>
      <c r="E162" s="43">
        <f>'TS#1B-PfAcpH_Step 2'!N195</f>
        <v>59.690666666666402</v>
      </c>
    </row>
    <row r="163" spans="1:5" x14ac:dyDescent="0.25">
      <c r="A163" s="39" t="s">
        <v>219</v>
      </c>
      <c r="B163" s="42">
        <v>8.0703333333333944</v>
      </c>
      <c r="D163" s="39" t="s">
        <v>219</v>
      </c>
      <c r="E163" s="43">
        <f>'TS#1B-PfAcpH_Step 2'!N196</f>
        <v>7.7906666666665387</v>
      </c>
    </row>
    <row r="164" spans="1:5" x14ac:dyDescent="0.25">
      <c r="A164" s="39" t="s">
        <v>202</v>
      </c>
      <c r="B164" s="42">
        <v>16.875333333333401</v>
      </c>
      <c r="D164" s="39" t="s">
        <v>202</v>
      </c>
      <c r="E164" s="43">
        <f>'TS#1B-PfAcpH_Step 2'!N179</f>
        <v>19.511666666666542</v>
      </c>
    </row>
    <row r="165" spans="1:5" x14ac:dyDescent="0.25">
      <c r="A165" s="39" t="s">
        <v>220</v>
      </c>
      <c r="B165" s="42">
        <v>4.0353333333333978</v>
      </c>
      <c r="D165" s="39" t="s">
        <v>220</v>
      </c>
      <c r="E165" s="43">
        <f>'TS#1B-PfAcpH_Step 2'!N197</f>
        <v>36.684666666666544</v>
      </c>
    </row>
    <row r="166" spans="1:5" x14ac:dyDescent="0.25">
      <c r="A166" s="39" t="s">
        <v>221</v>
      </c>
      <c r="B166" s="42">
        <v>119.18233333333342</v>
      </c>
      <c r="D166" s="39" t="s">
        <v>221</v>
      </c>
      <c r="E166" s="43">
        <f>'TS#1B-PfAcpH_Step 2'!N198</f>
        <v>2.5466666666663968</v>
      </c>
    </row>
    <row r="167" spans="1:5" x14ac:dyDescent="0.25">
      <c r="A167" s="39" t="s">
        <v>222</v>
      </c>
      <c r="B167" s="42">
        <v>8.5233333333333974</v>
      </c>
      <c r="D167" s="39" t="s">
        <v>222</v>
      </c>
      <c r="E167" s="43">
        <f>'TS#1B-PfAcpH_Step 2'!N199</f>
        <v>30.262666666666291</v>
      </c>
    </row>
    <row r="168" spans="1:5" x14ac:dyDescent="0.25">
      <c r="A168" s="39" t="s">
        <v>223</v>
      </c>
      <c r="B168" s="42">
        <v>16.209333333333433</v>
      </c>
      <c r="D168" s="39" t="s">
        <v>223</v>
      </c>
      <c r="E168" s="43">
        <f>'TS#1B-PfAcpH_Step 2'!N200</f>
        <v>28.057666666666591</v>
      </c>
    </row>
    <row r="169" spans="1:5" x14ac:dyDescent="0.25">
      <c r="A169" s="39" t="s">
        <v>224</v>
      </c>
      <c r="B169" s="42">
        <v>11.623333333333392</v>
      </c>
      <c r="D169" s="39" t="s">
        <v>224</v>
      </c>
      <c r="E169" s="43">
        <f>'TS#1B-PfAcpH_Step 2'!N201</f>
        <v>33.107666666666319</v>
      </c>
    </row>
    <row r="170" spans="1:5" x14ac:dyDescent="0.25">
      <c r="A170" s="39" t="s">
        <v>225</v>
      </c>
      <c r="B170" s="42">
        <v>28.594333333333367</v>
      </c>
      <c r="D170" s="39" t="s">
        <v>225</v>
      </c>
      <c r="E170" s="43">
        <f>'TS#1B-PfAcpH_Step 2'!N202</f>
        <v>43.82666666666637</v>
      </c>
    </row>
    <row r="171" spans="1:5" x14ac:dyDescent="0.25">
      <c r="A171" s="39" t="s">
        <v>226</v>
      </c>
      <c r="B171" s="42">
        <v>6.367333333333363</v>
      </c>
      <c r="D171" s="39" t="s">
        <v>226</v>
      </c>
      <c r="E171" s="43">
        <f>'TS#1B-PfAcpH_Step 2'!N203</f>
        <v>20.849666666666508</v>
      </c>
    </row>
    <row r="172" spans="1:5" x14ac:dyDescent="0.25">
      <c r="A172" s="39" t="s">
        <v>227</v>
      </c>
      <c r="B172" s="42">
        <v>67.899333333333402</v>
      </c>
      <c r="D172" s="39" t="s">
        <v>227</v>
      </c>
      <c r="E172" s="43">
        <f>'TS#1B-PfAcpH_Step 2'!N204</f>
        <v>-111.63133333333371</v>
      </c>
    </row>
    <row r="173" spans="1:5" x14ac:dyDescent="0.25">
      <c r="A173" s="39" t="s">
        <v>228</v>
      </c>
      <c r="B173" s="42">
        <v>-0.1576666666665858</v>
      </c>
      <c r="D173" s="39" t="s">
        <v>228</v>
      </c>
      <c r="E173" s="43">
        <f>'TS#1B-PfAcpH_Step 2'!N205</f>
        <v>46.654666666666571</v>
      </c>
    </row>
    <row r="174" spans="1:5" x14ac:dyDescent="0.25">
      <c r="A174" s="39" t="s">
        <v>229</v>
      </c>
      <c r="B174" s="42">
        <v>159.10033333333348</v>
      </c>
      <c r="D174" s="39" t="s">
        <v>229</v>
      </c>
      <c r="E174" s="43">
        <f>'TS#1B-PfAcpH_Step 2'!N206</f>
        <v>-10.696333333333541</v>
      </c>
    </row>
    <row r="175" spans="1:5" x14ac:dyDescent="0.25">
      <c r="A175" s="39" t="s">
        <v>203</v>
      </c>
      <c r="B175" s="42">
        <v>18.651333333333383</v>
      </c>
      <c r="D175" s="39" t="s">
        <v>203</v>
      </c>
      <c r="E175" s="43">
        <f>'TS#1B-PfAcpH_Step 2'!N180</f>
        <v>40.722666666666555</v>
      </c>
    </row>
    <row r="176" spans="1:5" x14ac:dyDescent="0.25">
      <c r="A176" s="39" t="s">
        <v>230</v>
      </c>
      <c r="B176" s="42">
        <v>22.882333333333378</v>
      </c>
      <c r="D176" s="39" t="s">
        <v>230</v>
      </c>
      <c r="E176" s="43">
        <f>'TS#1B-PfAcpH_Step 2'!N207</f>
        <v>50.970666666666375</v>
      </c>
    </row>
    <row r="177" spans="1:5" x14ac:dyDescent="0.25">
      <c r="A177" s="39" t="s">
        <v>204</v>
      </c>
      <c r="B177" s="42">
        <v>2.855333333333391</v>
      </c>
      <c r="D177" s="39" t="s">
        <v>204</v>
      </c>
      <c r="E177" s="43">
        <f>'TS#1B-PfAcpH_Step 2'!N181</f>
        <v>18.327666666666346</v>
      </c>
    </row>
    <row r="178" spans="1:5" x14ac:dyDescent="0.25">
      <c r="A178" s="39" t="s">
        <v>205</v>
      </c>
      <c r="B178" s="42">
        <v>10.372333333333472</v>
      </c>
      <c r="D178" s="39" t="s">
        <v>205</v>
      </c>
      <c r="E178" s="43">
        <f>'TS#1B-PfAcpH_Step 2'!N182</f>
        <v>-28.773333333333539</v>
      </c>
    </row>
    <row r="179" spans="1:5" x14ac:dyDescent="0.25">
      <c r="A179" s="39" t="s">
        <v>206</v>
      </c>
      <c r="B179" s="42">
        <v>6.654333333333426</v>
      </c>
      <c r="D179" s="39" t="s">
        <v>206</v>
      </c>
      <c r="E179" s="43">
        <f>'TS#1B-PfAcpH_Step 2'!N183</f>
        <v>31.998666666666395</v>
      </c>
    </row>
    <row r="180" spans="1:5" x14ac:dyDescent="0.25">
      <c r="A180" s="39" t="s">
        <v>207</v>
      </c>
      <c r="B180" s="42">
        <v>77.078333333333404</v>
      </c>
      <c r="D180" s="39" t="s">
        <v>207</v>
      </c>
      <c r="E180" s="43">
        <f>'TS#1B-PfAcpH_Step 2'!N184</f>
        <v>2.7376666666666551</v>
      </c>
    </row>
    <row r="181" spans="1:5" x14ac:dyDescent="0.25">
      <c r="A181" s="39" t="s">
        <v>208</v>
      </c>
      <c r="B181" s="42">
        <v>14.718333333333362</v>
      </c>
      <c r="D181" s="39" t="s">
        <v>208</v>
      </c>
      <c r="E181" s="43">
        <f>'TS#1B-PfAcpH_Step 2'!N185</f>
        <v>38.437666666666473</v>
      </c>
    </row>
    <row r="182" spans="1:5" x14ac:dyDescent="0.25">
      <c r="A182" s="39" t="s">
        <v>209</v>
      </c>
      <c r="B182" s="42">
        <v>107.27733333333344</v>
      </c>
      <c r="D182" s="39" t="s">
        <v>209</v>
      </c>
      <c r="E182" s="43">
        <f>'TS#1B-PfAcpH_Step 2'!N186</f>
        <v>2.4156666666663114</v>
      </c>
    </row>
    <row r="183" spans="1:5" x14ac:dyDescent="0.25">
      <c r="A183" s="39" t="s">
        <v>231</v>
      </c>
      <c r="B183" s="42">
        <v>77.705333333333385</v>
      </c>
      <c r="D183" s="39" t="s">
        <v>231</v>
      </c>
      <c r="E183" s="43">
        <f>'TS#1B-PfAcpH_Step 2'!N208</f>
        <v>-110.1073333333336</v>
      </c>
    </row>
    <row r="184" spans="1:5" x14ac:dyDescent="0.25">
      <c r="A184" s="39" t="s">
        <v>240</v>
      </c>
      <c r="B184" s="42">
        <v>10.586333333333386</v>
      </c>
      <c r="D184" s="39" t="s">
        <v>240</v>
      </c>
      <c r="E184" s="43">
        <f>'TS#1B-PfAcpH_Step 2'!N217</f>
        <v>22.959666666666408</v>
      </c>
    </row>
    <row r="185" spans="1:5" x14ac:dyDescent="0.25">
      <c r="A185" s="39" t="s">
        <v>241</v>
      </c>
      <c r="B185" s="42">
        <v>111.1903333333334</v>
      </c>
      <c r="D185" s="39" t="s">
        <v>241</v>
      </c>
      <c r="E185" s="43">
        <f>'TS#1B-PfAcpH_Step 2'!N218</f>
        <v>-80.779333333333398</v>
      </c>
    </row>
    <row r="186" spans="1:5" x14ac:dyDescent="0.25">
      <c r="A186" s="39" t="s">
        <v>242</v>
      </c>
      <c r="B186" s="42">
        <v>6.0263333333333833</v>
      </c>
      <c r="D186" s="39" t="s">
        <v>242</v>
      </c>
      <c r="E186" s="43">
        <f>'TS#1B-PfAcpH_Step 2'!N219</f>
        <v>33.948666666666441</v>
      </c>
    </row>
    <row r="187" spans="1:5" x14ac:dyDescent="0.25">
      <c r="A187" s="39" t="s">
        <v>243</v>
      </c>
      <c r="B187" s="42">
        <v>24.925333333333384</v>
      </c>
      <c r="D187" s="39" t="s">
        <v>243</v>
      </c>
      <c r="E187" s="43">
        <f>'TS#1B-PfAcpH_Step 2'!N220</f>
        <v>49.820666666666511</v>
      </c>
    </row>
    <row r="188" spans="1:5" x14ac:dyDescent="0.25">
      <c r="A188" s="39" t="s">
        <v>244</v>
      </c>
      <c r="B188" s="42">
        <v>-18.101666666666603</v>
      </c>
      <c r="D188" s="39" t="s">
        <v>244</v>
      </c>
      <c r="E188" s="43">
        <f>'TS#1B-PfAcpH_Step 2'!N221</f>
        <v>5.623666666666395</v>
      </c>
    </row>
    <row r="189" spans="1:5" x14ac:dyDescent="0.25">
      <c r="A189" s="39" t="s">
        <v>245</v>
      </c>
      <c r="B189" s="42">
        <v>78.409333333333421</v>
      </c>
      <c r="D189" s="39" t="s">
        <v>245</v>
      </c>
      <c r="E189" s="43">
        <f>'TS#1B-PfAcpH_Step 2'!N222</f>
        <v>39.713666666666541</v>
      </c>
    </row>
    <row r="190" spans="1:5" x14ac:dyDescent="0.25">
      <c r="A190" s="39" t="s">
        <v>246</v>
      </c>
      <c r="B190" s="42">
        <v>10.499333333333396</v>
      </c>
      <c r="D190" s="39" t="s">
        <v>246</v>
      </c>
      <c r="E190" s="43">
        <f>'TS#1B-PfAcpH_Step 2'!N223</f>
        <v>44.822666666666464</v>
      </c>
    </row>
    <row r="191" spans="1:5" x14ac:dyDescent="0.25">
      <c r="A191" s="39" t="s">
        <v>247</v>
      </c>
      <c r="B191" s="42">
        <v>31.01333333333335</v>
      </c>
      <c r="D191" s="39" t="s">
        <v>247</v>
      </c>
      <c r="E191" s="43">
        <f>'TS#1B-PfAcpH_Step 2'!N224</f>
        <v>7.2076666666664551</v>
      </c>
    </row>
    <row r="192" spans="1:5" x14ac:dyDescent="0.25">
      <c r="A192" s="39" t="s">
        <v>248</v>
      </c>
      <c r="B192" s="42">
        <v>-3.7296666666665885</v>
      </c>
      <c r="D192" s="39" t="s">
        <v>248</v>
      </c>
      <c r="E192" s="43">
        <f>'TS#1B-PfAcpH_Step 2'!N225</f>
        <v>15.623666666666395</v>
      </c>
    </row>
    <row r="193" spans="1:5" x14ac:dyDescent="0.25">
      <c r="A193" s="39" t="s">
        <v>249</v>
      </c>
      <c r="B193" s="42">
        <v>27.604333333333358</v>
      </c>
      <c r="D193" s="39" t="s">
        <v>249</v>
      </c>
      <c r="E193" s="43">
        <f>'TS#1B-PfAcpH_Step 2'!N226</f>
        <v>-123.95033333333345</v>
      </c>
    </row>
    <row r="194" spans="1:5" x14ac:dyDescent="0.25">
      <c r="A194" s="39" t="s">
        <v>232</v>
      </c>
      <c r="B194" s="42">
        <v>16.691333333333404</v>
      </c>
      <c r="D194" s="39" t="s">
        <v>232</v>
      </c>
      <c r="E194" s="43">
        <f>'TS#1B-PfAcpH_Step 2'!N209</f>
        <v>26.282666666666501</v>
      </c>
    </row>
    <row r="195" spans="1:5" x14ac:dyDescent="0.25">
      <c r="A195" s="39" t="s">
        <v>250</v>
      </c>
      <c r="B195" s="42">
        <v>0.40433333333342603</v>
      </c>
      <c r="D195" s="39" t="s">
        <v>250</v>
      </c>
      <c r="E195" s="43">
        <f>'TS#1B-PfAcpH_Step 2'!N227</f>
        <v>24.076666666666597</v>
      </c>
    </row>
    <row r="196" spans="1:5" x14ac:dyDescent="0.25">
      <c r="A196" s="39" t="s">
        <v>251</v>
      </c>
      <c r="B196" s="42">
        <v>39.717333333333499</v>
      </c>
      <c r="D196" s="39" t="s">
        <v>251</v>
      </c>
      <c r="E196" s="43">
        <f>'TS#1B-PfAcpH_Step 2'!N228</f>
        <v>32.760666666666339</v>
      </c>
    </row>
    <row r="197" spans="1:5" x14ac:dyDescent="0.25">
      <c r="A197" s="39" t="s">
        <v>252</v>
      </c>
      <c r="B197" s="42">
        <v>13.432333333333389</v>
      </c>
      <c r="D197" s="39" t="s">
        <v>252</v>
      </c>
      <c r="E197" s="43">
        <f>'TS#1B-PfAcpH_Step 2'!N229</f>
        <v>28.680666666666639</v>
      </c>
    </row>
    <row r="198" spans="1:5" x14ac:dyDescent="0.25">
      <c r="A198" s="39" t="s">
        <v>253</v>
      </c>
      <c r="B198" s="42">
        <v>7.7103333333334092</v>
      </c>
      <c r="D198" s="39" t="s">
        <v>253</v>
      </c>
      <c r="E198" s="43">
        <f>'TS#1B-PfAcpH_Step 2'!N230</f>
        <v>46.334666666666635</v>
      </c>
    </row>
    <row r="199" spans="1:5" x14ac:dyDescent="0.25">
      <c r="A199" s="39" t="s">
        <v>254</v>
      </c>
      <c r="B199" s="42">
        <v>7.0273333333334165</v>
      </c>
      <c r="D199" s="39" t="s">
        <v>254</v>
      </c>
      <c r="E199" s="43">
        <f>'TS#1B-PfAcpH_Step 2'!N231</f>
        <v>27.523666666666486</v>
      </c>
    </row>
    <row r="200" spans="1:5" x14ac:dyDescent="0.25">
      <c r="A200" s="39" t="s">
        <v>255</v>
      </c>
      <c r="B200" s="42">
        <v>125.63833333333343</v>
      </c>
      <c r="D200" s="39" t="s">
        <v>255</v>
      </c>
      <c r="E200" s="43">
        <f>'TS#1B-PfAcpH_Step 2'!N232</f>
        <v>-59.363333333333458</v>
      </c>
    </row>
    <row r="201" spans="1:5" x14ac:dyDescent="0.25">
      <c r="A201" s="39" t="s">
        <v>256</v>
      </c>
      <c r="B201" s="42">
        <v>9.7833333333334167</v>
      </c>
      <c r="D201" s="39" t="s">
        <v>256</v>
      </c>
      <c r="E201" s="43">
        <f>'TS#1B-PfAcpH_Step 2'!N233</f>
        <v>15.41066666666643</v>
      </c>
    </row>
    <row r="202" spans="1:5" x14ac:dyDescent="0.25">
      <c r="A202" s="39" t="s">
        <v>257</v>
      </c>
      <c r="B202" s="42">
        <v>16.411333333333374</v>
      </c>
      <c r="D202" s="39" t="s">
        <v>257</v>
      </c>
      <c r="E202" s="43">
        <f>'TS#1B-PfAcpH_Step 2'!N234</f>
        <v>-69.994333333333543</v>
      </c>
    </row>
    <row r="203" spans="1:5" x14ac:dyDescent="0.25">
      <c r="A203" s="39" t="s">
        <v>258</v>
      </c>
      <c r="B203" s="42">
        <v>24.257333333333378</v>
      </c>
      <c r="D203" s="39" t="s">
        <v>258</v>
      </c>
      <c r="E203" s="43">
        <f>'TS#1B-PfAcpH_Step 2'!N235</f>
        <v>47.924666666666553</v>
      </c>
    </row>
    <row r="204" spans="1:5" x14ac:dyDescent="0.25">
      <c r="A204" s="39" t="s">
        <v>259</v>
      </c>
      <c r="B204" s="42">
        <v>-7.5536666666665724</v>
      </c>
      <c r="D204" s="39" t="s">
        <v>259</v>
      </c>
      <c r="E204" s="43">
        <f>'TS#1B-PfAcpH_Step 2'!N236</f>
        <v>42.67566666666653</v>
      </c>
    </row>
    <row r="205" spans="1:5" x14ac:dyDescent="0.25">
      <c r="A205" s="39" t="s">
        <v>233</v>
      </c>
      <c r="B205" s="42">
        <v>127.51333333333338</v>
      </c>
      <c r="D205" s="39" t="s">
        <v>233</v>
      </c>
      <c r="E205" s="43">
        <f>'TS#1B-PfAcpH_Step 2'!N210</f>
        <v>-12.825333333333674</v>
      </c>
    </row>
    <row r="206" spans="1:5" x14ac:dyDescent="0.25">
      <c r="A206" s="39" t="s">
        <v>260</v>
      </c>
      <c r="B206" s="42">
        <v>18.022333333333364</v>
      </c>
      <c r="D206" s="39" t="s">
        <v>260</v>
      </c>
      <c r="E206" s="43">
        <f>'TS#1B-PfAcpH_Step 2'!N237</f>
        <v>26.187666666666473</v>
      </c>
    </row>
    <row r="207" spans="1:5" x14ac:dyDescent="0.25">
      <c r="A207" s="39" t="s">
        <v>234</v>
      </c>
      <c r="B207" s="42">
        <v>16.019333333333378</v>
      </c>
      <c r="D207" s="39" t="s">
        <v>234</v>
      </c>
      <c r="E207" s="43">
        <f>'TS#1B-PfAcpH_Step 2'!N211</f>
        <v>47.714666666666517</v>
      </c>
    </row>
    <row r="208" spans="1:5" x14ac:dyDescent="0.25">
      <c r="A208" s="39" t="s">
        <v>235</v>
      </c>
      <c r="B208" s="42">
        <v>159.96533333333343</v>
      </c>
      <c r="D208" s="39" t="s">
        <v>235</v>
      </c>
      <c r="E208" s="43">
        <f>'TS#1B-PfAcpH_Step 2'!N212</f>
        <v>16.726666666666461</v>
      </c>
    </row>
    <row r="209" spans="1:5" x14ac:dyDescent="0.25">
      <c r="A209" s="39" t="s">
        <v>236</v>
      </c>
      <c r="B209" s="42">
        <v>-1.9606666666665831</v>
      </c>
      <c r="D209" s="39" t="s">
        <v>236</v>
      </c>
      <c r="E209" s="43">
        <f>'TS#1B-PfAcpH_Step 2'!N213</f>
        <v>26.06366666666645</v>
      </c>
    </row>
    <row r="210" spans="1:5" x14ac:dyDescent="0.25">
      <c r="A210" s="39" t="s">
        <v>237</v>
      </c>
      <c r="B210" s="42">
        <v>24.46233333333339</v>
      </c>
      <c r="D210" s="39" t="s">
        <v>237</v>
      </c>
      <c r="E210" s="43">
        <f>'TS#1B-PfAcpH_Step 2'!N214</f>
        <v>41.915666666666539</v>
      </c>
    </row>
    <row r="211" spans="1:5" x14ac:dyDescent="0.25">
      <c r="A211" s="39" t="s">
        <v>238</v>
      </c>
      <c r="B211" s="42">
        <v>14.096333333333376</v>
      </c>
      <c r="D211" s="39" t="s">
        <v>238</v>
      </c>
      <c r="E211" s="43">
        <f>'TS#1B-PfAcpH_Step 2'!N215</f>
        <v>16.095666666666375</v>
      </c>
    </row>
    <row r="212" spans="1:5" x14ac:dyDescent="0.25">
      <c r="A212" s="39" t="s">
        <v>239</v>
      </c>
      <c r="B212" s="42">
        <v>75.216333333333438</v>
      </c>
      <c r="D212" s="39" t="s">
        <v>239</v>
      </c>
      <c r="E212" s="43">
        <f>'TS#1B-PfAcpH_Step 2'!N216</f>
        <v>61.693666666666331</v>
      </c>
    </row>
    <row r="213" spans="1:5" x14ac:dyDescent="0.25">
      <c r="A213" s="39" t="s">
        <v>261</v>
      </c>
      <c r="B213" s="42">
        <v>21.92833333333337</v>
      </c>
      <c r="D213" s="39" t="s">
        <v>261</v>
      </c>
      <c r="E213" s="43">
        <f>'TS#1B-PfAcpH_Step 2'!N238</f>
        <v>-96.446333333333314</v>
      </c>
    </row>
    <row r="214" spans="1:5" x14ac:dyDescent="0.25">
      <c r="A214" s="39" t="s">
        <v>270</v>
      </c>
      <c r="B214" s="42">
        <v>13.1013333333334</v>
      </c>
      <c r="D214" s="39" t="s">
        <v>270</v>
      </c>
      <c r="E214" s="43">
        <f>'TS#1B-PfAcpH_Step 2'!N247</f>
        <v>30.571666666666488</v>
      </c>
    </row>
    <row r="215" spans="1:5" x14ac:dyDescent="0.25">
      <c r="A215" s="39" t="s">
        <v>271</v>
      </c>
      <c r="B215" s="42">
        <v>21.471333333333405</v>
      </c>
      <c r="D215" s="39" t="s">
        <v>271</v>
      </c>
      <c r="E215" s="43">
        <f>'TS#1B-PfAcpH_Step 2'!N248</f>
        <v>18.36466666666638</v>
      </c>
    </row>
    <row r="216" spans="1:5" x14ac:dyDescent="0.25">
      <c r="A216" s="39" t="s">
        <v>272</v>
      </c>
      <c r="B216" s="42">
        <v>15.002333333333411</v>
      </c>
      <c r="D216" s="39" t="s">
        <v>272</v>
      </c>
      <c r="E216" s="43">
        <f>'TS#1B-PfAcpH_Step 2'!N249</f>
        <v>23.342666666666446</v>
      </c>
    </row>
    <row r="217" spans="1:5" x14ac:dyDescent="0.25">
      <c r="A217" s="39" t="s">
        <v>273</v>
      </c>
      <c r="B217" s="42">
        <v>35.480333333333391</v>
      </c>
      <c r="D217" s="39" t="s">
        <v>273</v>
      </c>
      <c r="E217" s="43">
        <f>'TS#1B-PfAcpH_Step 2'!N250</f>
        <v>46.350666666666484</v>
      </c>
    </row>
    <row r="218" spans="1:5" x14ac:dyDescent="0.25">
      <c r="A218" s="39" t="s">
        <v>274</v>
      </c>
      <c r="B218" s="42">
        <v>20.245333333333406</v>
      </c>
      <c r="D218" s="39" t="s">
        <v>274</v>
      </c>
      <c r="E218" s="43">
        <f>'TS#1B-PfAcpH_Step 2'!N251</f>
        <v>22.748666666666395</v>
      </c>
    </row>
    <row r="219" spans="1:5" x14ac:dyDescent="0.25">
      <c r="A219" s="39" t="s">
        <v>275</v>
      </c>
      <c r="B219" s="42">
        <v>105.86233333333337</v>
      </c>
      <c r="D219" s="39" t="s">
        <v>275</v>
      </c>
      <c r="E219" s="43">
        <f>'TS#1B-PfAcpH_Step 2'!N252</f>
        <v>-53.907333333333554</v>
      </c>
    </row>
    <row r="220" spans="1:5" x14ac:dyDescent="0.25">
      <c r="A220" s="39" t="s">
        <v>276</v>
      </c>
      <c r="B220" s="42">
        <v>-1.5496666666665817</v>
      </c>
      <c r="D220" s="39" t="s">
        <v>276</v>
      </c>
      <c r="E220" s="43">
        <f>'TS#1B-PfAcpH_Step 2'!N253</f>
        <v>18.230666666666366</v>
      </c>
    </row>
    <row r="221" spans="1:5" x14ac:dyDescent="0.25">
      <c r="A221" s="39" t="s">
        <v>277</v>
      </c>
      <c r="B221" s="42">
        <v>29.955333333333442</v>
      </c>
      <c r="D221" s="39" t="s">
        <v>277</v>
      </c>
      <c r="E221" s="43">
        <f>'TS#1B-PfAcpH_Step 2'!N254</f>
        <v>63.687666666666473</v>
      </c>
    </row>
    <row r="222" spans="1:5" x14ac:dyDescent="0.25">
      <c r="A222" s="39" t="s">
        <v>278</v>
      </c>
      <c r="B222" s="42">
        <v>10.564333333333423</v>
      </c>
      <c r="D222" s="39" t="s">
        <v>278</v>
      </c>
      <c r="E222" s="43">
        <f>'TS#1B-PfAcpH_Step 2'!N255</f>
        <v>39.113666666666631</v>
      </c>
    </row>
    <row r="223" spans="1:5" x14ac:dyDescent="0.25">
      <c r="A223" s="39" t="s">
        <v>279</v>
      </c>
      <c r="B223" s="42">
        <v>12.921333333333365</v>
      </c>
      <c r="D223" s="39" t="s">
        <v>279</v>
      </c>
      <c r="E223" s="43">
        <f>'TS#1B-PfAcpH_Step 2'!N256</f>
        <v>47.403666666666368</v>
      </c>
    </row>
    <row r="224" spans="1:5" x14ac:dyDescent="0.25">
      <c r="A224" s="39" t="s">
        <v>262</v>
      </c>
      <c r="B224" s="42">
        <v>22.052333333333365</v>
      </c>
      <c r="D224" s="39" t="s">
        <v>262</v>
      </c>
      <c r="E224" s="43">
        <f>'TS#1B-PfAcpH_Step 2'!N239</f>
        <v>41.948666666666441</v>
      </c>
    </row>
    <row r="225" spans="1:5" x14ac:dyDescent="0.25">
      <c r="A225" s="39" t="s">
        <v>280</v>
      </c>
      <c r="B225" s="42">
        <v>48.443333333333413</v>
      </c>
      <c r="D225" s="39" t="s">
        <v>280</v>
      </c>
      <c r="E225" s="43">
        <f>'TS#1B-PfAcpH_Step 2'!N257</f>
        <v>68.751666666666551</v>
      </c>
    </row>
    <row r="226" spans="1:5" x14ac:dyDescent="0.25">
      <c r="A226" s="39" t="s">
        <v>281</v>
      </c>
      <c r="B226" s="42">
        <v>49.989333333333406</v>
      </c>
      <c r="D226" s="39" t="s">
        <v>281</v>
      </c>
      <c r="E226" s="43">
        <f>'TS#1B-PfAcpH_Step 2'!N258</f>
        <v>32.249666666666599</v>
      </c>
    </row>
    <row r="227" spans="1:5" x14ac:dyDescent="0.25">
      <c r="A227" s="39" t="s">
        <v>282</v>
      </c>
      <c r="B227" s="42">
        <v>1.3203333333333944</v>
      </c>
      <c r="D227" s="39" t="s">
        <v>282</v>
      </c>
      <c r="E227" s="43">
        <f>'TS#1B-PfAcpH_Step 2'!N259</f>
        <v>35.411666666666406</v>
      </c>
    </row>
    <row r="228" spans="1:5" x14ac:dyDescent="0.25">
      <c r="A228" s="39" t="s">
        <v>283</v>
      </c>
      <c r="B228" s="42">
        <v>57.13733333333343</v>
      </c>
      <c r="D228" s="39" t="s">
        <v>283</v>
      </c>
      <c r="E228" s="43">
        <f>'TS#1B-PfAcpH_Step 2'!N260</f>
        <v>14.79566666666642</v>
      </c>
    </row>
    <row r="229" spans="1:5" x14ac:dyDescent="0.25">
      <c r="A229" s="39" t="s">
        <v>284</v>
      </c>
      <c r="B229" s="42">
        <v>8.1843333333333703</v>
      </c>
      <c r="D229" s="39" t="s">
        <v>284</v>
      </c>
      <c r="E229" s="43">
        <f>'TS#1B-PfAcpH_Step 2'!N261</f>
        <v>28.626666666666324</v>
      </c>
    </row>
    <row r="230" spans="1:5" x14ac:dyDescent="0.25">
      <c r="A230" s="39" t="s">
        <v>285</v>
      </c>
      <c r="B230" s="42">
        <v>-61.016666666666652</v>
      </c>
      <c r="D230" s="39" t="s">
        <v>285</v>
      </c>
      <c r="E230" s="43">
        <f>'TS#1B-PfAcpH_Step 2'!N262</f>
        <v>-54.794333333333498</v>
      </c>
    </row>
    <row r="231" spans="1:5" x14ac:dyDescent="0.25">
      <c r="A231" s="39" t="s">
        <v>286</v>
      </c>
      <c r="B231" s="42">
        <v>4.3333333333379187E-2</v>
      </c>
      <c r="D231" s="39" t="s">
        <v>286</v>
      </c>
      <c r="E231" s="43">
        <f>'TS#1B-PfAcpH_Step 2'!N263</f>
        <v>26.312666666666473</v>
      </c>
    </row>
    <row r="232" spans="1:5" x14ac:dyDescent="0.25">
      <c r="A232" s="39" t="s">
        <v>287</v>
      </c>
      <c r="B232" s="42">
        <v>30.901333333333383</v>
      </c>
      <c r="D232" s="39" t="s">
        <v>287</v>
      </c>
      <c r="E232" s="43">
        <f>'TS#1B-PfAcpH_Step 2'!N264</f>
        <v>54.225666666666484</v>
      </c>
    </row>
    <row r="233" spans="1:5" x14ac:dyDescent="0.25">
      <c r="A233" s="39" t="s">
        <v>288</v>
      </c>
      <c r="B233" s="42">
        <v>6.9613333333333856</v>
      </c>
      <c r="D233" s="39" t="s">
        <v>288</v>
      </c>
      <c r="E233" s="43">
        <f>'TS#1B-PfAcpH_Step 2'!N265</f>
        <v>25.950666666666393</v>
      </c>
    </row>
    <row r="234" spans="1:5" x14ac:dyDescent="0.25">
      <c r="A234" s="39" t="s">
        <v>289</v>
      </c>
      <c r="B234" s="42">
        <v>13.054333333333403</v>
      </c>
      <c r="D234" s="39" t="s">
        <v>289</v>
      </c>
      <c r="E234" s="43">
        <f>'TS#1B-PfAcpH_Step 2'!N266</f>
        <v>-93.894333333333407</v>
      </c>
    </row>
    <row r="235" spans="1:5" x14ac:dyDescent="0.25">
      <c r="A235" s="39" t="s">
        <v>263</v>
      </c>
      <c r="B235" s="42">
        <v>39.972333333333381</v>
      </c>
      <c r="D235" s="39" t="s">
        <v>263</v>
      </c>
      <c r="E235" s="43">
        <f>'TS#1B-PfAcpH_Step 2'!N240</f>
        <v>-70.164333333333389</v>
      </c>
    </row>
    <row r="236" spans="1:5" x14ac:dyDescent="0.25">
      <c r="A236" s="39" t="s">
        <v>290</v>
      </c>
      <c r="B236" s="42">
        <v>35.307333333333389</v>
      </c>
      <c r="D236" s="39" t="s">
        <v>290</v>
      </c>
      <c r="E236" s="43">
        <f>'TS#1B-PfAcpH_Step 2'!N267</f>
        <v>50.33666666666636</v>
      </c>
    </row>
    <row r="237" spans="1:5" x14ac:dyDescent="0.25">
      <c r="A237" s="39" t="s">
        <v>264</v>
      </c>
      <c r="B237" s="42">
        <v>1.7663333333333924</v>
      </c>
      <c r="D237" s="39" t="s">
        <v>264</v>
      </c>
      <c r="E237" s="43">
        <f>'TS#1B-PfAcpH_Step 2'!N241</f>
        <v>50.531666666666524</v>
      </c>
    </row>
    <row r="238" spans="1:5" x14ac:dyDescent="0.25">
      <c r="A238" s="39" t="s">
        <v>265</v>
      </c>
      <c r="B238" s="42">
        <v>34.914333333333389</v>
      </c>
      <c r="D238" s="39" t="s">
        <v>265</v>
      </c>
      <c r="E238" s="43">
        <f>'TS#1B-PfAcpH_Step 2'!N242</f>
        <v>64.847666666666328</v>
      </c>
    </row>
    <row r="239" spans="1:5" x14ac:dyDescent="0.25">
      <c r="A239" s="39" t="s">
        <v>266</v>
      </c>
      <c r="B239" s="42">
        <v>22.728333333333381</v>
      </c>
      <c r="D239" s="39" t="s">
        <v>266</v>
      </c>
      <c r="E239" s="43">
        <f>'TS#1B-PfAcpH_Step 2'!N243</f>
        <v>36.486666666666679</v>
      </c>
    </row>
    <row r="240" spans="1:5" x14ac:dyDescent="0.25">
      <c r="A240" s="39" t="s">
        <v>267</v>
      </c>
      <c r="B240" s="42">
        <v>52.207333333333423</v>
      </c>
      <c r="D240" s="39" t="s">
        <v>267</v>
      </c>
      <c r="E240" s="43">
        <f>'TS#1B-PfAcpH_Step 2'!N244</f>
        <v>-14.110333333333529</v>
      </c>
    </row>
    <row r="241" spans="1:5" x14ac:dyDescent="0.25">
      <c r="A241" s="39" t="s">
        <v>268</v>
      </c>
      <c r="B241" s="42">
        <v>6.7063333333333901</v>
      </c>
      <c r="D241" s="39" t="s">
        <v>268</v>
      </c>
      <c r="E241" s="43">
        <f>'TS#1B-PfAcpH_Step 2'!N245</f>
        <v>19.661666666666633</v>
      </c>
    </row>
    <row r="242" spans="1:5" x14ac:dyDescent="0.25">
      <c r="A242" s="39" t="s">
        <v>269</v>
      </c>
      <c r="B242" s="42">
        <v>34.658333333333388</v>
      </c>
      <c r="D242" s="39" t="s">
        <v>269</v>
      </c>
      <c r="E242" s="43">
        <f>'TS#1B-PfAcpH_Step 2'!N246</f>
        <v>46.727666666666664</v>
      </c>
    </row>
    <row r="243" spans="1:5" x14ac:dyDescent="0.25">
      <c r="A243" s="39" t="s">
        <v>291</v>
      </c>
      <c r="B243" s="42">
        <v>53.3513333333334</v>
      </c>
      <c r="D243" s="39" t="s">
        <v>291</v>
      </c>
      <c r="E243" s="43">
        <f>'TS#1B-PfAcpH_Step 2'!N268</f>
        <v>72.361666666666451</v>
      </c>
    </row>
    <row r="244" spans="1:5" x14ac:dyDescent="0.25">
      <c r="A244" s="39" t="s">
        <v>300</v>
      </c>
      <c r="B244" s="42">
        <v>68.402333333333416</v>
      </c>
      <c r="D244" s="39" t="s">
        <v>300</v>
      </c>
      <c r="E244" s="43">
        <f>'TS#1B-PfAcpH_Step 2'!N277</f>
        <v>126.74466666666649</v>
      </c>
    </row>
    <row r="245" spans="1:5" x14ac:dyDescent="0.25">
      <c r="A245" s="39" t="s">
        <v>301</v>
      </c>
      <c r="B245" s="42">
        <v>36.883333333333411</v>
      </c>
      <c r="D245" s="39" t="s">
        <v>301</v>
      </c>
      <c r="E245" s="43">
        <f>'TS#1B-PfAcpH_Step 2'!N278</f>
        <v>68.256666666666661</v>
      </c>
    </row>
    <row r="246" spans="1:5" x14ac:dyDescent="0.25">
      <c r="A246" s="39" t="s">
        <v>302</v>
      </c>
      <c r="B246" s="42">
        <v>12.018333333333374</v>
      </c>
      <c r="D246" s="39" t="s">
        <v>302</v>
      </c>
      <c r="E246" s="43">
        <f>'TS#1B-PfAcpH_Step 2'!N279</f>
        <v>23.642666666666628</v>
      </c>
    </row>
    <row r="247" spans="1:5" x14ac:dyDescent="0.25">
      <c r="A247" s="39" t="s">
        <v>303</v>
      </c>
      <c r="B247" s="42">
        <v>32.257333333333435</v>
      </c>
      <c r="D247" s="39" t="s">
        <v>303</v>
      </c>
      <c r="E247" s="43">
        <f>'TS#1B-PfAcpH_Step 2'!N280</f>
        <v>-54.957333333333736</v>
      </c>
    </row>
    <row r="248" spans="1:5" x14ac:dyDescent="0.25">
      <c r="A248" s="39" t="s">
        <v>304</v>
      </c>
      <c r="B248" s="42">
        <v>35.155333333333402</v>
      </c>
      <c r="D248" s="39" t="s">
        <v>304</v>
      </c>
      <c r="E248" s="43">
        <f>'TS#1B-PfAcpH_Step 2'!N281</f>
        <v>33.505666666666457</v>
      </c>
    </row>
    <row r="249" spans="1:5" x14ac:dyDescent="0.25">
      <c r="A249" s="39" t="s">
        <v>305</v>
      </c>
      <c r="B249" s="42">
        <v>77.754333333333392</v>
      </c>
      <c r="D249" s="39" t="s">
        <v>305</v>
      </c>
      <c r="E249" s="43">
        <f>'TS#1B-PfAcpH_Step 2'!N282</f>
        <v>32.108666666666522</v>
      </c>
    </row>
    <row r="250" spans="1:5" x14ac:dyDescent="0.25">
      <c r="A250" s="39" t="s">
        <v>306</v>
      </c>
      <c r="B250" s="42">
        <v>15.246333333333382</v>
      </c>
      <c r="D250" s="39" t="s">
        <v>306</v>
      </c>
      <c r="E250" s="43">
        <f>'TS#1B-PfAcpH_Step 2'!N283</f>
        <v>24.7526666666663</v>
      </c>
    </row>
    <row r="251" spans="1:5" x14ac:dyDescent="0.25">
      <c r="A251" s="39" t="s">
        <v>307</v>
      </c>
      <c r="B251" s="42">
        <v>-116.68966666666643</v>
      </c>
      <c r="D251" s="39" t="s">
        <v>307</v>
      </c>
      <c r="E251" s="43">
        <f>'TS#1B-PfAcpH_Step 2'!N284</f>
        <v>27.417666666666491</v>
      </c>
    </row>
    <row r="252" spans="1:5" x14ac:dyDescent="0.25">
      <c r="A252" s="39" t="s">
        <v>308</v>
      </c>
      <c r="B252" s="42">
        <v>8.0243333333333737</v>
      </c>
      <c r="D252" s="39" t="s">
        <v>308</v>
      </c>
      <c r="E252" s="43">
        <f>'TS#1B-PfAcpH_Step 2'!N285</f>
        <v>24.326666666666597</v>
      </c>
    </row>
    <row r="253" spans="1:5" x14ac:dyDescent="0.25">
      <c r="A253" s="39" t="s">
        <v>309</v>
      </c>
      <c r="B253" s="42">
        <v>103.71033333333344</v>
      </c>
      <c r="D253" s="39" t="s">
        <v>309</v>
      </c>
      <c r="E253" s="43">
        <f>'TS#1B-PfAcpH_Step 2'!N286</f>
        <v>19.874666666666371</v>
      </c>
    </row>
    <row r="254" spans="1:5" x14ac:dyDescent="0.25">
      <c r="A254" s="39" t="s">
        <v>292</v>
      </c>
      <c r="B254" s="42">
        <v>35.448333333333409</v>
      </c>
      <c r="D254" s="39" t="s">
        <v>292</v>
      </c>
      <c r="E254" s="43">
        <f>'TS#1B-PfAcpH_Step 2'!N269</f>
        <v>46.91266666666661</v>
      </c>
    </row>
    <row r="255" spans="1:5" x14ac:dyDescent="0.25">
      <c r="A255" s="39" t="s">
        <v>310</v>
      </c>
      <c r="B255" s="42">
        <v>2.6913333333334037</v>
      </c>
      <c r="D255" s="39" t="s">
        <v>310</v>
      </c>
      <c r="E255" s="43">
        <f>'TS#1B-PfAcpH_Step 2'!N287</f>
        <v>34.051666666666506</v>
      </c>
    </row>
    <row r="256" spans="1:5" x14ac:dyDescent="0.25">
      <c r="A256" s="39" t="s">
        <v>311</v>
      </c>
      <c r="B256" s="42">
        <v>204.16733333333343</v>
      </c>
      <c r="D256" s="39" t="s">
        <v>311</v>
      </c>
      <c r="E256" s="43">
        <f>'TS#1B-PfAcpH_Step 2'!N288</f>
        <v>-65.572333333333518</v>
      </c>
    </row>
    <row r="257" spans="1:5" x14ac:dyDescent="0.25">
      <c r="A257" s="39" t="s">
        <v>312</v>
      </c>
      <c r="B257" s="42">
        <v>8.5503333333333558</v>
      </c>
      <c r="D257" s="39" t="s">
        <v>312</v>
      </c>
      <c r="E257" s="43">
        <f>'TS#1B-PfAcpH_Step 2'!N289</f>
        <v>33.518666666666377</v>
      </c>
    </row>
    <row r="258" spans="1:5" x14ac:dyDescent="0.25">
      <c r="A258" s="39" t="s">
        <v>313</v>
      </c>
      <c r="B258" s="42">
        <v>34.026333333333383</v>
      </c>
      <c r="D258" s="39" t="s">
        <v>313</v>
      </c>
      <c r="E258" s="43">
        <f>'TS#1B-PfAcpH_Step 2'!N290</f>
        <v>39.769666666666581</v>
      </c>
    </row>
    <row r="259" spans="1:5" x14ac:dyDescent="0.25">
      <c r="A259" s="39" t="s">
        <v>314</v>
      </c>
      <c r="B259" s="42">
        <v>29.129333333333392</v>
      </c>
      <c r="D259" s="39" t="s">
        <v>314</v>
      </c>
      <c r="E259" s="43">
        <f>'TS#1B-PfAcpH_Step 2'!N291</f>
        <v>38.172666666666601</v>
      </c>
    </row>
    <row r="260" spans="1:5" x14ac:dyDescent="0.25">
      <c r="A260" s="39" t="s">
        <v>315</v>
      </c>
      <c r="B260" s="42">
        <v>57.096333333333433</v>
      </c>
      <c r="D260" s="39" t="s">
        <v>315</v>
      </c>
      <c r="E260" s="43">
        <f>'TS#1B-PfAcpH_Step 2'!N292</f>
        <v>13.467666666666446</v>
      </c>
    </row>
    <row r="261" spans="1:5" x14ac:dyDescent="0.25">
      <c r="A261" s="39" t="s">
        <v>316</v>
      </c>
      <c r="B261" s="42">
        <v>0.63033333333342512</v>
      </c>
      <c r="D261" s="39" t="s">
        <v>316</v>
      </c>
      <c r="E261" s="43">
        <f>'TS#1B-PfAcpH_Step 2'!N293</f>
        <v>27.547666666666601</v>
      </c>
    </row>
    <row r="262" spans="1:5" x14ac:dyDescent="0.25">
      <c r="A262" s="39" t="s">
        <v>317</v>
      </c>
      <c r="B262" s="42">
        <v>39.478333333333353</v>
      </c>
      <c r="D262" s="39" t="s">
        <v>317</v>
      </c>
      <c r="E262" s="43">
        <f>'TS#1B-PfAcpH_Step 2'!N294</f>
        <v>11.11966666666649</v>
      </c>
    </row>
    <row r="263" spans="1:5" x14ac:dyDescent="0.25">
      <c r="A263" s="39" t="s">
        <v>293</v>
      </c>
      <c r="B263" s="42">
        <v>76.958333333333371</v>
      </c>
      <c r="D263" s="39" t="s">
        <v>293</v>
      </c>
      <c r="E263" s="43">
        <f>'TS#1B-PfAcpH_Step 2'!N270</f>
        <v>27.318666666666559</v>
      </c>
    </row>
    <row r="264" spans="1:5" x14ac:dyDescent="0.25">
      <c r="A264" s="39" t="s">
        <v>294</v>
      </c>
      <c r="B264" s="42">
        <v>23.245333333333406</v>
      </c>
      <c r="D264" s="39" t="s">
        <v>294</v>
      </c>
      <c r="E264" s="43">
        <f>'TS#1B-PfAcpH_Step 2'!N271</f>
        <v>35.668666666666468</v>
      </c>
    </row>
    <row r="265" spans="1:5" x14ac:dyDescent="0.25">
      <c r="A265" s="39" t="s">
        <v>295</v>
      </c>
      <c r="B265" s="42">
        <v>18.072333333333404</v>
      </c>
      <c r="D265" s="39" t="s">
        <v>295</v>
      </c>
      <c r="E265" s="43">
        <f>'TS#1B-PfAcpH_Step 2'!N272</f>
        <v>72.679666666666435</v>
      </c>
    </row>
    <row r="266" spans="1:5" x14ac:dyDescent="0.25">
      <c r="A266" s="39" t="s">
        <v>296</v>
      </c>
      <c r="B266" s="42">
        <v>19.977333333333377</v>
      </c>
      <c r="D266" s="39" t="s">
        <v>296</v>
      </c>
      <c r="E266" s="43">
        <f>'TS#1B-PfAcpH_Step 2'!N273</f>
        <v>33.509666666666362</v>
      </c>
    </row>
    <row r="267" spans="1:5" x14ac:dyDescent="0.25">
      <c r="A267" s="39" t="s">
        <v>297</v>
      </c>
      <c r="B267" s="42">
        <v>90.741333333333415</v>
      </c>
      <c r="D267" s="39" t="s">
        <v>297</v>
      </c>
      <c r="E267" s="43">
        <f>'TS#1B-PfAcpH_Step 2'!N274</f>
        <v>12.909666666666453</v>
      </c>
    </row>
    <row r="268" spans="1:5" x14ac:dyDescent="0.25">
      <c r="A268" s="39" t="s">
        <v>298</v>
      </c>
      <c r="B268" s="42">
        <v>5.3813333333334015</v>
      </c>
      <c r="D268" s="39" t="s">
        <v>298</v>
      </c>
      <c r="E268" s="43">
        <f>'TS#1B-PfAcpH_Step 2'!N275</f>
        <v>23.225666666666484</v>
      </c>
    </row>
    <row r="269" spans="1:5" x14ac:dyDescent="0.25">
      <c r="A269" s="39" t="s">
        <v>299</v>
      </c>
      <c r="B269" s="42">
        <v>38.491333333333387</v>
      </c>
      <c r="D269" s="39" t="s">
        <v>299</v>
      </c>
      <c r="E269" s="43">
        <f>'TS#1B-PfAcpH_Step 2'!N276</f>
        <v>-7.1793333333334886</v>
      </c>
    </row>
  </sheetData>
  <sortState ref="D3:E269">
    <sortCondition ref="D3:D269"/>
  </sortState>
  <conditionalFormatting sqref="B1:B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269 C270:C1048576 C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scale="17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9"/>
  <sheetViews>
    <sheetView workbookViewId="0">
      <selection activeCell="B148" sqref="B148"/>
    </sheetView>
  </sheetViews>
  <sheetFormatPr defaultRowHeight="15" x14ac:dyDescent="0.25"/>
  <cols>
    <col min="1" max="1" width="33" style="48" bestFit="1" customWidth="1"/>
    <col min="2" max="2" width="26.7109375" style="48" bestFit="1" customWidth="1"/>
    <col min="3" max="3" width="20.28515625" style="48" bestFit="1" customWidth="1"/>
    <col min="4" max="4" width="21.85546875" style="48" bestFit="1" customWidth="1"/>
    <col min="5" max="5" width="28.7109375" style="48" bestFit="1" customWidth="1"/>
    <col min="6" max="6" width="30.28515625" style="48" bestFit="1" customWidth="1"/>
    <col min="7" max="7" width="13.5703125" style="48" bestFit="1" customWidth="1"/>
    <col min="8" max="8" width="15" style="48" bestFit="1" customWidth="1"/>
    <col min="9" max="16384" width="9.140625" style="48"/>
  </cols>
  <sheetData>
    <row r="1" spans="1:8" x14ac:dyDescent="0.25">
      <c r="A1" s="55" t="s">
        <v>648</v>
      </c>
      <c r="G1" s="49"/>
    </row>
    <row r="2" spans="1:8" x14ac:dyDescent="0.25">
      <c r="A2" s="45" t="s">
        <v>635</v>
      </c>
      <c r="B2" s="45" t="s">
        <v>640</v>
      </c>
      <c r="C2" s="44" t="s">
        <v>646</v>
      </c>
      <c r="D2" s="44" t="s">
        <v>647</v>
      </c>
      <c r="F2" s="49"/>
      <c r="G2" s="61"/>
      <c r="H2" s="61"/>
    </row>
    <row r="3" spans="1:8" x14ac:dyDescent="0.25">
      <c r="A3" s="39" t="s">
        <v>51</v>
      </c>
      <c r="B3" s="56" t="s">
        <v>568</v>
      </c>
      <c r="C3" s="56">
        <v>981.80733333333296</v>
      </c>
      <c r="D3" s="56">
        <f>'TS#1B-ScAcpS_Step 1'!L26</f>
        <v>877.2049999999997</v>
      </c>
      <c r="G3" s="61"/>
      <c r="H3" s="61"/>
    </row>
    <row r="4" spans="1:8" x14ac:dyDescent="0.25">
      <c r="A4" s="39" t="s">
        <v>52</v>
      </c>
      <c r="B4" s="56" t="s">
        <v>569</v>
      </c>
      <c r="C4" s="56">
        <v>189.06533333333337</v>
      </c>
      <c r="D4" s="56">
        <f>'TS#1B-ScAcpS_Step 1'!L27</f>
        <v>368.57799999999997</v>
      </c>
    </row>
    <row r="5" spans="1:8" x14ac:dyDescent="0.25">
      <c r="A5" s="39" t="s">
        <v>53</v>
      </c>
      <c r="B5" s="56" t="s">
        <v>570</v>
      </c>
      <c r="C5" s="56">
        <v>1248.4133333333332</v>
      </c>
      <c r="D5" s="56">
        <f>'TS#1B-ScAcpS_Step 1'!L28</f>
        <v>658.75799999999981</v>
      </c>
    </row>
    <row r="6" spans="1:8" x14ac:dyDescent="0.25">
      <c r="A6" s="39" t="s">
        <v>54</v>
      </c>
      <c r="B6" s="56" t="s">
        <v>571</v>
      </c>
      <c r="C6" s="56">
        <v>244.81933333333339</v>
      </c>
      <c r="D6" s="56">
        <f>'TS#1B-ScAcpS_Step 1'!L29</f>
        <v>298.46799999999985</v>
      </c>
    </row>
    <row r="7" spans="1:8" x14ac:dyDescent="0.25">
      <c r="A7" s="39" t="s">
        <v>55</v>
      </c>
      <c r="B7" s="56" t="s">
        <v>572</v>
      </c>
      <c r="C7" s="56">
        <v>1168.8193333333334</v>
      </c>
      <c r="D7" s="56">
        <f>'TS#1B-ScAcpS_Step 1'!L30</f>
        <v>181.77999999999997</v>
      </c>
    </row>
    <row r="8" spans="1:8" x14ac:dyDescent="0.25">
      <c r="A8" s="39" t="s">
        <v>56</v>
      </c>
      <c r="B8" s="56" t="s">
        <v>573</v>
      </c>
      <c r="C8" s="56">
        <v>155.43333333333337</v>
      </c>
      <c r="D8" s="56">
        <f>'TS#1B-ScAcpS_Step 1'!L31</f>
        <v>48.110999999999876</v>
      </c>
    </row>
    <row r="9" spans="1:8" x14ac:dyDescent="0.25">
      <c r="A9" s="39" t="s">
        <v>57</v>
      </c>
      <c r="B9" s="56" t="s">
        <v>574</v>
      </c>
      <c r="C9" s="56">
        <v>1239.3863333333334</v>
      </c>
      <c r="D9" s="56">
        <f>'TS#1B-ScAcpS_Step 1'!L32</f>
        <v>210.59899999999993</v>
      </c>
    </row>
    <row r="10" spans="1:8" x14ac:dyDescent="0.25">
      <c r="A10" s="39" t="s">
        <v>58</v>
      </c>
      <c r="B10" s="56" t="s">
        <v>575</v>
      </c>
      <c r="C10" s="56">
        <v>314.46733333333339</v>
      </c>
      <c r="D10" s="56">
        <f>'TS#1B-ScAcpS_Step 1'!L33</f>
        <v>262.52699999999982</v>
      </c>
    </row>
    <row r="11" spans="1:8" x14ac:dyDescent="0.25">
      <c r="A11" s="39" t="s">
        <v>59</v>
      </c>
      <c r="B11" s="56" t="s">
        <v>576</v>
      </c>
      <c r="C11" s="56">
        <v>281.75933333333342</v>
      </c>
      <c r="D11" s="56">
        <f>'TS#1B-ScAcpS_Step 1'!L34</f>
        <v>252.76599999999985</v>
      </c>
    </row>
    <row r="12" spans="1:8" x14ac:dyDescent="0.25">
      <c r="A12" s="39" t="s">
        <v>60</v>
      </c>
      <c r="B12" s="40" t="s">
        <v>577</v>
      </c>
      <c r="C12" s="56">
        <v>57.052333333333394</v>
      </c>
      <c r="D12" s="56">
        <f>'TS#1B-ScAcpS_Step 1'!L35</f>
        <v>143.18199999999979</v>
      </c>
    </row>
    <row r="13" spans="1:8" x14ac:dyDescent="0.25">
      <c r="A13" s="39" t="s">
        <v>61</v>
      </c>
      <c r="B13" s="40" t="s">
        <v>578</v>
      </c>
      <c r="C13" s="56">
        <v>54.165333333333393</v>
      </c>
      <c r="D13" s="56">
        <f>'TS#1B-ScAcpS_Step 1'!L36</f>
        <v>116.27999999999997</v>
      </c>
    </row>
    <row r="14" spans="1:8" x14ac:dyDescent="0.25">
      <c r="A14" s="39" t="s">
        <v>62</v>
      </c>
      <c r="B14" s="40" t="s">
        <v>579</v>
      </c>
      <c r="C14" s="56">
        <v>69.445333333333366</v>
      </c>
      <c r="D14" s="56">
        <f>'TS#1B-ScAcpS_Step 1'!L37</f>
        <v>170.66199999999981</v>
      </c>
    </row>
    <row r="15" spans="1:8" x14ac:dyDescent="0.25">
      <c r="A15" s="39" t="s">
        <v>63</v>
      </c>
      <c r="B15" s="40" t="s">
        <v>580</v>
      </c>
      <c r="C15" s="56">
        <v>57.260333333333364</v>
      </c>
      <c r="D15" s="56">
        <f>'TS#1B-ScAcpS_Step 1'!L38</f>
        <v>150.80399999999986</v>
      </c>
    </row>
    <row r="16" spans="1:8" x14ac:dyDescent="0.25">
      <c r="A16" s="39" t="s">
        <v>64</v>
      </c>
      <c r="B16" s="40" t="s">
        <v>581</v>
      </c>
      <c r="C16" s="56">
        <v>39.168333333333379</v>
      </c>
      <c r="D16" s="56">
        <f>'TS#1B-ScAcpS_Step 1'!L39</f>
        <v>184.06799999999998</v>
      </c>
    </row>
    <row r="17" spans="1:4" x14ac:dyDescent="0.25">
      <c r="A17" s="39" t="s">
        <v>65</v>
      </c>
      <c r="B17" s="40" t="s">
        <v>582</v>
      </c>
      <c r="C17" s="56">
        <v>46.710333333333352</v>
      </c>
      <c r="D17" s="56">
        <f>'TS#1B-ScAcpS_Step 1'!L40</f>
        <v>190.71399999999994</v>
      </c>
    </row>
    <row r="18" spans="1:4" x14ac:dyDescent="0.25">
      <c r="A18" s="39" t="s">
        <v>66</v>
      </c>
      <c r="B18" s="40" t="s">
        <v>583</v>
      </c>
      <c r="C18" s="56">
        <v>23.898333333333397</v>
      </c>
      <c r="D18" s="56">
        <f>'TS#1B-ScAcpS_Step 1'!L41</f>
        <v>39.062999999999874</v>
      </c>
    </row>
    <row r="19" spans="1:4" x14ac:dyDescent="0.25">
      <c r="A19" s="39" t="s">
        <v>67</v>
      </c>
      <c r="B19" s="40" t="s">
        <v>584</v>
      </c>
      <c r="C19" s="56">
        <v>40.209333333333376</v>
      </c>
      <c r="D19" s="56">
        <f>'TS#1B-ScAcpS_Step 1'!L42</f>
        <v>86.319999999999936</v>
      </c>
    </row>
    <row r="20" spans="1:4" x14ac:dyDescent="0.25">
      <c r="A20" s="39" t="s">
        <v>68</v>
      </c>
      <c r="B20" s="56" t="s">
        <v>318</v>
      </c>
      <c r="C20" s="56">
        <v>879.33933333333346</v>
      </c>
      <c r="D20" s="56">
        <f>'TS#1B-ScAcpS_Step 1'!L43</f>
        <v>759.31899999999996</v>
      </c>
    </row>
    <row r="21" spans="1:4" x14ac:dyDescent="0.25">
      <c r="A21" s="39" t="s">
        <v>69</v>
      </c>
      <c r="B21" s="56" t="s">
        <v>319</v>
      </c>
      <c r="C21" s="56">
        <v>1440.0623333333333</v>
      </c>
      <c r="D21" s="56">
        <f>'TS#1B-ScAcpS_Step 1'!L44</f>
        <v>674.6429999999998</v>
      </c>
    </row>
    <row r="22" spans="1:4" x14ac:dyDescent="0.25">
      <c r="A22" s="39" t="s">
        <v>70</v>
      </c>
      <c r="B22" s="56" t="s">
        <v>320</v>
      </c>
      <c r="C22" s="56">
        <v>1695.7993333333334</v>
      </c>
      <c r="D22" s="56">
        <f>'TS#1B-ScAcpS_Step 1'!L45</f>
        <v>437.82199999999989</v>
      </c>
    </row>
    <row r="23" spans="1:4" x14ac:dyDescent="0.25">
      <c r="A23" s="39" t="s">
        <v>71</v>
      </c>
      <c r="B23" s="56" t="s">
        <v>321</v>
      </c>
      <c r="C23" s="56">
        <v>835.26033333333351</v>
      </c>
      <c r="D23" s="56">
        <f>'TS#1B-ScAcpS_Step 1'!L46</f>
        <v>530.46399999999994</v>
      </c>
    </row>
    <row r="24" spans="1:4" x14ac:dyDescent="0.25">
      <c r="A24" s="39" t="s">
        <v>72</v>
      </c>
      <c r="B24" s="56" t="s">
        <v>322</v>
      </c>
      <c r="C24" s="56">
        <v>988.08433333333335</v>
      </c>
      <c r="D24" s="56">
        <f>'TS#1B-ScAcpS_Step 1'!L47</f>
        <v>1361.2159999999997</v>
      </c>
    </row>
    <row r="25" spans="1:4" x14ac:dyDescent="0.25">
      <c r="A25" s="39" t="s">
        <v>73</v>
      </c>
      <c r="B25" s="56" t="s">
        <v>323</v>
      </c>
      <c r="C25" s="56">
        <v>1566.5263333333332</v>
      </c>
      <c r="D25" s="56">
        <f>'TS#1B-ScAcpS_Step 1'!L48</f>
        <v>982.173</v>
      </c>
    </row>
    <row r="26" spans="1:4" x14ac:dyDescent="0.25">
      <c r="A26" s="39" t="s">
        <v>74</v>
      </c>
      <c r="B26" s="56" t="s">
        <v>324</v>
      </c>
      <c r="C26" s="56">
        <v>423.26333333333343</v>
      </c>
      <c r="D26" s="56">
        <f>'TS#1B-ScAcpS_Step 1'!L49</f>
        <v>1168.2589999999998</v>
      </c>
    </row>
    <row r="27" spans="1:4" x14ac:dyDescent="0.25">
      <c r="A27" s="39" t="s">
        <v>75</v>
      </c>
      <c r="B27" s="56" t="s">
        <v>325</v>
      </c>
      <c r="C27" s="56">
        <v>1023.0913333333334</v>
      </c>
      <c r="D27" s="56">
        <f>'TS#1B-ScAcpS_Step 1'!L50</f>
        <v>640.50099999999998</v>
      </c>
    </row>
    <row r="28" spans="1:4" x14ac:dyDescent="0.25">
      <c r="A28" s="39" t="s">
        <v>76</v>
      </c>
      <c r="B28" s="56" t="s">
        <v>326</v>
      </c>
      <c r="C28" s="56">
        <v>24.429333333333403</v>
      </c>
      <c r="D28" s="56">
        <f>'TS#1B-ScAcpS_Step 1'!L51</f>
        <v>261.64499999999998</v>
      </c>
    </row>
    <row r="29" spans="1:4" x14ac:dyDescent="0.25">
      <c r="A29" s="39" t="s">
        <v>77</v>
      </c>
      <c r="B29" s="56" t="s">
        <v>327</v>
      </c>
      <c r="C29" s="56">
        <v>10.66433333333336</v>
      </c>
      <c r="D29" s="56">
        <f>'TS#1B-ScAcpS_Step 1'!L52</f>
        <v>116.38699999999994</v>
      </c>
    </row>
    <row r="30" spans="1:4" x14ac:dyDescent="0.25">
      <c r="A30" s="39" t="s">
        <v>78</v>
      </c>
      <c r="B30" s="56" t="s">
        <v>328</v>
      </c>
      <c r="C30" s="56">
        <v>27.308333333333366</v>
      </c>
      <c r="D30" s="56">
        <f>'TS#1B-ScAcpS_Step 1'!L53</f>
        <v>46.694999999999936</v>
      </c>
    </row>
    <row r="31" spans="1:4" x14ac:dyDescent="0.25">
      <c r="A31" s="39" t="s">
        <v>79</v>
      </c>
      <c r="B31" s="56" t="s">
        <v>329</v>
      </c>
      <c r="C31" s="56">
        <v>255.45233333333337</v>
      </c>
      <c r="D31" s="56">
        <f>'TS#1B-ScAcpS_Step 1'!L54</f>
        <v>281.65399999999977</v>
      </c>
    </row>
    <row r="32" spans="1:4" x14ac:dyDescent="0.25">
      <c r="A32" s="39" t="s">
        <v>80</v>
      </c>
      <c r="B32" s="56" t="s">
        <v>330</v>
      </c>
      <c r="C32" s="56">
        <v>-0.45666666666662081</v>
      </c>
      <c r="D32" s="56">
        <f>'TS#1B-ScAcpS_Step 1'!L55</f>
        <v>73.795999999999822</v>
      </c>
    </row>
    <row r="33" spans="1:4" x14ac:dyDescent="0.25">
      <c r="A33" s="39" t="s">
        <v>81</v>
      </c>
      <c r="B33" s="56" t="s">
        <v>331</v>
      </c>
      <c r="C33" s="56">
        <v>13.217333333333357</v>
      </c>
      <c r="D33" s="56">
        <f>'TS#1B-ScAcpS_Step 1'!L56</f>
        <v>91.143999999999778</v>
      </c>
    </row>
    <row r="34" spans="1:4" x14ac:dyDescent="0.25">
      <c r="A34" s="39" t="s">
        <v>82</v>
      </c>
      <c r="B34" s="56" t="s">
        <v>332</v>
      </c>
      <c r="C34" s="56">
        <v>24.050333333333384</v>
      </c>
      <c r="D34" s="56">
        <f>'TS#1B-ScAcpS_Step 1'!L57</f>
        <v>105.03699999999981</v>
      </c>
    </row>
    <row r="35" spans="1:4" x14ac:dyDescent="0.25">
      <c r="A35" s="39" t="s">
        <v>83</v>
      </c>
      <c r="B35" s="56" t="s">
        <v>333</v>
      </c>
      <c r="C35" s="56">
        <v>35.186333333333351</v>
      </c>
      <c r="D35" s="56">
        <f>'TS#1B-ScAcpS_Step 1'!L58</f>
        <v>99.902999999999793</v>
      </c>
    </row>
    <row r="36" spans="1:4" x14ac:dyDescent="0.25">
      <c r="A36" s="39" t="s">
        <v>84</v>
      </c>
      <c r="B36" s="56" t="s">
        <v>334</v>
      </c>
      <c r="C36" s="56">
        <v>23.618333333333368</v>
      </c>
      <c r="D36" s="56">
        <f>'TS#1B-ScAcpS_Step 1'!L59</f>
        <v>131.29599999999982</v>
      </c>
    </row>
    <row r="37" spans="1:4" x14ac:dyDescent="0.25">
      <c r="A37" s="39" t="s">
        <v>85</v>
      </c>
      <c r="B37" s="56" t="s">
        <v>335</v>
      </c>
      <c r="C37" s="56">
        <v>29.905333333333402</v>
      </c>
      <c r="D37" s="56">
        <f>'TS#1B-ScAcpS_Step 1'!L60</f>
        <v>54.088999999999942</v>
      </c>
    </row>
    <row r="38" spans="1:4" x14ac:dyDescent="0.25">
      <c r="A38" s="39" t="s">
        <v>86</v>
      </c>
      <c r="B38" s="56" t="s">
        <v>336</v>
      </c>
      <c r="C38" s="56">
        <v>-3.8856666666666229</v>
      </c>
      <c r="D38" s="56">
        <f>'TS#1B-ScAcpS_Step 1'!L61</f>
        <v>-4.7120000000002165</v>
      </c>
    </row>
    <row r="39" spans="1:4" x14ac:dyDescent="0.25">
      <c r="A39" s="39" t="s">
        <v>87</v>
      </c>
      <c r="B39" s="56" t="s">
        <v>337</v>
      </c>
      <c r="C39" s="56">
        <v>24.38833333333335</v>
      </c>
      <c r="D39" s="56">
        <f>'TS#1B-ScAcpS_Step 1'!L62</f>
        <v>52.982999999999947</v>
      </c>
    </row>
    <row r="40" spans="1:4" x14ac:dyDescent="0.25">
      <c r="A40" s="39" t="s">
        <v>88</v>
      </c>
      <c r="B40" s="56" t="s">
        <v>338</v>
      </c>
      <c r="C40" s="56">
        <v>3.1803333333333796</v>
      </c>
      <c r="D40" s="56">
        <f>'TS#1B-ScAcpS_Step 1'!L63</f>
        <v>93.644999999999982</v>
      </c>
    </row>
    <row r="41" spans="1:4" x14ac:dyDescent="0.25">
      <c r="A41" s="39" t="s">
        <v>89</v>
      </c>
      <c r="B41" s="56" t="s">
        <v>339</v>
      </c>
      <c r="C41" s="56">
        <v>23.045333333333389</v>
      </c>
      <c r="D41" s="56">
        <f>'TS#1B-ScAcpS_Step 1'!L64</f>
        <v>48.309999999999945</v>
      </c>
    </row>
    <row r="42" spans="1:4" x14ac:dyDescent="0.25">
      <c r="A42" s="39" t="s">
        <v>90</v>
      </c>
      <c r="B42" s="56" t="s">
        <v>340</v>
      </c>
      <c r="C42" s="56">
        <v>0.2753333333333785</v>
      </c>
      <c r="D42" s="56">
        <f>'TS#1B-ScAcpS_Step 1'!L65</f>
        <v>18.444999999999936</v>
      </c>
    </row>
    <row r="43" spans="1:4" x14ac:dyDescent="0.25">
      <c r="A43" s="39" t="s">
        <v>91</v>
      </c>
      <c r="B43" s="56" t="s">
        <v>341</v>
      </c>
      <c r="C43" s="56">
        <v>29.342333333333357</v>
      </c>
      <c r="D43" s="56">
        <f>'TS#1B-ScAcpS_Step 1'!L66</f>
        <v>69.4699999999998</v>
      </c>
    </row>
    <row r="44" spans="1:4" x14ac:dyDescent="0.25">
      <c r="A44" s="39" t="s">
        <v>92</v>
      </c>
      <c r="B44" s="56" t="s">
        <v>342</v>
      </c>
      <c r="C44" s="56">
        <v>9.1823333333333892</v>
      </c>
      <c r="D44" s="56">
        <f>'TS#1B-ScAcpS_Step 1'!L67</f>
        <v>58.78899999999976</v>
      </c>
    </row>
    <row r="45" spans="1:4" x14ac:dyDescent="0.25">
      <c r="A45" s="39" t="s">
        <v>93</v>
      </c>
      <c r="B45" s="56" t="s">
        <v>343</v>
      </c>
      <c r="C45" s="56">
        <v>182.23633333333336</v>
      </c>
      <c r="D45" s="56">
        <f>'TS#1B-ScAcpS_Step 1'!L68</f>
        <v>101.64499999999998</v>
      </c>
    </row>
    <row r="46" spans="1:4" x14ac:dyDescent="0.25">
      <c r="A46" s="39" t="s">
        <v>94</v>
      </c>
      <c r="B46" s="56" t="s">
        <v>344</v>
      </c>
      <c r="C46" s="56">
        <v>20.926333333333361</v>
      </c>
      <c r="D46" s="56">
        <f>'TS#1B-ScAcpS_Step 1'!L69</f>
        <v>91.277999999999793</v>
      </c>
    </row>
    <row r="47" spans="1:4" x14ac:dyDescent="0.25">
      <c r="A47" s="39" t="s">
        <v>95</v>
      </c>
      <c r="B47" s="56" t="s">
        <v>345</v>
      </c>
      <c r="C47" s="56">
        <v>117.29633333333337</v>
      </c>
      <c r="D47" s="56">
        <f>'TS#1B-ScAcpS_Step 1'!L70</f>
        <v>99.405999999999949</v>
      </c>
    </row>
    <row r="48" spans="1:4" x14ac:dyDescent="0.25">
      <c r="A48" s="39" t="s">
        <v>96</v>
      </c>
      <c r="B48" s="56" t="s">
        <v>346</v>
      </c>
      <c r="C48" s="56">
        <v>9.1853333333333751</v>
      </c>
      <c r="D48" s="56">
        <f>'TS#1B-ScAcpS_Step 1'!L71</f>
        <v>-33.313000000000102</v>
      </c>
    </row>
    <row r="49" spans="1:4" x14ac:dyDescent="0.25">
      <c r="A49" s="39" t="s">
        <v>97</v>
      </c>
      <c r="B49" s="56" t="s">
        <v>347</v>
      </c>
      <c r="C49" s="56">
        <v>242.03733333333335</v>
      </c>
      <c r="D49" s="56">
        <f>'TS#1B-ScAcpS_Step 1'!L72</f>
        <v>402.52199999999993</v>
      </c>
    </row>
    <row r="50" spans="1:4" x14ac:dyDescent="0.25">
      <c r="A50" s="39" t="s">
        <v>98</v>
      </c>
      <c r="B50" s="56" t="s">
        <v>348</v>
      </c>
      <c r="C50" s="56">
        <v>117.46033333333335</v>
      </c>
      <c r="D50" s="56">
        <f>'TS#1B-ScAcpS_Step 1'!L73</f>
        <v>177.61799999999994</v>
      </c>
    </row>
    <row r="51" spans="1:4" x14ac:dyDescent="0.25">
      <c r="A51" s="39" t="s">
        <v>99</v>
      </c>
      <c r="B51" s="56" t="s">
        <v>349</v>
      </c>
      <c r="C51" s="56">
        <v>1067.6163333333334</v>
      </c>
      <c r="D51" s="56">
        <f>'TS#1B-ScAcpS_Step 1'!L74</f>
        <v>473.81799999999998</v>
      </c>
    </row>
    <row r="52" spans="1:4" x14ac:dyDescent="0.25">
      <c r="A52" s="39" t="s">
        <v>100</v>
      </c>
      <c r="B52" s="56" t="s">
        <v>350</v>
      </c>
      <c r="C52" s="56">
        <v>56.302333333333394</v>
      </c>
      <c r="D52" s="56">
        <f>'TS#1B-ScAcpS_Step 1'!L75</f>
        <v>191.07599999999979</v>
      </c>
    </row>
    <row r="53" spans="1:4" x14ac:dyDescent="0.25">
      <c r="A53" s="39" t="s">
        <v>101</v>
      </c>
      <c r="B53" s="56" t="s">
        <v>351</v>
      </c>
      <c r="C53" s="56">
        <v>200.72633333333337</v>
      </c>
      <c r="D53" s="56">
        <f>'TS#1B-ScAcpS_Step 1'!L76</f>
        <v>134.06399999999985</v>
      </c>
    </row>
    <row r="54" spans="1:4" x14ac:dyDescent="0.25">
      <c r="A54" s="39" t="s">
        <v>102</v>
      </c>
      <c r="B54" s="56" t="s">
        <v>352</v>
      </c>
      <c r="C54" s="56">
        <v>2.244333333333401</v>
      </c>
      <c r="D54" s="56">
        <f>'TS#1B-ScAcpS_Step 1'!L77</f>
        <v>149.97299999999996</v>
      </c>
    </row>
    <row r="55" spans="1:4" x14ac:dyDescent="0.25">
      <c r="A55" s="39" t="s">
        <v>103</v>
      </c>
      <c r="B55" s="56" t="s">
        <v>353</v>
      </c>
      <c r="C55" s="56">
        <v>27.614333333333406</v>
      </c>
      <c r="D55" s="56">
        <f>'TS#1B-ScAcpS_Step 1'!L78</f>
        <v>163.94999999999982</v>
      </c>
    </row>
    <row r="56" spans="1:4" x14ac:dyDescent="0.25">
      <c r="A56" s="39" t="s">
        <v>104</v>
      </c>
      <c r="B56" s="56" t="s">
        <v>354</v>
      </c>
      <c r="C56" s="56">
        <v>-15.872666666666618</v>
      </c>
      <c r="D56" s="56">
        <f>'TS#1B-ScAcpS_Step 1'!L79</f>
        <v>124.39099999999985</v>
      </c>
    </row>
    <row r="57" spans="1:4" x14ac:dyDescent="0.25">
      <c r="A57" s="39" t="s">
        <v>105</v>
      </c>
      <c r="B57" s="56" t="s">
        <v>355</v>
      </c>
      <c r="C57" s="56">
        <v>7.5363333333333742</v>
      </c>
      <c r="D57" s="56">
        <f>'TS#1B-ScAcpS_Step 1'!L80</f>
        <v>88.588999999999942</v>
      </c>
    </row>
    <row r="58" spans="1:4" x14ac:dyDescent="0.25">
      <c r="A58" s="39" t="s">
        <v>106</v>
      </c>
      <c r="B58" s="56" t="s">
        <v>356</v>
      </c>
      <c r="C58" s="56">
        <v>-15.508666666666613</v>
      </c>
      <c r="D58" s="56">
        <f>'TS#1B-ScAcpS_Step 1'!L81</f>
        <v>59.820999999999913</v>
      </c>
    </row>
    <row r="59" spans="1:4" x14ac:dyDescent="0.25">
      <c r="A59" s="39" t="s">
        <v>107</v>
      </c>
      <c r="B59" s="56" t="s">
        <v>357</v>
      </c>
      <c r="C59" s="56">
        <v>282.56433333333337</v>
      </c>
      <c r="D59" s="56">
        <f>'TS#1B-ScAcpS_Step 1'!L82</f>
        <v>437.57099999999991</v>
      </c>
    </row>
    <row r="60" spans="1:4" x14ac:dyDescent="0.25">
      <c r="A60" s="39" t="s">
        <v>108</v>
      </c>
      <c r="B60" s="56" t="s">
        <v>358</v>
      </c>
      <c r="C60" s="56">
        <v>-9.8386666666666258</v>
      </c>
      <c r="D60" s="56">
        <f>'TS#1B-ScAcpS_Step 1'!L83</f>
        <v>72.925999999999931</v>
      </c>
    </row>
    <row r="61" spans="1:4" x14ac:dyDescent="0.25">
      <c r="A61" s="39" t="s">
        <v>109</v>
      </c>
      <c r="B61" s="56" t="s">
        <v>359</v>
      </c>
      <c r="C61" s="56">
        <v>1153.3033333333333</v>
      </c>
      <c r="D61" s="56">
        <f>'TS#1B-ScAcpS_Step 1'!L84</f>
        <v>506.33499999999981</v>
      </c>
    </row>
    <row r="62" spans="1:4" x14ac:dyDescent="0.25">
      <c r="A62" s="39" t="s">
        <v>110</v>
      </c>
      <c r="B62" s="56" t="s">
        <v>360</v>
      </c>
      <c r="C62" s="56">
        <v>-8.7736666666666281</v>
      </c>
      <c r="D62" s="56">
        <f>'TS#1B-ScAcpS_Step 1'!L85</f>
        <v>63.880999999999858</v>
      </c>
    </row>
    <row r="63" spans="1:4" x14ac:dyDescent="0.25">
      <c r="A63" s="39" t="s">
        <v>111</v>
      </c>
      <c r="B63" s="56" t="s">
        <v>361</v>
      </c>
      <c r="C63" s="56">
        <v>696.8803333333334</v>
      </c>
      <c r="D63" s="56">
        <f>'TS#1B-ScAcpS_Step 1'!L86</f>
        <v>565.74699999999984</v>
      </c>
    </row>
    <row r="64" spans="1:4" x14ac:dyDescent="0.25">
      <c r="A64" s="39" t="s">
        <v>112</v>
      </c>
      <c r="B64" s="56" t="s">
        <v>362</v>
      </c>
      <c r="C64" s="56">
        <v>9.2333333333333769</v>
      </c>
      <c r="D64" s="56">
        <f>'TS#1B-ScAcpS_Step 1'!L87</f>
        <v>45.608999999999924</v>
      </c>
    </row>
    <row r="65" spans="1:4" x14ac:dyDescent="0.25">
      <c r="A65" s="39" t="s">
        <v>113</v>
      </c>
      <c r="B65" s="56" t="s">
        <v>363</v>
      </c>
      <c r="C65" s="56">
        <v>301.11033333333341</v>
      </c>
      <c r="D65" s="56">
        <f>'TS#1B-ScAcpS_Step 1'!L88</f>
        <v>367.87499999999977</v>
      </c>
    </row>
    <row r="66" spans="1:4" x14ac:dyDescent="0.25">
      <c r="A66" s="39" t="s">
        <v>114</v>
      </c>
      <c r="B66" s="56" t="s">
        <v>364</v>
      </c>
      <c r="C66" s="56">
        <v>3.4783333333333815</v>
      </c>
      <c r="D66" s="56">
        <f>'TS#1B-ScAcpS_Step 1'!L89</f>
        <v>93.311999999999898</v>
      </c>
    </row>
    <row r="67" spans="1:4" x14ac:dyDescent="0.25">
      <c r="A67" s="39" t="s">
        <v>115</v>
      </c>
      <c r="B67" s="56" t="s">
        <v>365</v>
      </c>
      <c r="C67" s="56">
        <v>140.97733333333341</v>
      </c>
      <c r="D67" s="56">
        <f>'TS#1B-ScAcpS_Step 1'!L90</f>
        <v>204.2639999999999</v>
      </c>
    </row>
    <row r="68" spans="1:4" x14ac:dyDescent="0.25">
      <c r="A68" s="39" t="s">
        <v>116</v>
      </c>
      <c r="B68" s="56" t="s">
        <v>366</v>
      </c>
      <c r="C68" s="56">
        <v>35.472333333333353</v>
      </c>
      <c r="D68" s="56">
        <f>'TS#1B-ScAcpS_Step 1'!L91</f>
        <v>135.54099999999994</v>
      </c>
    </row>
    <row r="69" spans="1:4" x14ac:dyDescent="0.25">
      <c r="A69" s="39" t="s">
        <v>117</v>
      </c>
      <c r="B69" s="56" t="s">
        <v>367</v>
      </c>
      <c r="C69" s="56">
        <v>20.750333333333373</v>
      </c>
      <c r="D69" s="56">
        <f>'TS#1B-ScAcpS_Step 1'!L92</f>
        <v>89.742999999999938</v>
      </c>
    </row>
    <row r="70" spans="1:4" x14ac:dyDescent="0.25">
      <c r="A70" s="39" t="s">
        <v>118</v>
      </c>
      <c r="B70" s="56" t="s">
        <v>368</v>
      </c>
      <c r="C70" s="56">
        <v>30.923333333333375</v>
      </c>
      <c r="D70" s="56">
        <f>'TS#1B-ScAcpS_Step 1'!L93</f>
        <v>330.87499999999977</v>
      </c>
    </row>
    <row r="71" spans="1:4" x14ac:dyDescent="0.25">
      <c r="A71" s="39" t="s">
        <v>119</v>
      </c>
      <c r="B71" s="56" t="s">
        <v>369</v>
      </c>
      <c r="C71" s="56">
        <v>245.85833333333338</v>
      </c>
      <c r="D71" s="56">
        <f>'TS#1B-ScAcpS_Step 1'!L94</f>
        <v>52.66599999999994</v>
      </c>
    </row>
    <row r="72" spans="1:4" x14ac:dyDescent="0.25">
      <c r="A72" s="39" t="s">
        <v>120</v>
      </c>
      <c r="B72" s="56" t="s">
        <v>370</v>
      </c>
      <c r="C72" s="56">
        <v>-2.5136666666666088</v>
      </c>
      <c r="D72" s="56">
        <f>'TS#1B-ScAcpS_Step 1'!L95</f>
        <v>-37.363000000000056</v>
      </c>
    </row>
    <row r="73" spans="1:4" x14ac:dyDescent="0.25">
      <c r="A73" s="39" t="s">
        <v>121</v>
      </c>
      <c r="B73" s="56" t="s">
        <v>371</v>
      </c>
      <c r="C73" s="56">
        <v>52.644333333333378</v>
      </c>
      <c r="D73" s="56">
        <f>'TS#1B-ScAcpS_Step 1'!L96</f>
        <v>140.92999999999984</v>
      </c>
    </row>
    <row r="74" spans="1:4" x14ac:dyDescent="0.25">
      <c r="A74" s="39" t="s">
        <v>122</v>
      </c>
      <c r="B74" s="56" t="s">
        <v>372</v>
      </c>
      <c r="C74" s="56">
        <v>3.8933333333334019</v>
      </c>
      <c r="D74" s="56">
        <f>'TS#1B-ScAcpS_Step 1'!L97</f>
        <v>50.590999999999894</v>
      </c>
    </row>
    <row r="75" spans="1:4" x14ac:dyDescent="0.25">
      <c r="A75" s="39" t="s">
        <v>123</v>
      </c>
      <c r="B75" s="56" t="s">
        <v>373</v>
      </c>
      <c r="C75" s="56">
        <v>1050.4283333333333</v>
      </c>
      <c r="D75" s="56">
        <f>'TS#1B-ScAcpS_Step 1'!L98</f>
        <v>534.82299999999987</v>
      </c>
    </row>
    <row r="76" spans="1:4" x14ac:dyDescent="0.25">
      <c r="A76" s="39" t="s">
        <v>124</v>
      </c>
      <c r="B76" s="56" t="s">
        <v>374</v>
      </c>
      <c r="C76" s="56">
        <v>13.143333333333402</v>
      </c>
      <c r="D76" s="56">
        <f>'TS#1B-ScAcpS_Step 1'!L99</f>
        <v>2.7729999999999109</v>
      </c>
    </row>
    <row r="77" spans="1:4" x14ac:dyDescent="0.25">
      <c r="A77" s="39" t="s">
        <v>125</v>
      </c>
      <c r="B77" s="56" t="s">
        <v>375</v>
      </c>
      <c r="C77" s="56">
        <v>109.38933333333338</v>
      </c>
      <c r="D77" s="56">
        <f>'TS#1B-ScAcpS_Step 1'!L100</f>
        <v>274.53499999999985</v>
      </c>
    </row>
    <row r="78" spans="1:4" x14ac:dyDescent="0.25">
      <c r="A78" s="39" t="s">
        <v>126</v>
      </c>
      <c r="B78" s="56" t="s">
        <v>376</v>
      </c>
      <c r="C78" s="56">
        <v>32.15233333333336</v>
      </c>
      <c r="D78" s="56">
        <f>'TS#1B-ScAcpS_Step 1'!L101</f>
        <v>74.063999999999851</v>
      </c>
    </row>
    <row r="79" spans="1:4" x14ac:dyDescent="0.25">
      <c r="A79" s="39" t="s">
        <v>127</v>
      </c>
      <c r="B79" s="56" t="s">
        <v>377</v>
      </c>
      <c r="C79" s="56">
        <v>28.3333333333334</v>
      </c>
      <c r="D79" s="56">
        <f>'TS#1B-ScAcpS_Step 1'!L102</f>
        <v>80.620999999999867</v>
      </c>
    </row>
    <row r="80" spans="1:4" x14ac:dyDescent="0.25">
      <c r="A80" s="39" t="s">
        <v>128</v>
      </c>
      <c r="B80" s="56" t="s">
        <v>378</v>
      </c>
      <c r="C80" s="56">
        <v>24.787333333333351</v>
      </c>
      <c r="D80" s="56">
        <f>'TS#1B-ScAcpS_Step 1'!L103</f>
        <v>81.396999999999935</v>
      </c>
    </row>
    <row r="81" spans="1:4" x14ac:dyDescent="0.25">
      <c r="A81" s="39" t="s">
        <v>129</v>
      </c>
      <c r="B81" s="56" t="s">
        <v>379</v>
      </c>
      <c r="C81" s="56">
        <v>192.6073333333334</v>
      </c>
      <c r="D81" s="56">
        <f>'TS#1B-ScAcpS_Step 1'!L104</f>
        <v>228.7199999999998</v>
      </c>
    </row>
    <row r="82" spans="1:4" x14ac:dyDescent="0.25">
      <c r="A82" s="39" t="s">
        <v>130</v>
      </c>
      <c r="B82" s="56" t="s">
        <v>380</v>
      </c>
      <c r="C82" s="56">
        <v>51.610333333333386</v>
      </c>
      <c r="D82" s="56">
        <f>'TS#1B-ScAcpS_Step 1'!L105</f>
        <v>305.52399999999989</v>
      </c>
    </row>
    <row r="83" spans="1:4" x14ac:dyDescent="0.25">
      <c r="A83" s="39" t="s">
        <v>131</v>
      </c>
      <c r="B83" s="56" t="s">
        <v>381</v>
      </c>
      <c r="C83" s="56">
        <v>773.16733333333343</v>
      </c>
      <c r="D83" s="56">
        <f>'TS#1B-ScAcpS_Step 1'!L106</f>
        <v>454.65399999999977</v>
      </c>
    </row>
    <row r="84" spans="1:4" x14ac:dyDescent="0.25">
      <c r="A84" s="39" t="s">
        <v>132</v>
      </c>
      <c r="B84" s="56" t="s">
        <v>382</v>
      </c>
      <c r="C84" s="56">
        <v>1.9493333333333851</v>
      </c>
      <c r="D84" s="56">
        <f>'TS#1B-ScAcpS_Step 1'!L107</f>
        <v>95.056999999999789</v>
      </c>
    </row>
    <row r="85" spans="1:4" x14ac:dyDescent="0.25">
      <c r="A85" s="39" t="s">
        <v>133</v>
      </c>
      <c r="B85" s="56" t="s">
        <v>383</v>
      </c>
      <c r="C85" s="56">
        <v>47.270333333333355</v>
      </c>
      <c r="D85" s="56">
        <f>'TS#1B-ScAcpS_Step 1'!L108</f>
        <v>216.96399999999994</v>
      </c>
    </row>
    <row r="86" spans="1:4" x14ac:dyDescent="0.25">
      <c r="A86" s="39" t="s">
        <v>134</v>
      </c>
      <c r="B86" s="56" t="s">
        <v>384</v>
      </c>
      <c r="C86" s="56">
        <v>33.060333333333375</v>
      </c>
      <c r="D86" s="56">
        <f>'TS#1B-ScAcpS_Step 1'!L109</f>
        <v>332.09199999999987</v>
      </c>
    </row>
    <row r="87" spans="1:4" x14ac:dyDescent="0.25">
      <c r="A87" s="39" t="s">
        <v>135</v>
      </c>
      <c r="B87" s="56" t="s">
        <v>385</v>
      </c>
      <c r="C87" s="56">
        <v>143.40933333333336</v>
      </c>
      <c r="D87" s="56">
        <f>'TS#1B-ScAcpS_Step 1'!L110</f>
        <v>289.72699999999986</v>
      </c>
    </row>
    <row r="88" spans="1:4" x14ac:dyDescent="0.25">
      <c r="A88" s="39" t="s">
        <v>136</v>
      </c>
      <c r="B88" s="56" t="s">
        <v>386</v>
      </c>
      <c r="C88" s="56">
        <v>51.702333333333371</v>
      </c>
      <c r="D88" s="56">
        <f>'TS#1B-ScAcpS_Step 1'!L111</f>
        <v>183.33999999999992</v>
      </c>
    </row>
    <row r="89" spans="1:4" x14ac:dyDescent="0.25">
      <c r="A89" s="39" t="s">
        <v>137</v>
      </c>
      <c r="B89" s="56" t="s">
        <v>387</v>
      </c>
      <c r="C89" s="56">
        <v>676.32333333333338</v>
      </c>
      <c r="D89" s="56">
        <f>'TS#1B-ScAcpS_Step 1'!L112</f>
        <v>486.71499999999992</v>
      </c>
    </row>
    <row r="90" spans="1:4" x14ac:dyDescent="0.25">
      <c r="A90" s="39" t="s">
        <v>138</v>
      </c>
      <c r="B90" s="56" t="s">
        <v>388</v>
      </c>
      <c r="C90" s="56">
        <v>-12.207666666666626</v>
      </c>
      <c r="D90" s="56">
        <f>'TS#1B-ScAcpS_Step 1'!L113</f>
        <v>37.902999999999793</v>
      </c>
    </row>
    <row r="91" spans="1:4" x14ac:dyDescent="0.25">
      <c r="A91" s="39" t="s">
        <v>139</v>
      </c>
      <c r="B91" s="56" t="s">
        <v>389</v>
      </c>
      <c r="C91" s="56">
        <v>760.64633333333336</v>
      </c>
      <c r="D91" s="56">
        <f>'TS#1B-ScAcpS_Step 1'!L114</f>
        <v>384.69699999999989</v>
      </c>
    </row>
    <row r="92" spans="1:4" x14ac:dyDescent="0.25">
      <c r="A92" s="39" t="s">
        <v>140</v>
      </c>
      <c r="B92" s="56" t="s">
        <v>390</v>
      </c>
      <c r="C92" s="56">
        <v>49.564333333333394</v>
      </c>
      <c r="D92" s="56">
        <f>'TS#1B-ScAcpS_Step 1'!L115</f>
        <v>230.04099999999994</v>
      </c>
    </row>
    <row r="93" spans="1:4" x14ac:dyDescent="0.25">
      <c r="A93" s="39" t="s">
        <v>141</v>
      </c>
      <c r="B93" s="56" t="s">
        <v>391</v>
      </c>
      <c r="C93" s="56">
        <v>81.255333333333368</v>
      </c>
      <c r="D93" s="56">
        <f>'TS#1B-ScAcpS_Step 1'!L116</f>
        <v>170.84099999999989</v>
      </c>
    </row>
    <row r="94" spans="1:4" x14ac:dyDescent="0.25">
      <c r="A94" s="39" t="s">
        <v>142</v>
      </c>
      <c r="B94" s="56" t="s">
        <v>392</v>
      </c>
      <c r="C94" s="56">
        <v>-11.477666666666636</v>
      </c>
      <c r="D94" s="56">
        <f>'TS#1B-ScAcpS_Step 1'!L117</f>
        <v>60.199999999999818</v>
      </c>
    </row>
    <row r="95" spans="1:4" x14ac:dyDescent="0.25">
      <c r="A95" s="39" t="s">
        <v>143</v>
      </c>
      <c r="B95" s="56" t="s">
        <v>393</v>
      </c>
      <c r="C95" s="56">
        <v>26.582333333333366</v>
      </c>
      <c r="D95" s="56">
        <f>'TS#1B-ScAcpS_Step 1'!L118</f>
        <v>66.852999999999838</v>
      </c>
    </row>
    <row r="96" spans="1:4" x14ac:dyDescent="0.25">
      <c r="A96" s="39" t="s">
        <v>144</v>
      </c>
      <c r="B96" s="56" t="s">
        <v>394</v>
      </c>
      <c r="C96" s="56">
        <v>-1.6106666666666172</v>
      </c>
      <c r="D96" s="56">
        <f>'TS#1B-ScAcpS_Step 1'!L119</f>
        <v>34.52599999999984</v>
      </c>
    </row>
    <row r="97" spans="1:4" x14ac:dyDescent="0.25">
      <c r="A97" s="39" t="s">
        <v>145</v>
      </c>
      <c r="B97" s="56" t="s">
        <v>395</v>
      </c>
      <c r="C97" s="56">
        <v>135.14733333333336</v>
      </c>
      <c r="D97" s="56">
        <f>'TS#1B-ScAcpS_Step 1'!L120</f>
        <v>266.46099999999979</v>
      </c>
    </row>
    <row r="98" spans="1:4" x14ac:dyDescent="0.25">
      <c r="A98" s="39" t="s">
        <v>146</v>
      </c>
      <c r="B98" s="56" t="s">
        <v>396</v>
      </c>
      <c r="C98" s="56">
        <v>3.945333333333366</v>
      </c>
      <c r="D98" s="56">
        <f>'TS#1B-ScAcpS_Step 1'!L121</f>
        <v>53.69199999999978</v>
      </c>
    </row>
    <row r="99" spans="1:4" x14ac:dyDescent="0.25">
      <c r="A99" s="39" t="s">
        <v>147</v>
      </c>
      <c r="B99" s="56" t="s">
        <v>397</v>
      </c>
      <c r="C99" s="56">
        <v>165.04133333333337</v>
      </c>
      <c r="D99" s="56">
        <f>'TS#1B-ScAcpS_Step 1'!L122</f>
        <v>345.66199999999981</v>
      </c>
    </row>
    <row r="100" spans="1:4" x14ac:dyDescent="0.25">
      <c r="A100" s="39" t="s">
        <v>148</v>
      </c>
      <c r="B100" s="56" t="s">
        <v>398</v>
      </c>
      <c r="C100" s="56">
        <v>61.464333333333371</v>
      </c>
      <c r="D100" s="56">
        <f>'TS#1B-ScAcpS_Step 1'!L123</f>
        <v>170.38199999999983</v>
      </c>
    </row>
    <row r="101" spans="1:4" x14ac:dyDescent="0.25">
      <c r="A101" s="39" t="s">
        <v>149</v>
      </c>
      <c r="B101" s="56" t="s">
        <v>399</v>
      </c>
      <c r="C101" s="56">
        <v>162.44833333333335</v>
      </c>
      <c r="D101" s="56">
        <f>'TS#1B-ScAcpS_Step 1'!L124</f>
        <v>259.16099999999983</v>
      </c>
    </row>
    <row r="102" spans="1:4" x14ac:dyDescent="0.25">
      <c r="A102" s="39" t="s">
        <v>150</v>
      </c>
      <c r="B102" s="56" t="s">
        <v>400</v>
      </c>
      <c r="C102" s="56">
        <v>8.6333333333385553E-2</v>
      </c>
      <c r="D102" s="56">
        <f>'TS#1B-ScAcpS_Step 1'!L125</f>
        <v>35.38799999999992</v>
      </c>
    </row>
    <row r="103" spans="1:4" x14ac:dyDescent="0.25">
      <c r="A103" s="39" t="s">
        <v>151</v>
      </c>
      <c r="B103" s="56" t="s">
        <v>401</v>
      </c>
      <c r="C103" s="56">
        <v>625.83533333333344</v>
      </c>
      <c r="D103" s="56">
        <f>'TS#1B-ScAcpS_Step 1'!L126</f>
        <v>521.69999999999982</v>
      </c>
    </row>
    <row r="104" spans="1:4" x14ac:dyDescent="0.25">
      <c r="A104" s="39" t="s">
        <v>152</v>
      </c>
      <c r="B104" s="56" t="s">
        <v>402</v>
      </c>
      <c r="C104" s="56">
        <v>17.56933333333339</v>
      </c>
      <c r="D104" s="56">
        <f>'TS#1B-ScAcpS_Step 1'!L127</f>
        <v>26.266999999999825</v>
      </c>
    </row>
    <row r="105" spans="1:4" x14ac:dyDescent="0.25">
      <c r="A105" s="39" t="s">
        <v>153</v>
      </c>
      <c r="B105" s="56" t="s">
        <v>403</v>
      </c>
      <c r="C105" s="56">
        <v>122.20933333333338</v>
      </c>
      <c r="D105" s="56">
        <f>'TS#1B-ScAcpS_Step 1'!L128</f>
        <v>52.624999999999773</v>
      </c>
    </row>
    <row r="106" spans="1:4" x14ac:dyDescent="0.25">
      <c r="A106" s="39" t="s">
        <v>154</v>
      </c>
      <c r="B106" s="56" t="s">
        <v>404</v>
      </c>
      <c r="C106" s="56">
        <v>24.061333333333351</v>
      </c>
      <c r="D106" s="56">
        <f>'TS#1B-ScAcpS_Step 1'!L129</f>
        <v>77.534999999999854</v>
      </c>
    </row>
    <row r="107" spans="1:4" x14ac:dyDescent="0.25">
      <c r="A107" s="39" t="s">
        <v>155</v>
      </c>
      <c r="B107" s="56" t="s">
        <v>405</v>
      </c>
      <c r="C107" s="56">
        <v>132.7203333333334</v>
      </c>
      <c r="D107" s="56">
        <f>'TS#1B-ScAcpS_Step 1'!L130</f>
        <v>194.17699999999991</v>
      </c>
    </row>
    <row r="108" spans="1:4" x14ac:dyDescent="0.25">
      <c r="A108" s="39" t="s">
        <v>156</v>
      </c>
      <c r="B108" s="56" t="s">
        <v>406</v>
      </c>
      <c r="C108" s="56">
        <v>73.750333333333373</v>
      </c>
      <c r="D108" s="56">
        <f>'TS#1B-ScAcpS_Step 1'!L131</f>
        <v>152.62099999999987</v>
      </c>
    </row>
    <row r="109" spans="1:4" x14ac:dyDescent="0.25">
      <c r="A109" s="39" t="s">
        <v>157</v>
      </c>
      <c r="B109" s="56" t="s">
        <v>407</v>
      </c>
      <c r="C109" s="56">
        <v>353.3223333333334</v>
      </c>
      <c r="D109" s="56">
        <f>'TS#1B-ScAcpS_Step 1'!L132</f>
        <v>358.4699999999998</v>
      </c>
    </row>
    <row r="110" spans="1:4" x14ac:dyDescent="0.25">
      <c r="A110" s="39" t="s">
        <v>158</v>
      </c>
      <c r="B110" s="56" t="s">
        <v>408</v>
      </c>
      <c r="C110" s="56">
        <v>199.58233333333337</v>
      </c>
      <c r="D110" s="56">
        <f>'TS#1B-ScAcpS_Step 1'!L133</f>
        <v>296.71699999999987</v>
      </c>
    </row>
    <row r="111" spans="1:4" x14ac:dyDescent="0.25">
      <c r="A111" s="39" t="s">
        <v>159</v>
      </c>
      <c r="B111" s="56" t="s">
        <v>409</v>
      </c>
      <c r="C111" s="56">
        <v>537.41533333333336</v>
      </c>
      <c r="D111" s="56">
        <f>'TS#1B-ScAcpS_Step 1'!L134</f>
        <v>479.0469999999998</v>
      </c>
    </row>
    <row r="112" spans="1:4" x14ac:dyDescent="0.25">
      <c r="A112" s="39" t="s">
        <v>160</v>
      </c>
      <c r="B112" s="56" t="s">
        <v>410</v>
      </c>
      <c r="C112" s="56">
        <v>25.358333333333377</v>
      </c>
      <c r="D112" s="56">
        <f>'TS#1B-ScAcpS_Step 1'!L135</f>
        <v>109.95099999999979</v>
      </c>
    </row>
    <row r="113" spans="1:4" x14ac:dyDescent="0.25">
      <c r="A113" s="39" t="s">
        <v>161</v>
      </c>
      <c r="B113" s="56" t="s">
        <v>411</v>
      </c>
      <c r="C113" s="56">
        <v>608.22733333333338</v>
      </c>
      <c r="D113" s="56">
        <f>'TS#1B-ScAcpS_Step 1'!L136</f>
        <v>436.97999999999979</v>
      </c>
    </row>
    <row r="114" spans="1:4" x14ac:dyDescent="0.25">
      <c r="A114" s="39" t="s">
        <v>162</v>
      </c>
      <c r="B114" s="56" t="s">
        <v>412</v>
      </c>
      <c r="C114" s="56">
        <v>-2.6006666666666263</v>
      </c>
      <c r="D114" s="56">
        <f>'TS#1B-ScAcpS_Step 1'!L137</f>
        <v>58.864999999999782</v>
      </c>
    </row>
    <row r="115" spans="1:4" x14ac:dyDescent="0.25">
      <c r="A115" s="39" t="s">
        <v>163</v>
      </c>
      <c r="B115" s="56" t="s">
        <v>413</v>
      </c>
      <c r="C115" s="56">
        <v>325.27333333333343</v>
      </c>
      <c r="D115" s="56">
        <f>'TS#1B-ScAcpS_Step 1'!L138</f>
        <v>362.24499999999989</v>
      </c>
    </row>
    <row r="116" spans="1:4" x14ac:dyDescent="0.25">
      <c r="A116" s="39" t="s">
        <v>164</v>
      </c>
      <c r="B116" s="56" t="s">
        <v>414</v>
      </c>
      <c r="C116" s="56">
        <v>138.85933333333335</v>
      </c>
      <c r="D116" s="56">
        <f>'TS#1B-ScAcpS_Step 1'!L139</f>
        <v>255.65299999999979</v>
      </c>
    </row>
    <row r="117" spans="1:4" x14ac:dyDescent="0.25">
      <c r="A117" s="39" t="s">
        <v>165</v>
      </c>
      <c r="B117" s="56" t="s">
        <v>415</v>
      </c>
      <c r="C117" s="56">
        <v>510.95333333333338</v>
      </c>
      <c r="D117" s="56">
        <f>'TS#1B-ScAcpS_Step 1'!L140</f>
        <v>407.87199999999984</v>
      </c>
    </row>
    <row r="118" spans="1:4" x14ac:dyDescent="0.25">
      <c r="A118" s="39" t="s">
        <v>166</v>
      </c>
      <c r="B118" s="56" t="s">
        <v>416</v>
      </c>
      <c r="C118" s="56">
        <v>41.349333333333362</v>
      </c>
      <c r="D118" s="56">
        <f>'TS#1B-ScAcpS_Step 1'!L141</f>
        <v>196.41399999999976</v>
      </c>
    </row>
    <row r="119" spans="1:4" x14ac:dyDescent="0.25">
      <c r="A119" s="39" t="s">
        <v>167</v>
      </c>
      <c r="B119" s="56" t="s">
        <v>417</v>
      </c>
      <c r="C119" s="56">
        <v>153.24833333333336</v>
      </c>
      <c r="D119" s="56">
        <f>'TS#1B-ScAcpS_Step 1'!L142</f>
        <v>290.38399999999979</v>
      </c>
    </row>
    <row r="120" spans="1:4" x14ac:dyDescent="0.25">
      <c r="A120" s="39" t="s">
        <v>168</v>
      </c>
      <c r="B120" s="56" t="s">
        <v>418</v>
      </c>
      <c r="C120" s="56">
        <v>10.070333333333366</v>
      </c>
      <c r="D120" s="56">
        <f>'TS#1B-ScAcpS_Step 1'!L143</f>
        <v>105.50799999999981</v>
      </c>
    </row>
    <row r="121" spans="1:4" x14ac:dyDescent="0.25">
      <c r="A121" s="39" t="s">
        <v>169</v>
      </c>
      <c r="B121" s="56" t="s">
        <v>419</v>
      </c>
      <c r="C121" s="56">
        <v>626.98233333333337</v>
      </c>
      <c r="D121" s="56">
        <f>'TS#1B-ScAcpS_Step 1'!L144</f>
        <v>439.44299999999998</v>
      </c>
    </row>
    <row r="122" spans="1:4" x14ac:dyDescent="0.25">
      <c r="A122" s="39" t="s">
        <v>170</v>
      </c>
      <c r="B122" s="56" t="s">
        <v>420</v>
      </c>
      <c r="C122" s="56">
        <v>91.045333333333389</v>
      </c>
      <c r="D122" s="56">
        <f>'TS#1B-ScAcpS_Step 1'!L145</f>
        <v>70.143999999999778</v>
      </c>
    </row>
    <row r="123" spans="1:4" x14ac:dyDescent="0.25">
      <c r="A123" s="39" t="s">
        <v>171</v>
      </c>
      <c r="B123" s="56" t="s">
        <v>421</v>
      </c>
      <c r="C123" s="56">
        <v>29.273333333333397</v>
      </c>
      <c r="D123" s="56">
        <f>'TS#1B-ScAcpS_Step 1'!L146</f>
        <v>237.28699999999981</v>
      </c>
    </row>
    <row r="124" spans="1:4" x14ac:dyDescent="0.25">
      <c r="A124" s="39" t="s">
        <v>172</v>
      </c>
      <c r="B124" s="56" t="s">
        <v>422</v>
      </c>
      <c r="C124" s="56">
        <v>-1.476666666666631</v>
      </c>
      <c r="D124" s="56">
        <f>'TS#1B-ScAcpS_Step 1'!L147</f>
        <v>76.475999999999885</v>
      </c>
    </row>
    <row r="125" spans="1:4" x14ac:dyDescent="0.25">
      <c r="A125" s="39" t="s">
        <v>173</v>
      </c>
      <c r="B125" s="56" t="s">
        <v>423</v>
      </c>
      <c r="C125" s="56">
        <v>79.867333333333391</v>
      </c>
      <c r="D125" s="56">
        <f>'TS#1B-ScAcpS_Step 1'!L148</f>
        <v>163.79899999999998</v>
      </c>
    </row>
    <row r="126" spans="1:4" x14ac:dyDescent="0.25">
      <c r="A126" s="39" t="s">
        <v>174</v>
      </c>
      <c r="B126" s="56" t="s">
        <v>424</v>
      </c>
      <c r="C126" s="56">
        <v>16.112333333333396</v>
      </c>
      <c r="D126" s="56">
        <f>'TS#1B-ScAcpS_Step 1'!L149</f>
        <v>175.90599999999995</v>
      </c>
    </row>
    <row r="127" spans="1:4" x14ac:dyDescent="0.25">
      <c r="A127" s="39" t="s">
        <v>175</v>
      </c>
      <c r="B127" s="56" t="s">
        <v>425</v>
      </c>
      <c r="C127" s="56">
        <v>159.01633333333339</v>
      </c>
      <c r="D127" s="56">
        <f>'TS#1B-ScAcpS_Step 1'!L150</f>
        <v>182.4219999999998</v>
      </c>
    </row>
    <row r="128" spans="1:4" x14ac:dyDescent="0.25">
      <c r="A128" s="39" t="s">
        <v>176</v>
      </c>
      <c r="B128" s="56" t="s">
        <v>426</v>
      </c>
      <c r="C128" s="56">
        <v>27.996333333333354</v>
      </c>
      <c r="D128" s="56">
        <f>'TS#1B-ScAcpS_Step 1'!L151</f>
        <v>103.90899999999988</v>
      </c>
    </row>
    <row r="129" spans="1:4" x14ac:dyDescent="0.25">
      <c r="A129" s="39" t="s">
        <v>177</v>
      </c>
      <c r="B129" s="56" t="s">
        <v>427</v>
      </c>
      <c r="C129" s="56">
        <v>565.69533333333345</v>
      </c>
      <c r="D129" s="56">
        <f>'TS#1B-ScAcpS_Step 1'!L152</f>
        <v>415.28699999999981</v>
      </c>
    </row>
    <row r="130" spans="1:4" x14ac:dyDescent="0.25">
      <c r="A130" s="39" t="s">
        <v>178</v>
      </c>
      <c r="B130" s="56" t="s">
        <v>428</v>
      </c>
      <c r="C130" s="56">
        <v>33.338333333333395</v>
      </c>
      <c r="D130" s="56">
        <f>'TS#1B-ScAcpS_Step 1'!L153</f>
        <v>84.668999999999869</v>
      </c>
    </row>
    <row r="131" spans="1:4" x14ac:dyDescent="0.25">
      <c r="A131" s="39" t="s">
        <v>179</v>
      </c>
      <c r="B131" s="56" t="s">
        <v>429</v>
      </c>
      <c r="C131" s="56">
        <v>590.32133333333343</v>
      </c>
      <c r="D131" s="56">
        <f>'TS#1B-ScAcpS_Step 1'!L154</f>
        <v>677.8</v>
      </c>
    </row>
    <row r="132" spans="1:4" x14ac:dyDescent="0.25">
      <c r="A132" s="39" t="s">
        <v>180</v>
      </c>
      <c r="B132" s="56" t="s">
        <v>430</v>
      </c>
      <c r="C132" s="56">
        <v>27.268333333333402</v>
      </c>
      <c r="D132" s="56">
        <f>'TS#1B-ScAcpS_Step 1'!L155</f>
        <v>107.32099999999991</v>
      </c>
    </row>
    <row r="133" spans="1:4" x14ac:dyDescent="0.25">
      <c r="A133" s="39" t="s">
        <v>181</v>
      </c>
      <c r="B133" s="56" t="s">
        <v>431</v>
      </c>
      <c r="C133" s="56">
        <v>377.47833333333335</v>
      </c>
      <c r="D133" s="56">
        <f>'TS#1B-ScAcpS_Step 1'!L156</f>
        <v>293.45099999999979</v>
      </c>
    </row>
    <row r="134" spans="1:4" x14ac:dyDescent="0.25">
      <c r="A134" s="39" t="s">
        <v>182</v>
      </c>
      <c r="B134" s="56" t="s">
        <v>432</v>
      </c>
      <c r="C134" s="56">
        <v>16.115333333333382</v>
      </c>
      <c r="D134" s="56">
        <f>'TS#1B-ScAcpS_Step 1'!L157</f>
        <v>19.837999999999965</v>
      </c>
    </row>
    <row r="135" spans="1:4" x14ac:dyDescent="0.25">
      <c r="A135" s="39" t="s">
        <v>183</v>
      </c>
      <c r="B135" s="56" t="s">
        <v>433</v>
      </c>
      <c r="C135" s="56">
        <v>57.876333333333349</v>
      </c>
      <c r="D135" s="56">
        <f>'TS#1B-ScAcpS_Step 1'!L158</f>
        <v>100.46799999999985</v>
      </c>
    </row>
    <row r="136" spans="1:4" x14ac:dyDescent="0.25">
      <c r="A136" s="39" t="s">
        <v>184</v>
      </c>
      <c r="B136" s="56" t="s">
        <v>434</v>
      </c>
      <c r="C136" s="56">
        <v>85.134333333333387</v>
      </c>
      <c r="D136" s="56">
        <f>'TS#1B-ScAcpS_Step 1'!L159</f>
        <v>283.54299999999989</v>
      </c>
    </row>
    <row r="137" spans="1:4" x14ac:dyDescent="0.25">
      <c r="A137" s="39" t="s">
        <v>185</v>
      </c>
      <c r="B137" s="56" t="s">
        <v>435</v>
      </c>
      <c r="C137" s="56">
        <v>268.17233333333343</v>
      </c>
      <c r="D137" s="56">
        <f>'TS#1B-ScAcpS_Step 1'!L160</f>
        <v>299.05199999999991</v>
      </c>
    </row>
    <row r="138" spans="1:4" x14ac:dyDescent="0.25">
      <c r="A138" s="39" t="s">
        <v>186</v>
      </c>
      <c r="B138" s="56" t="s">
        <v>436</v>
      </c>
      <c r="C138" s="56">
        <v>52.359333333333353</v>
      </c>
      <c r="D138" s="56">
        <f>'TS#1B-ScAcpS_Step 1'!L161</f>
        <v>150.87599999999998</v>
      </c>
    </row>
    <row r="139" spans="1:4" x14ac:dyDescent="0.25">
      <c r="A139" s="39" t="s">
        <v>187</v>
      </c>
      <c r="B139" s="56" t="s">
        <v>437</v>
      </c>
      <c r="C139" s="56">
        <v>907.28533333333337</v>
      </c>
      <c r="D139" s="56">
        <f>'TS#1B-ScAcpS_Step 1'!L162</f>
        <v>607.34099999999989</v>
      </c>
    </row>
    <row r="140" spans="1:4" x14ac:dyDescent="0.25">
      <c r="A140" s="39" t="s">
        <v>188</v>
      </c>
      <c r="B140" s="56" t="s">
        <v>438</v>
      </c>
      <c r="C140" s="56">
        <v>53.810333333333375</v>
      </c>
      <c r="D140" s="56">
        <f>'TS#1B-ScAcpS_Step 1'!L163</f>
        <v>156.63199999999983</v>
      </c>
    </row>
    <row r="141" spans="1:4" x14ac:dyDescent="0.25">
      <c r="A141" s="39" t="s">
        <v>189</v>
      </c>
      <c r="B141" s="56" t="s">
        <v>439</v>
      </c>
      <c r="C141" s="56">
        <v>879.61933333333343</v>
      </c>
      <c r="D141" s="56">
        <f>'TS#1B-ScAcpS_Step 1'!L164</f>
        <v>603.45199999999977</v>
      </c>
    </row>
    <row r="142" spans="1:4" x14ac:dyDescent="0.25">
      <c r="A142" s="39" t="s">
        <v>190</v>
      </c>
      <c r="B142" s="56" t="s">
        <v>440</v>
      </c>
      <c r="C142" s="56">
        <v>58.466333333333381</v>
      </c>
      <c r="D142" s="56">
        <f>'TS#1B-ScAcpS_Step 1'!L165</f>
        <v>250.3929999999998</v>
      </c>
    </row>
    <row r="143" spans="1:4" x14ac:dyDescent="0.25">
      <c r="A143" s="39" t="s">
        <v>191</v>
      </c>
      <c r="B143" s="56" t="s">
        <v>441</v>
      </c>
      <c r="C143" s="56">
        <v>641.46333333333337</v>
      </c>
      <c r="D143" s="56">
        <f>'TS#1B-ScAcpS_Step 1'!L166</f>
        <v>448.82899999999995</v>
      </c>
    </row>
    <row r="144" spans="1:4" x14ac:dyDescent="0.25">
      <c r="A144" s="39" t="s">
        <v>192</v>
      </c>
      <c r="B144" s="56" t="s">
        <v>442</v>
      </c>
      <c r="C144" s="56">
        <v>39.327333333333371</v>
      </c>
      <c r="D144" s="56">
        <f>'TS#1B-ScAcpS_Step 1'!L167</f>
        <v>158.01499999999987</v>
      </c>
    </row>
    <row r="145" spans="1:4" x14ac:dyDescent="0.25">
      <c r="A145" s="39" t="s">
        <v>193</v>
      </c>
      <c r="B145" s="56" t="s">
        <v>443</v>
      </c>
      <c r="C145" s="56">
        <v>187.25733333333338</v>
      </c>
      <c r="D145" s="56">
        <f>'TS#1B-ScAcpS_Step 1'!L168</f>
        <v>211.99099999999976</v>
      </c>
    </row>
    <row r="146" spans="1:4" x14ac:dyDescent="0.25">
      <c r="A146" s="39" t="s">
        <v>194</v>
      </c>
      <c r="B146" s="56" t="s">
        <v>444</v>
      </c>
      <c r="C146" s="56">
        <v>-4.9636666666666258</v>
      </c>
      <c r="D146" s="56">
        <f>'TS#1B-ScAcpS_Step 1'!L169</f>
        <v>96.960999999999785</v>
      </c>
    </row>
    <row r="147" spans="1:4" x14ac:dyDescent="0.25">
      <c r="A147" s="39" t="s">
        <v>195</v>
      </c>
      <c r="B147" s="56" t="s">
        <v>445</v>
      </c>
      <c r="C147" s="56">
        <v>51.571333333333399</v>
      </c>
      <c r="D147" s="56">
        <f>'TS#1B-ScAcpS_Step 1'!L170</f>
        <v>54.40099999999984</v>
      </c>
    </row>
    <row r="148" spans="1:4" x14ac:dyDescent="0.25">
      <c r="A148" s="39" t="s">
        <v>196</v>
      </c>
      <c r="B148" s="56" t="s">
        <v>446</v>
      </c>
      <c r="C148" s="56">
        <v>420.02133333333336</v>
      </c>
      <c r="D148" s="56">
        <f>'TS#1B-ScAcpS_Step 1'!L171</f>
        <v>849.90399999999977</v>
      </c>
    </row>
    <row r="149" spans="1:4" x14ac:dyDescent="0.25">
      <c r="A149" s="39" t="s">
        <v>197</v>
      </c>
      <c r="B149" s="56" t="s">
        <v>447</v>
      </c>
      <c r="C149" s="56">
        <v>526.80833333333339</v>
      </c>
      <c r="D149" s="56">
        <f>'TS#1B-ScAcpS_Step 1'!L172</f>
        <v>278.30699999999979</v>
      </c>
    </row>
    <row r="150" spans="1:4" x14ac:dyDescent="0.25">
      <c r="A150" s="39" t="s">
        <v>198</v>
      </c>
      <c r="B150" s="56" t="s">
        <v>448</v>
      </c>
      <c r="C150" s="56">
        <v>3.3263333333333946</v>
      </c>
      <c r="D150" s="56">
        <f>'TS#1B-ScAcpS_Step 1'!L173</f>
        <v>154.97299999999996</v>
      </c>
    </row>
    <row r="151" spans="1:4" x14ac:dyDescent="0.25">
      <c r="A151" s="39" t="s">
        <v>199</v>
      </c>
      <c r="B151" s="56" t="s">
        <v>449</v>
      </c>
      <c r="C151" s="56">
        <v>38.683333333333366</v>
      </c>
      <c r="D151" s="56">
        <f>'TS#1B-ScAcpS_Step 1'!L174</f>
        <v>306.01499999999987</v>
      </c>
    </row>
    <row r="152" spans="1:4" x14ac:dyDescent="0.25">
      <c r="A152" s="39" t="s">
        <v>200</v>
      </c>
      <c r="B152" s="56" t="s">
        <v>450</v>
      </c>
      <c r="C152" s="56">
        <v>4.5393333333333601</v>
      </c>
      <c r="D152" s="56">
        <f>'TS#1B-ScAcpS_Step 1'!L175</f>
        <v>142.12999999999988</v>
      </c>
    </row>
    <row r="153" spans="1:4" x14ac:dyDescent="0.25">
      <c r="A153" s="39" t="s">
        <v>201</v>
      </c>
      <c r="B153" s="56" t="s">
        <v>451</v>
      </c>
      <c r="C153" s="56">
        <v>707.21333333333337</v>
      </c>
      <c r="D153" s="56">
        <f>'TS#1B-ScAcpS_Step 1'!L176</f>
        <v>427.14499999999998</v>
      </c>
    </row>
    <row r="154" spans="1:4" x14ac:dyDescent="0.25">
      <c r="A154" s="39" t="s">
        <v>202</v>
      </c>
      <c r="B154" s="56" t="s">
        <v>452</v>
      </c>
      <c r="C154" s="56">
        <v>-15.848666666666617</v>
      </c>
      <c r="D154" s="56">
        <f>'TS#1B-ScAcpS_Step 1'!L177</f>
        <v>54.33199999999988</v>
      </c>
    </row>
    <row r="155" spans="1:4" x14ac:dyDescent="0.25">
      <c r="A155" s="39" t="s">
        <v>203</v>
      </c>
      <c r="B155" s="56" t="s">
        <v>453</v>
      </c>
      <c r="C155" s="56">
        <v>12.229333333333358</v>
      </c>
      <c r="D155" s="56">
        <f>'TS#1B-ScAcpS_Step 1'!L178</f>
        <v>139.04299999999989</v>
      </c>
    </row>
    <row r="156" spans="1:4" x14ac:dyDescent="0.25">
      <c r="A156" s="39" t="s">
        <v>204</v>
      </c>
      <c r="B156" s="56" t="s">
        <v>454</v>
      </c>
      <c r="C156" s="56">
        <v>30.153333333333393</v>
      </c>
      <c r="D156" s="56">
        <f>'TS#1B-ScAcpS_Step 1'!L179</f>
        <v>363.75799999999981</v>
      </c>
    </row>
    <row r="157" spans="1:4" x14ac:dyDescent="0.25">
      <c r="A157" s="39" t="s">
        <v>205</v>
      </c>
      <c r="B157" s="56" t="s">
        <v>455</v>
      </c>
      <c r="C157" s="56">
        <v>919.63233333333335</v>
      </c>
      <c r="D157" s="56">
        <f>'TS#1B-ScAcpS_Step 1'!L180</f>
        <v>448.80199999999991</v>
      </c>
    </row>
    <row r="158" spans="1:4" x14ac:dyDescent="0.25">
      <c r="A158" s="39" t="s">
        <v>206</v>
      </c>
      <c r="B158" s="56" t="s">
        <v>456</v>
      </c>
      <c r="C158" s="56">
        <v>15.780333333333402</v>
      </c>
      <c r="D158" s="56">
        <f>'TS#1B-ScAcpS_Step 1'!L181</f>
        <v>96.1099999999999</v>
      </c>
    </row>
    <row r="159" spans="1:4" x14ac:dyDescent="0.25">
      <c r="A159" s="39" t="s">
        <v>207</v>
      </c>
      <c r="B159" s="56" t="s">
        <v>457</v>
      </c>
      <c r="C159" s="56">
        <v>212.06433333333339</v>
      </c>
      <c r="D159" s="56">
        <f>'TS#1B-ScAcpS_Step 1'!L182</f>
        <v>208.55899999999997</v>
      </c>
    </row>
    <row r="160" spans="1:4" x14ac:dyDescent="0.25">
      <c r="A160" s="39" t="s">
        <v>208</v>
      </c>
      <c r="B160" s="56" t="s">
        <v>458</v>
      </c>
      <c r="C160" s="56">
        <v>27.835333333333352</v>
      </c>
      <c r="D160" s="56">
        <f>'TS#1B-ScAcpS_Step 1'!L183</f>
        <v>90.366999999999962</v>
      </c>
    </row>
    <row r="161" spans="1:4" x14ac:dyDescent="0.25">
      <c r="A161" s="39" t="s">
        <v>209</v>
      </c>
      <c r="B161" s="56" t="s">
        <v>459</v>
      </c>
      <c r="C161" s="56">
        <v>720.15933333333339</v>
      </c>
      <c r="D161" s="56">
        <f>'TS#1B-ScAcpS_Step 1'!L184</f>
        <v>203.87499999999977</v>
      </c>
    </row>
    <row r="162" spans="1:4" x14ac:dyDescent="0.25">
      <c r="A162" s="39" t="s">
        <v>210</v>
      </c>
      <c r="B162" s="56" t="s">
        <v>460</v>
      </c>
      <c r="C162" s="56">
        <v>7.1613333333333742</v>
      </c>
      <c r="D162" s="56">
        <f>'TS#1B-ScAcpS_Step 1'!L185</f>
        <v>35.932999999999765</v>
      </c>
    </row>
    <row r="163" spans="1:4" x14ac:dyDescent="0.25">
      <c r="A163" s="39" t="s">
        <v>211</v>
      </c>
      <c r="B163" s="56" t="s">
        <v>461</v>
      </c>
      <c r="C163" s="56">
        <v>61.957333333333366</v>
      </c>
      <c r="D163" s="56">
        <f>'TS#1B-ScAcpS_Step 1'!L186</f>
        <v>88.055999999999813</v>
      </c>
    </row>
    <row r="164" spans="1:4" x14ac:dyDescent="0.25">
      <c r="A164" s="39" t="s">
        <v>212</v>
      </c>
      <c r="B164" s="56" t="s">
        <v>462</v>
      </c>
      <c r="C164" s="56">
        <v>37.502333333333382</v>
      </c>
      <c r="D164" s="56">
        <f>'TS#1B-ScAcpS_Step 1'!L187</f>
        <v>177.02099999999996</v>
      </c>
    </row>
    <row r="165" spans="1:4" x14ac:dyDescent="0.25">
      <c r="A165" s="39" t="s">
        <v>213</v>
      </c>
      <c r="B165" s="56" t="s">
        <v>463</v>
      </c>
      <c r="C165" s="56">
        <v>201.59333333333339</v>
      </c>
      <c r="D165" s="56">
        <f>'TS#1B-ScAcpS_Step 1'!L188</f>
        <v>145.7349999999999</v>
      </c>
    </row>
    <row r="166" spans="1:4" x14ac:dyDescent="0.25">
      <c r="A166" s="39" t="s">
        <v>214</v>
      </c>
      <c r="B166" s="56" t="s">
        <v>464</v>
      </c>
      <c r="C166" s="56">
        <v>6.2073333333333665</v>
      </c>
      <c r="D166" s="56">
        <f>'TS#1B-ScAcpS_Step 1'!L189</f>
        <v>-1.9910000000002128</v>
      </c>
    </row>
    <row r="167" spans="1:4" x14ac:dyDescent="0.25">
      <c r="A167" s="39" t="s">
        <v>215</v>
      </c>
      <c r="B167" s="56" t="s">
        <v>465</v>
      </c>
      <c r="C167" s="56">
        <v>30.714333333333371</v>
      </c>
      <c r="D167" s="56">
        <f>'TS#1B-ScAcpS_Step 1'!L190</f>
        <v>114.24599999999987</v>
      </c>
    </row>
    <row r="168" spans="1:4" x14ac:dyDescent="0.25">
      <c r="A168" s="39" t="s">
        <v>216</v>
      </c>
      <c r="B168" s="56" t="s">
        <v>466</v>
      </c>
      <c r="C168" s="56">
        <v>63.369333333333401</v>
      </c>
      <c r="D168" s="56">
        <f>'TS#1B-ScAcpS_Step 1'!L191</f>
        <v>186.8159999999998</v>
      </c>
    </row>
    <row r="169" spans="1:4" x14ac:dyDescent="0.25">
      <c r="A169" s="39" t="s">
        <v>217</v>
      </c>
      <c r="B169" s="56" t="s">
        <v>467</v>
      </c>
      <c r="C169" s="56">
        <v>291.92233333333343</v>
      </c>
      <c r="D169" s="56">
        <f>'TS#1B-ScAcpS_Step 1'!L192</f>
        <v>334.87799999999993</v>
      </c>
    </row>
    <row r="170" spans="1:4" x14ac:dyDescent="0.25">
      <c r="A170" s="39" t="s">
        <v>218</v>
      </c>
      <c r="B170" s="56" t="s">
        <v>468</v>
      </c>
      <c r="C170" s="56">
        <v>134.3743333333334</v>
      </c>
      <c r="D170" s="56">
        <f>'TS#1B-ScAcpS_Step 1'!L193</f>
        <v>126.69199999999978</v>
      </c>
    </row>
    <row r="171" spans="1:4" x14ac:dyDescent="0.25">
      <c r="A171" s="39" t="s">
        <v>219</v>
      </c>
      <c r="B171" s="56" t="s">
        <v>469</v>
      </c>
      <c r="C171" s="56">
        <v>23.175333333333384</v>
      </c>
      <c r="D171" s="56">
        <f>'TS#1B-ScAcpS_Step 1'!L194</f>
        <v>25.974999999999909</v>
      </c>
    </row>
    <row r="172" spans="1:4" x14ac:dyDescent="0.25">
      <c r="A172" s="39" t="s">
        <v>220</v>
      </c>
      <c r="B172" s="56" t="s">
        <v>470</v>
      </c>
      <c r="C172" s="56">
        <v>13.925333333333384</v>
      </c>
      <c r="D172" s="56">
        <f>'TS#1B-ScAcpS_Step 1'!L195</f>
        <v>26.271999999999935</v>
      </c>
    </row>
    <row r="173" spans="1:4" x14ac:dyDescent="0.25">
      <c r="A173" s="39" t="s">
        <v>221</v>
      </c>
      <c r="B173" s="56" t="s">
        <v>471</v>
      </c>
      <c r="C173" s="56">
        <v>283.66933333333338</v>
      </c>
      <c r="D173" s="56">
        <f>'TS#1B-ScAcpS_Step 1'!L196</f>
        <v>296.61599999999976</v>
      </c>
    </row>
    <row r="174" spans="1:4" x14ac:dyDescent="0.25">
      <c r="A174" s="39" t="s">
        <v>222</v>
      </c>
      <c r="B174" s="56" t="s">
        <v>472</v>
      </c>
      <c r="C174" s="56">
        <v>17.512333333333373</v>
      </c>
      <c r="D174" s="56">
        <f>'TS#1B-ScAcpS_Step 1'!L197</f>
        <v>123.75899999999979</v>
      </c>
    </row>
    <row r="175" spans="1:4" x14ac:dyDescent="0.25">
      <c r="A175" s="39" t="s">
        <v>223</v>
      </c>
      <c r="B175" s="56" t="s">
        <v>473</v>
      </c>
      <c r="C175" s="56">
        <v>49.0953333333334</v>
      </c>
      <c r="D175" s="56">
        <f>'TS#1B-ScAcpS_Step 1'!L198</f>
        <v>153.31999999999994</v>
      </c>
    </row>
    <row r="176" spans="1:4" x14ac:dyDescent="0.25">
      <c r="A176" s="39" t="s">
        <v>224</v>
      </c>
      <c r="B176" s="56" t="s">
        <v>474</v>
      </c>
      <c r="C176" s="56">
        <v>10.123333333333363</v>
      </c>
      <c r="D176" s="56">
        <f>'TS#1B-ScAcpS_Step 1'!L199</f>
        <v>129.43199999999979</v>
      </c>
    </row>
    <row r="177" spans="1:4" x14ac:dyDescent="0.25">
      <c r="A177" s="39" t="s">
        <v>225</v>
      </c>
      <c r="B177" s="56" t="s">
        <v>475</v>
      </c>
      <c r="C177" s="56">
        <v>100.98633333333336</v>
      </c>
      <c r="D177" s="56">
        <f>'TS#1B-ScAcpS_Step 1'!L200</f>
        <v>159.61299999999983</v>
      </c>
    </row>
    <row r="178" spans="1:4" x14ac:dyDescent="0.25">
      <c r="A178" s="39" t="s">
        <v>226</v>
      </c>
      <c r="B178" s="56" t="s">
        <v>476</v>
      </c>
      <c r="C178" s="56">
        <v>10.65033333333335</v>
      </c>
      <c r="D178" s="56">
        <f>'TS#1B-ScAcpS_Step 1'!L201</f>
        <v>40.104999999999791</v>
      </c>
    </row>
    <row r="179" spans="1:4" x14ac:dyDescent="0.25">
      <c r="A179" s="39" t="s">
        <v>227</v>
      </c>
      <c r="B179" s="56" t="s">
        <v>477</v>
      </c>
      <c r="C179" s="56">
        <v>604.33133333333342</v>
      </c>
      <c r="D179" s="56">
        <f>'TS#1B-ScAcpS_Step 1'!L202</f>
        <v>728.61399999999981</v>
      </c>
    </row>
    <row r="180" spans="1:4" x14ac:dyDescent="0.25">
      <c r="A180" s="39" t="s">
        <v>228</v>
      </c>
      <c r="B180" s="56" t="s">
        <v>478</v>
      </c>
      <c r="C180" s="56">
        <v>29.429333333333403</v>
      </c>
      <c r="D180" s="56">
        <f>'TS#1B-ScAcpS_Step 1'!L203</f>
        <v>299.32899999999995</v>
      </c>
    </row>
    <row r="181" spans="1:4" x14ac:dyDescent="0.25">
      <c r="A181" s="39" t="s">
        <v>229</v>
      </c>
      <c r="B181" s="56" t="s">
        <v>479</v>
      </c>
      <c r="C181" s="56">
        <v>391.59933333333345</v>
      </c>
      <c r="D181" s="56">
        <f>'TS#1B-ScAcpS_Step 1'!L204</f>
        <v>318.65299999999979</v>
      </c>
    </row>
    <row r="182" spans="1:4" x14ac:dyDescent="0.25">
      <c r="A182" s="39" t="s">
        <v>230</v>
      </c>
      <c r="B182" s="56" t="s">
        <v>480</v>
      </c>
      <c r="C182" s="56">
        <v>37.861333333333363</v>
      </c>
      <c r="D182" s="56">
        <f>'TS#1B-ScAcpS_Step 1'!L205</f>
        <v>261.78499999999985</v>
      </c>
    </row>
    <row r="183" spans="1:4" x14ac:dyDescent="0.25">
      <c r="A183" s="39" t="s">
        <v>231</v>
      </c>
      <c r="B183" s="56" t="s">
        <v>481</v>
      </c>
      <c r="C183" s="56">
        <v>333.62233333333336</v>
      </c>
      <c r="D183" s="56">
        <f>'TS#1B-ScAcpS_Step 1'!L206</f>
        <v>457.55599999999981</v>
      </c>
    </row>
    <row r="184" spans="1:4" x14ac:dyDescent="0.25">
      <c r="A184" s="39" t="s">
        <v>232</v>
      </c>
      <c r="B184" s="56" t="s">
        <v>482</v>
      </c>
      <c r="C184" s="56">
        <v>-10.157666666666614</v>
      </c>
      <c r="D184" s="56">
        <f>'TS#1B-ScAcpS_Step 1'!L207</f>
        <v>79.704999999999927</v>
      </c>
    </row>
    <row r="185" spans="1:4" x14ac:dyDescent="0.25">
      <c r="A185" s="39" t="s">
        <v>233</v>
      </c>
      <c r="B185" s="56" t="s">
        <v>483</v>
      </c>
      <c r="C185" s="56">
        <v>346.72333333333336</v>
      </c>
      <c r="D185" s="56">
        <f>'TS#1B-ScAcpS_Step 1'!L208</f>
        <v>432.66199999999981</v>
      </c>
    </row>
    <row r="186" spans="1:4" x14ac:dyDescent="0.25">
      <c r="A186" s="39" t="s">
        <v>234</v>
      </c>
      <c r="B186" s="56" t="s">
        <v>484</v>
      </c>
      <c r="C186" s="56">
        <v>8.0463333333333651</v>
      </c>
      <c r="D186" s="56">
        <f>'TS#1B-ScAcpS_Step 1'!L209</f>
        <v>130.47199999999998</v>
      </c>
    </row>
    <row r="187" spans="1:4" x14ac:dyDescent="0.25">
      <c r="A187" s="39" t="s">
        <v>235</v>
      </c>
      <c r="B187" s="56" t="s">
        <v>485</v>
      </c>
      <c r="C187" s="56">
        <v>440.58133333333342</v>
      </c>
      <c r="D187" s="56">
        <f>'TS#1B-ScAcpS_Step 1'!L210</f>
        <v>411.82899999999995</v>
      </c>
    </row>
    <row r="188" spans="1:4" x14ac:dyDescent="0.25">
      <c r="A188" s="39" t="s">
        <v>236</v>
      </c>
      <c r="B188" s="56" t="s">
        <v>486</v>
      </c>
      <c r="C188" s="56">
        <v>82.367333333333391</v>
      </c>
      <c r="D188" s="56">
        <f>'TS#1B-ScAcpS_Step 1'!L211</f>
        <v>286.2679999999998</v>
      </c>
    </row>
    <row r="189" spans="1:4" x14ac:dyDescent="0.25">
      <c r="A189" s="39" t="s">
        <v>237</v>
      </c>
      <c r="B189" s="56" t="s">
        <v>487</v>
      </c>
      <c r="C189" s="56">
        <v>39.259333333333387</v>
      </c>
      <c r="D189" s="56">
        <f>'TS#1B-ScAcpS_Step 1'!L212</f>
        <v>59.139999999999873</v>
      </c>
    </row>
    <row r="190" spans="1:4" x14ac:dyDescent="0.25">
      <c r="A190" s="39" t="s">
        <v>238</v>
      </c>
      <c r="B190" s="56" t="s">
        <v>488</v>
      </c>
      <c r="C190" s="56">
        <v>2.5203333333333546</v>
      </c>
      <c r="D190" s="56">
        <f>'TS#1B-ScAcpS_Step 1'!L213</f>
        <v>-6.9620000000002165</v>
      </c>
    </row>
    <row r="191" spans="1:4" x14ac:dyDescent="0.25">
      <c r="A191" s="39" t="s">
        <v>239</v>
      </c>
      <c r="B191" s="56" t="s">
        <v>489</v>
      </c>
      <c r="C191" s="56">
        <v>228.9053333333334</v>
      </c>
      <c r="D191" s="56">
        <f>'TS#1B-ScAcpS_Step 1'!L214</f>
        <v>260.97099999999978</v>
      </c>
    </row>
    <row r="192" spans="1:4" x14ac:dyDescent="0.25">
      <c r="A192" s="39" t="s">
        <v>240</v>
      </c>
      <c r="B192" s="56" t="s">
        <v>490</v>
      </c>
      <c r="C192" s="56">
        <v>10.873333333333363</v>
      </c>
      <c r="D192" s="56">
        <f>'TS#1B-ScAcpS_Step 1'!L215</f>
        <v>23.83199999999988</v>
      </c>
    </row>
    <row r="193" spans="1:4" x14ac:dyDescent="0.25">
      <c r="A193" s="39" t="s">
        <v>241</v>
      </c>
      <c r="B193" s="56" t="s">
        <v>491</v>
      </c>
      <c r="C193" s="56">
        <v>381.91533333333336</v>
      </c>
      <c r="D193" s="56">
        <f>'TS#1B-ScAcpS_Step 1'!L216</f>
        <v>383.70399999999995</v>
      </c>
    </row>
    <row r="194" spans="1:4" x14ac:dyDescent="0.25">
      <c r="A194" s="39" t="s">
        <v>242</v>
      </c>
      <c r="B194" s="56" t="s">
        <v>492</v>
      </c>
      <c r="C194" s="56">
        <v>88.746333333333354</v>
      </c>
      <c r="D194" s="56">
        <f>'TS#1B-ScAcpS_Step 1'!L217</f>
        <v>120.46099999999979</v>
      </c>
    </row>
    <row r="195" spans="1:4" x14ac:dyDescent="0.25">
      <c r="A195" s="39" t="s">
        <v>243</v>
      </c>
      <c r="B195" s="56" t="s">
        <v>493</v>
      </c>
      <c r="C195" s="56">
        <v>91.020333333333355</v>
      </c>
      <c r="D195" s="56">
        <f>'TS#1B-ScAcpS_Step 1'!L218</f>
        <v>83.123999999999796</v>
      </c>
    </row>
    <row r="196" spans="1:4" x14ac:dyDescent="0.25">
      <c r="A196" s="39" t="s">
        <v>244</v>
      </c>
      <c r="B196" s="56" t="s">
        <v>494</v>
      </c>
      <c r="C196" s="56">
        <v>55.193333333333356</v>
      </c>
      <c r="D196" s="56">
        <f>'TS#1B-ScAcpS_Step 1'!L219</f>
        <v>263.14099999999985</v>
      </c>
    </row>
    <row r="197" spans="1:4" x14ac:dyDescent="0.25">
      <c r="A197" s="39" t="s">
        <v>245</v>
      </c>
      <c r="B197" s="56" t="s">
        <v>495</v>
      </c>
      <c r="C197" s="56">
        <v>158.63233333333338</v>
      </c>
      <c r="D197" s="56">
        <f>'TS#1B-ScAcpS_Step 1'!L220</f>
        <v>169.44499999999994</v>
      </c>
    </row>
    <row r="198" spans="1:4" x14ac:dyDescent="0.25">
      <c r="A198" s="39" t="s">
        <v>246</v>
      </c>
      <c r="B198" s="56" t="s">
        <v>496</v>
      </c>
      <c r="C198" s="56">
        <v>132.15233333333336</v>
      </c>
      <c r="D198" s="56">
        <f>'TS#1B-ScAcpS_Step 1'!L221</f>
        <v>429.08699999999976</v>
      </c>
    </row>
    <row r="199" spans="1:4" x14ac:dyDescent="0.25">
      <c r="A199" s="39" t="s">
        <v>247</v>
      </c>
      <c r="B199" s="56" t="s">
        <v>497</v>
      </c>
      <c r="C199" s="56">
        <v>162.07333333333335</v>
      </c>
      <c r="D199" s="56">
        <f>'TS#1B-ScAcpS_Step 1'!L222</f>
        <v>359.47399999999993</v>
      </c>
    </row>
    <row r="200" spans="1:4" x14ac:dyDescent="0.25">
      <c r="A200" s="39" t="s">
        <v>248</v>
      </c>
      <c r="B200" s="56" t="s">
        <v>498</v>
      </c>
      <c r="C200" s="56">
        <v>50.774333333333374</v>
      </c>
      <c r="D200" s="56">
        <f>'TS#1B-ScAcpS_Step 1'!L223</f>
        <v>191.14399999999978</v>
      </c>
    </row>
    <row r="201" spans="1:4" x14ac:dyDescent="0.25">
      <c r="A201" s="39" t="s">
        <v>249</v>
      </c>
      <c r="B201" s="56" t="s">
        <v>499</v>
      </c>
      <c r="C201" s="56">
        <v>254.08033333333336</v>
      </c>
      <c r="D201" s="56">
        <f>'TS#1B-ScAcpS_Step 1'!L224</f>
        <v>504.13699999999994</v>
      </c>
    </row>
    <row r="202" spans="1:4" x14ac:dyDescent="0.25">
      <c r="A202" s="39" t="s">
        <v>250</v>
      </c>
      <c r="B202" s="56" t="s">
        <v>500</v>
      </c>
      <c r="C202" s="56">
        <v>12.239333333333406</v>
      </c>
      <c r="D202" s="56">
        <f>'TS#1B-ScAcpS_Step 1'!L225</f>
        <v>109.69299999999998</v>
      </c>
    </row>
    <row r="203" spans="1:4" x14ac:dyDescent="0.25">
      <c r="A203" s="39" t="s">
        <v>251</v>
      </c>
      <c r="B203" s="56" t="s">
        <v>501</v>
      </c>
      <c r="C203" s="56">
        <v>318.71933333333345</v>
      </c>
      <c r="D203" s="56">
        <f>'TS#1B-ScAcpS_Step 1'!L226</f>
        <v>238.12199999999984</v>
      </c>
    </row>
    <row r="204" spans="1:4" x14ac:dyDescent="0.25">
      <c r="A204" s="39" t="s">
        <v>252</v>
      </c>
      <c r="B204" s="56" t="s">
        <v>502</v>
      </c>
      <c r="C204" s="56">
        <v>109.69433333333339</v>
      </c>
      <c r="D204" s="56">
        <f>'TS#1B-ScAcpS_Step 1'!L227</f>
        <v>105.45399999999995</v>
      </c>
    </row>
    <row r="205" spans="1:4" x14ac:dyDescent="0.25">
      <c r="A205" s="39" t="s">
        <v>253</v>
      </c>
      <c r="B205" s="56" t="s">
        <v>503</v>
      </c>
      <c r="C205" s="56">
        <v>201.35233333333341</v>
      </c>
      <c r="D205" s="56">
        <f>'TS#1B-ScAcpS_Step 1'!L228</f>
        <v>510.31799999999998</v>
      </c>
    </row>
    <row r="206" spans="1:4" x14ac:dyDescent="0.25">
      <c r="A206" s="39" t="s">
        <v>254</v>
      </c>
      <c r="B206" s="56" t="s">
        <v>504</v>
      </c>
      <c r="C206" s="56">
        <v>30.923333333333375</v>
      </c>
      <c r="D206" s="56">
        <f>'TS#1B-ScAcpS_Step 1'!L229</f>
        <v>142.67499999999995</v>
      </c>
    </row>
    <row r="207" spans="1:4" x14ac:dyDescent="0.25">
      <c r="A207" s="39" t="s">
        <v>255</v>
      </c>
      <c r="B207" s="56" t="s">
        <v>505</v>
      </c>
      <c r="C207" s="56">
        <v>427.15733333333344</v>
      </c>
      <c r="D207" s="56">
        <f>'TS#1B-ScAcpS_Step 1'!L230</f>
        <v>533.21699999999987</v>
      </c>
    </row>
    <row r="208" spans="1:4" x14ac:dyDescent="0.25">
      <c r="A208" s="39" t="s">
        <v>256</v>
      </c>
      <c r="B208" s="56" t="s">
        <v>506</v>
      </c>
      <c r="C208" s="56">
        <v>-1.9786666666666122</v>
      </c>
      <c r="D208" s="56">
        <f>'TS#1B-ScAcpS_Step 1'!L231</f>
        <v>21.2199999999998</v>
      </c>
    </row>
    <row r="209" spans="1:4" x14ac:dyDescent="0.25">
      <c r="A209" s="39" t="s">
        <v>257</v>
      </c>
      <c r="B209" s="56" t="s">
        <v>507</v>
      </c>
      <c r="C209" s="56">
        <v>90.997333333333387</v>
      </c>
      <c r="D209" s="56">
        <f>'TS#1B-ScAcpS_Step 1'!L232</f>
        <v>327.52299999999991</v>
      </c>
    </row>
    <row r="210" spans="1:4" x14ac:dyDescent="0.25">
      <c r="A210" s="39" t="s">
        <v>258</v>
      </c>
      <c r="B210" s="56" t="s">
        <v>508</v>
      </c>
      <c r="C210" s="56">
        <v>105.22833333333338</v>
      </c>
      <c r="D210" s="56">
        <f>'TS#1B-ScAcpS_Step 1'!L233</f>
        <v>293.7829999999999</v>
      </c>
    </row>
    <row r="211" spans="1:4" x14ac:dyDescent="0.25">
      <c r="A211" s="39" t="s">
        <v>259</v>
      </c>
      <c r="B211" s="56" t="s">
        <v>509</v>
      </c>
      <c r="C211" s="56">
        <v>277.29933333333338</v>
      </c>
      <c r="D211" s="56">
        <f>'TS#1B-ScAcpS_Step 1'!L234</f>
        <v>493.81999999999994</v>
      </c>
    </row>
    <row r="212" spans="1:4" x14ac:dyDescent="0.25">
      <c r="A212" s="39" t="s">
        <v>260</v>
      </c>
      <c r="B212" s="56" t="s">
        <v>510</v>
      </c>
      <c r="C212" s="56">
        <v>25.140333333333359</v>
      </c>
      <c r="D212" s="56">
        <f>'TS#1B-ScAcpS_Step 1'!L235</f>
        <v>250.60899999999992</v>
      </c>
    </row>
    <row r="213" spans="1:4" x14ac:dyDescent="0.25">
      <c r="A213" s="39" t="s">
        <v>261</v>
      </c>
      <c r="B213" s="56" t="s">
        <v>511</v>
      </c>
      <c r="C213" s="56">
        <v>34.272333333333364</v>
      </c>
      <c r="D213" s="56">
        <f>'TS#1B-ScAcpS_Step 1'!L236</f>
        <v>219.80899999999997</v>
      </c>
    </row>
    <row r="214" spans="1:4" x14ac:dyDescent="0.25">
      <c r="A214" s="39" t="s">
        <v>262</v>
      </c>
      <c r="B214" s="56" t="s">
        <v>512</v>
      </c>
      <c r="C214" s="56">
        <v>5.7633333333333496</v>
      </c>
      <c r="D214" s="56">
        <f>'TS#1B-ScAcpS_Step 1'!L237</f>
        <v>61.044999999999845</v>
      </c>
    </row>
    <row r="215" spans="1:4" x14ac:dyDescent="0.25">
      <c r="A215" s="39" t="s">
        <v>263</v>
      </c>
      <c r="B215" s="56" t="s">
        <v>513</v>
      </c>
      <c r="C215" s="56">
        <v>961.64433333333329</v>
      </c>
      <c r="D215" s="56">
        <f>'TS#1B-ScAcpS_Step 1'!L238</f>
        <v>500.00099999999998</v>
      </c>
    </row>
    <row r="216" spans="1:4" x14ac:dyDescent="0.25">
      <c r="A216" s="39" t="s">
        <v>264</v>
      </c>
      <c r="B216" s="56" t="s">
        <v>514</v>
      </c>
      <c r="C216" s="56">
        <v>32.790333333333393</v>
      </c>
      <c r="D216" s="56">
        <f>'TS#1B-ScAcpS_Step 1'!L239</f>
        <v>283.02699999999982</v>
      </c>
    </row>
    <row r="217" spans="1:4" x14ac:dyDescent="0.25">
      <c r="A217" s="39" t="s">
        <v>265</v>
      </c>
      <c r="B217" s="56" t="s">
        <v>515</v>
      </c>
      <c r="C217" s="56">
        <v>343.52133333333336</v>
      </c>
      <c r="D217" s="56">
        <f>'TS#1B-ScAcpS_Step 1'!L240</f>
        <v>284.70099999999979</v>
      </c>
    </row>
    <row r="218" spans="1:4" x14ac:dyDescent="0.25">
      <c r="A218" s="39" t="s">
        <v>266</v>
      </c>
      <c r="B218" s="56" t="s">
        <v>516</v>
      </c>
      <c r="C218" s="56">
        <v>32.837333333333362</v>
      </c>
      <c r="D218" s="56">
        <f>'TS#1B-ScAcpS_Step 1'!L241</f>
        <v>36.789999999999964</v>
      </c>
    </row>
    <row r="219" spans="1:4" x14ac:dyDescent="0.25">
      <c r="A219" s="39" t="s">
        <v>267</v>
      </c>
      <c r="B219" s="56" t="s">
        <v>517</v>
      </c>
      <c r="C219" s="56">
        <v>210.0353333333334</v>
      </c>
      <c r="D219" s="56">
        <f>'TS#1B-ScAcpS_Step 1'!L242</f>
        <v>335.27799999999979</v>
      </c>
    </row>
    <row r="220" spans="1:4" x14ac:dyDescent="0.25">
      <c r="A220" s="39" t="s">
        <v>268</v>
      </c>
      <c r="B220" s="56" t="s">
        <v>518</v>
      </c>
      <c r="C220" s="56">
        <v>-1.5846666666666351</v>
      </c>
      <c r="D220" s="56">
        <f>'TS#1B-ScAcpS_Step 1'!L243</f>
        <v>86.299999999999955</v>
      </c>
    </row>
    <row r="221" spans="1:4" x14ac:dyDescent="0.25">
      <c r="A221" s="39" t="s">
        <v>269</v>
      </c>
      <c r="B221" s="56" t="s">
        <v>519</v>
      </c>
      <c r="C221" s="56">
        <v>140.42133333333337</v>
      </c>
      <c r="D221" s="56">
        <f>'TS#1B-ScAcpS_Step 1'!L244</f>
        <v>149.43399999999997</v>
      </c>
    </row>
    <row r="222" spans="1:4" x14ac:dyDescent="0.25">
      <c r="A222" s="39" t="s">
        <v>270</v>
      </c>
      <c r="B222" s="56" t="s">
        <v>520</v>
      </c>
      <c r="C222" s="56">
        <v>10.785333333333398</v>
      </c>
      <c r="D222" s="56">
        <f>'TS#1B-ScAcpS_Step 1'!L245</f>
        <v>-9.5340000000001055</v>
      </c>
    </row>
    <row r="223" spans="1:4" x14ac:dyDescent="0.25">
      <c r="A223" s="39" t="s">
        <v>271</v>
      </c>
      <c r="B223" s="56" t="s">
        <v>521</v>
      </c>
      <c r="C223" s="56">
        <v>24.773333333333397</v>
      </c>
      <c r="D223" s="56">
        <f>'TS#1B-ScAcpS_Step 1'!L246</f>
        <v>64.592999999999847</v>
      </c>
    </row>
    <row r="224" spans="1:4" x14ac:dyDescent="0.25">
      <c r="A224" s="39" t="s">
        <v>272</v>
      </c>
      <c r="B224" s="56" t="s">
        <v>522</v>
      </c>
      <c r="C224" s="56">
        <v>-5.3966666666666185</v>
      </c>
      <c r="D224" s="56">
        <f>'TS#1B-ScAcpS_Step 1'!L247</f>
        <v>-54.33400000000006</v>
      </c>
    </row>
    <row r="225" spans="1:4" x14ac:dyDescent="0.25">
      <c r="A225" s="39" t="s">
        <v>273</v>
      </c>
      <c r="B225" s="56" t="s">
        <v>523</v>
      </c>
      <c r="C225" s="56">
        <v>123.7083333333334</v>
      </c>
      <c r="D225" s="56">
        <f>'TS#1B-ScAcpS_Step 1'!L248</f>
        <v>51.681999999999789</v>
      </c>
    </row>
    <row r="226" spans="1:4" x14ac:dyDescent="0.25">
      <c r="A226" s="39" t="s">
        <v>274</v>
      </c>
      <c r="B226" s="56" t="s">
        <v>524</v>
      </c>
      <c r="C226" s="56">
        <v>28.381333333333401</v>
      </c>
      <c r="D226" s="56">
        <f>'TS#1B-ScAcpS_Step 1'!L249</f>
        <v>51.014999999999873</v>
      </c>
    </row>
    <row r="227" spans="1:4" x14ac:dyDescent="0.25">
      <c r="A227" s="39" t="s">
        <v>275</v>
      </c>
      <c r="B227" s="56" t="s">
        <v>525</v>
      </c>
      <c r="C227" s="56">
        <v>794.78633333333335</v>
      </c>
      <c r="D227" s="56">
        <f>'TS#1B-ScAcpS_Step 1'!L250</f>
        <v>578.07499999999982</v>
      </c>
    </row>
    <row r="228" spans="1:4" x14ac:dyDescent="0.25">
      <c r="A228" s="39" t="s">
        <v>276</v>
      </c>
      <c r="B228" s="56" t="s">
        <v>526</v>
      </c>
      <c r="C228" s="56">
        <v>55.177333333333394</v>
      </c>
      <c r="D228" s="56">
        <f>'TS#1B-ScAcpS_Step 1'!L251</f>
        <v>292.18899999999985</v>
      </c>
    </row>
    <row r="229" spans="1:4" x14ac:dyDescent="0.25">
      <c r="A229" s="39" t="s">
        <v>277</v>
      </c>
      <c r="B229" s="56" t="s">
        <v>527</v>
      </c>
      <c r="C229" s="56">
        <v>320.39533333333338</v>
      </c>
      <c r="D229" s="56">
        <f>'TS#1B-ScAcpS_Step 1'!L252</f>
        <v>246.81399999999985</v>
      </c>
    </row>
    <row r="230" spans="1:4" x14ac:dyDescent="0.25">
      <c r="A230" s="39" t="s">
        <v>278</v>
      </c>
      <c r="B230" s="56" t="s">
        <v>528</v>
      </c>
      <c r="C230" s="56">
        <v>19.011333333333397</v>
      </c>
      <c r="D230" s="56">
        <f>'TS#1B-ScAcpS_Step 1'!L253</f>
        <v>131.61699999999996</v>
      </c>
    </row>
    <row r="231" spans="1:4" x14ac:dyDescent="0.25">
      <c r="A231" s="39" t="s">
        <v>279</v>
      </c>
      <c r="B231" s="56" t="s">
        <v>529</v>
      </c>
      <c r="C231" s="56">
        <v>84.368333333333368</v>
      </c>
      <c r="D231" s="56">
        <f>'TS#1B-ScAcpS_Step 1'!L254</f>
        <v>133.25599999999986</v>
      </c>
    </row>
    <row r="232" spans="1:4" x14ac:dyDescent="0.25">
      <c r="A232" s="39" t="s">
        <v>280</v>
      </c>
      <c r="B232" s="56" t="s">
        <v>530</v>
      </c>
      <c r="C232" s="56">
        <v>159.67033333333339</v>
      </c>
      <c r="D232" s="56">
        <f>'TS#1B-ScAcpS_Step 1'!L255</f>
        <v>187.42599999999993</v>
      </c>
    </row>
    <row r="233" spans="1:4" x14ac:dyDescent="0.25">
      <c r="A233" s="39" t="s">
        <v>281</v>
      </c>
      <c r="B233" s="56" t="s">
        <v>531</v>
      </c>
      <c r="C233" s="56">
        <v>253.79133333333337</v>
      </c>
      <c r="D233" s="56">
        <f>'TS#1B-ScAcpS_Step 1'!L256</f>
        <v>100.08899999999994</v>
      </c>
    </row>
    <row r="234" spans="1:4" x14ac:dyDescent="0.25">
      <c r="A234" s="39" t="s">
        <v>282</v>
      </c>
      <c r="B234" s="56" t="s">
        <v>532</v>
      </c>
      <c r="C234" s="56">
        <v>-11.146666666666619</v>
      </c>
      <c r="D234" s="56">
        <f>'TS#1B-ScAcpS_Step 1'!L257</f>
        <v>85.119999999999891</v>
      </c>
    </row>
    <row r="235" spans="1:4" x14ac:dyDescent="0.25">
      <c r="A235" s="39" t="s">
        <v>283</v>
      </c>
      <c r="B235" s="56" t="s">
        <v>533</v>
      </c>
      <c r="C235" s="56">
        <v>221.5903333333334</v>
      </c>
      <c r="D235" s="56">
        <f>'TS#1B-ScAcpS_Step 1'!L258</f>
        <v>337.22699999999986</v>
      </c>
    </row>
    <row r="236" spans="1:4" x14ac:dyDescent="0.25">
      <c r="A236" s="39" t="s">
        <v>284</v>
      </c>
      <c r="B236" s="56" t="s">
        <v>534</v>
      </c>
      <c r="C236" s="56">
        <v>-11.191666666666634</v>
      </c>
      <c r="D236" s="56">
        <f>'TS#1B-ScAcpS_Step 1'!L259</f>
        <v>87.439999999999827</v>
      </c>
    </row>
    <row r="237" spans="1:4" x14ac:dyDescent="0.25">
      <c r="A237" s="39" t="s">
        <v>285</v>
      </c>
      <c r="B237" s="56" t="s">
        <v>535</v>
      </c>
      <c r="C237" s="56">
        <v>951.6823333333333</v>
      </c>
      <c r="D237" s="56">
        <f>'TS#1B-ScAcpS_Step 1'!L260</f>
        <v>434.28999999999996</v>
      </c>
    </row>
    <row r="238" spans="1:4" x14ac:dyDescent="0.25">
      <c r="A238" s="39" t="s">
        <v>286</v>
      </c>
      <c r="B238" s="56" t="s">
        <v>536</v>
      </c>
      <c r="C238" s="56">
        <v>24.625333333333373</v>
      </c>
      <c r="D238" s="56">
        <f>'TS#1B-ScAcpS_Step 1'!L261</f>
        <v>295.49099999999976</v>
      </c>
    </row>
    <row r="239" spans="1:4" x14ac:dyDescent="0.25">
      <c r="A239" s="39" t="s">
        <v>287</v>
      </c>
      <c r="B239" s="56" t="s">
        <v>537</v>
      </c>
      <c r="C239" s="56">
        <v>182.11133333333336</v>
      </c>
      <c r="D239" s="56">
        <f>'TS#1B-ScAcpS_Step 1'!L262</f>
        <v>314.18899999999985</v>
      </c>
    </row>
    <row r="240" spans="1:4" x14ac:dyDescent="0.25">
      <c r="A240" s="39" t="s">
        <v>288</v>
      </c>
      <c r="B240" s="56" t="s">
        <v>538</v>
      </c>
      <c r="C240" s="56">
        <v>-2.1836666666666247</v>
      </c>
      <c r="D240" s="56">
        <f>'TS#1B-ScAcpS_Step 1'!L263</f>
        <v>176.5619999999999</v>
      </c>
    </row>
    <row r="241" spans="1:4" x14ac:dyDescent="0.25">
      <c r="A241" s="39" t="s">
        <v>289</v>
      </c>
      <c r="B241" s="56" t="s">
        <v>539</v>
      </c>
      <c r="C241" s="56">
        <v>40.045333333333389</v>
      </c>
      <c r="D241" s="56">
        <f>'TS#1B-ScAcpS_Step 1'!L264</f>
        <v>395.09099999999989</v>
      </c>
    </row>
    <row r="242" spans="1:4" x14ac:dyDescent="0.25">
      <c r="A242" s="39" t="s">
        <v>290</v>
      </c>
      <c r="B242" s="56" t="s">
        <v>540</v>
      </c>
      <c r="C242" s="56">
        <v>99.315333333333371</v>
      </c>
      <c r="D242" s="56">
        <f>'TS#1B-ScAcpS_Step 1'!L265</f>
        <v>274.00699999999983</v>
      </c>
    </row>
    <row r="243" spans="1:4" x14ac:dyDescent="0.25">
      <c r="A243" s="39" t="s">
        <v>291</v>
      </c>
      <c r="B243" s="56" t="s">
        <v>541</v>
      </c>
      <c r="C243" s="56">
        <v>363.57633333333342</v>
      </c>
      <c r="D243" s="56">
        <f>'TS#1B-ScAcpS_Step 1'!L266</f>
        <v>219.7349999999999</v>
      </c>
    </row>
    <row r="244" spans="1:4" x14ac:dyDescent="0.25">
      <c r="A244" s="39" t="s">
        <v>292</v>
      </c>
      <c r="B244" s="56" t="s">
        <v>542</v>
      </c>
      <c r="C244" s="56">
        <v>3.5163333333333924</v>
      </c>
      <c r="D244" s="56">
        <f>'TS#1B-ScAcpS_Step 1'!L267</f>
        <v>34.491999999999962</v>
      </c>
    </row>
    <row r="245" spans="1:4" x14ac:dyDescent="0.25">
      <c r="A245" s="39" t="s">
        <v>293</v>
      </c>
      <c r="B245" s="56" t="s">
        <v>543</v>
      </c>
      <c r="C245" s="56">
        <v>579.26633333333336</v>
      </c>
      <c r="D245" s="56">
        <f>'TS#1B-ScAcpS_Step 1'!L268</f>
        <v>171.8309999999999</v>
      </c>
    </row>
    <row r="246" spans="1:4" x14ac:dyDescent="0.25">
      <c r="A246" s="39" t="s">
        <v>294</v>
      </c>
      <c r="B246" s="56" t="s">
        <v>544</v>
      </c>
      <c r="C246" s="56">
        <v>10.490333333333382</v>
      </c>
      <c r="D246" s="56">
        <f>'TS#1B-ScAcpS_Step 1'!L269</f>
        <v>108.16599999999994</v>
      </c>
    </row>
    <row r="247" spans="1:4" x14ac:dyDescent="0.25">
      <c r="A247" s="39" t="s">
        <v>295</v>
      </c>
      <c r="B247" s="56" t="s">
        <v>545</v>
      </c>
      <c r="C247" s="56">
        <v>318.6733333333334</v>
      </c>
      <c r="D247" s="56">
        <f>'TS#1B-ScAcpS_Step 1'!L270</f>
        <v>328.00899999999979</v>
      </c>
    </row>
    <row r="248" spans="1:4" x14ac:dyDescent="0.25">
      <c r="A248" s="39" t="s">
        <v>296</v>
      </c>
      <c r="B248" s="56" t="s">
        <v>546</v>
      </c>
      <c r="C248" s="56">
        <v>5.8563333333333674</v>
      </c>
      <c r="D248" s="56">
        <f>'TS#1B-ScAcpS_Step 1'!L271</f>
        <v>50.296999999999798</v>
      </c>
    </row>
    <row r="249" spans="1:4" x14ac:dyDescent="0.25">
      <c r="A249" s="39" t="s">
        <v>297</v>
      </c>
      <c r="B249" s="56" t="s">
        <v>547</v>
      </c>
      <c r="C249" s="56">
        <v>215.4053333333334</v>
      </c>
      <c r="D249" s="56">
        <f>'TS#1B-ScAcpS_Step 1'!L272</f>
        <v>282.35799999999995</v>
      </c>
    </row>
    <row r="250" spans="1:4" x14ac:dyDescent="0.25">
      <c r="A250" s="39" t="s">
        <v>298</v>
      </c>
      <c r="B250" s="56" t="s">
        <v>548</v>
      </c>
      <c r="C250" s="56">
        <v>26.750333333333373</v>
      </c>
      <c r="D250" s="56">
        <f>'TS#1B-ScAcpS_Step 1'!L273</f>
        <v>197.79599999999982</v>
      </c>
    </row>
    <row r="251" spans="1:4" x14ac:dyDescent="0.25">
      <c r="A251" s="39" t="s">
        <v>299</v>
      </c>
      <c r="B251" s="56" t="s">
        <v>549</v>
      </c>
      <c r="C251" s="56">
        <v>747.89133333333336</v>
      </c>
      <c r="D251" s="56">
        <f>'TS#1B-ScAcpS_Step 1'!L274</f>
        <v>435.09199999999987</v>
      </c>
    </row>
    <row r="252" spans="1:4" x14ac:dyDescent="0.25">
      <c r="A252" s="39" t="s">
        <v>300</v>
      </c>
      <c r="B252" s="56" t="s">
        <v>550</v>
      </c>
      <c r="C252" s="56">
        <v>124.82933333333338</v>
      </c>
      <c r="D252" s="56">
        <f>'TS#1B-ScAcpS_Step 1'!L275</f>
        <v>237.13999999999987</v>
      </c>
    </row>
    <row r="253" spans="1:4" x14ac:dyDescent="0.25">
      <c r="A253" s="39" t="s">
        <v>301</v>
      </c>
      <c r="B253" s="56" t="s">
        <v>551</v>
      </c>
      <c r="C253" s="56">
        <v>191.32233333333338</v>
      </c>
      <c r="D253" s="56">
        <f>'TS#1B-ScAcpS_Step 1'!L276</f>
        <v>149.07899999999995</v>
      </c>
    </row>
    <row r="254" spans="1:4" x14ac:dyDescent="0.25">
      <c r="A254" s="39" t="s">
        <v>302</v>
      </c>
      <c r="B254" s="56" t="s">
        <v>552</v>
      </c>
      <c r="C254" s="56">
        <v>5.5133333333333496</v>
      </c>
      <c r="D254" s="56">
        <f>'TS#1B-ScAcpS_Step 1'!L277</f>
        <v>-3.48700000000008</v>
      </c>
    </row>
    <row r="255" spans="1:4" x14ac:dyDescent="0.25">
      <c r="A255" s="39" t="s">
        <v>303</v>
      </c>
      <c r="B255" s="56" t="s">
        <v>553</v>
      </c>
      <c r="C255" s="56">
        <v>243.72733333333341</v>
      </c>
      <c r="D255" s="56">
        <f>'TS#1B-ScAcpS_Step 1'!L278</f>
        <v>570.15399999999977</v>
      </c>
    </row>
    <row r="256" spans="1:4" x14ac:dyDescent="0.25">
      <c r="A256" s="39" t="s">
        <v>304</v>
      </c>
      <c r="B256" s="56" t="s">
        <v>554</v>
      </c>
      <c r="C256" s="56">
        <v>77.003333333333359</v>
      </c>
      <c r="D256" s="56">
        <f>'TS#1B-ScAcpS_Step 1'!L279</f>
        <v>127.79099999999994</v>
      </c>
    </row>
    <row r="257" spans="1:4" x14ac:dyDescent="0.25">
      <c r="A257" s="39" t="s">
        <v>305</v>
      </c>
      <c r="B257" s="56" t="s">
        <v>555</v>
      </c>
      <c r="C257" s="56">
        <v>219.92733333333339</v>
      </c>
      <c r="D257" s="56">
        <f>'TS#1B-ScAcpS_Step 1'!L280</f>
        <v>142.1429999999998</v>
      </c>
    </row>
    <row r="258" spans="1:4" x14ac:dyDescent="0.25">
      <c r="A258" s="39" t="s">
        <v>306</v>
      </c>
      <c r="B258" s="56" t="s">
        <v>556</v>
      </c>
      <c r="C258" s="56">
        <v>-12.189666666666625</v>
      </c>
      <c r="D258" s="56">
        <f>'TS#1B-ScAcpS_Step 1'!L281</f>
        <v>9.7009999999997945</v>
      </c>
    </row>
    <row r="259" spans="1:4" x14ac:dyDescent="0.25">
      <c r="A259" s="39" t="s">
        <v>307</v>
      </c>
      <c r="B259" s="56" t="s">
        <v>557</v>
      </c>
      <c r="C259" s="56">
        <v>1059.6063333333334</v>
      </c>
      <c r="D259" s="56">
        <f>'TS#1B-ScAcpS_Step 1'!L282</f>
        <v>592.65499999999997</v>
      </c>
    </row>
    <row r="260" spans="1:4" x14ac:dyDescent="0.25">
      <c r="A260" s="39" t="s">
        <v>308</v>
      </c>
      <c r="B260" s="56" t="s">
        <v>558</v>
      </c>
      <c r="C260" s="56">
        <v>-2.1426666666666279</v>
      </c>
      <c r="D260" s="56">
        <f>'TS#1B-ScAcpS_Step 1'!L283</f>
        <v>19.455999999999904</v>
      </c>
    </row>
    <row r="261" spans="1:4" x14ac:dyDescent="0.25">
      <c r="A261" s="39" t="s">
        <v>309</v>
      </c>
      <c r="B261" s="56" t="s">
        <v>559</v>
      </c>
      <c r="C261" s="56">
        <v>332.0243333333334</v>
      </c>
      <c r="D261" s="56">
        <f>'TS#1B-ScAcpS_Step 1'!L284</f>
        <v>222.53899999999976</v>
      </c>
    </row>
    <row r="262" spans="1:4" x14ac:dyDescent="0.25">
      <c r="A262" s="39" t="s">
        <v>310</v>
      </c>
      <c r="B262" s="56" t="s">
        <v>560</v>
      </c>
      <c r="C262" s="56">
        <v>25.44433333333339</v>
      </c>
      <c r="D262" s="56">
        <f>'TS#1B-ScAcpS_Step 1'!L285</f>
        <v>181.11899999999991</v>
      </c>
    </row>
    <row r="263" spans="1:4" x14ac:dyDescent="0.25">
      <c r="A263" s="39" t="s">
        <v>311</v>
      </c>
      <c r="B263" s="56" t="s">
        <v>561</v>
      </c>
      <c r="C263" s="56">
        <v>631.20733333333339</v>
      </c>
      <c r="D263" s="56">
        <f>'TS#1B-ScAcpS_Step 1'!L286</f>
        <v>615.77699999999982</v>
      </c>
    </row>
    <row r="264" spans="1:4" x14ac:dyDescent="0.25">
      <c r="A264" s="39" t="s">
        <v>312</v>
      </c>
      <c r="B264" s="56" t="s">
        <v>562</v>
      </c>
      <c r="C264" s="56">
        <v>5.9843333333333533</v>
      </c>
      <c r="D264" s="56">
        <f>'TS#1B-ScAcpS_Step 1'!L287</f>
        <v>73.264999999999873</v>
      </c>
    </row>
    <row r="265" spans="1:4" x14ac:dyDescent="0.25">
      <c r="A265" s="39" t="s">
        <v>313</v>
      </c>
      <c r="B265" s="56" t="s">
        <v>563</v>
      </c>
      <c r="C265" s="56">
        <v>189.13433333333339</v>
      </c>
      <c r="D265" s="56">
        <f>'TS#1B-ScAcpS_Step 1'!L288</f>
        <v>264.42899999999986</v>
      </c>
    </row>
    <row r="266" spans="1:4" x14ac:dyDescent="0.25">
      <c r="A266" s="39" t="s">
        <v>314</v>
      </c>
      <c r="B266" s="56" t="s">
        <v>564</v>
      </c>
      <c r="C266" s="56">
        <v>203.93033333333338</v>
      </c>
      <c r="D266" s="56">
        <f>'TS#1B-ScAcpS_Step 1'!L289</f>
        <v>66.010999999999967</v>
      </c>
    </row>
    <row r="267" spans="1:4" x14ac:dyDescent="0.25">
      <c r="A267" s="39" t="s">
        <v>315</v>
      </c>
      <c r="B267" s="56" t="s">
        <v>565</v>
      </c>
      <c r="C267" s="56">
        <v>231.7733333333334</v>
      </c>
      <c r="D267" s="56">
        <f>'TS#1B-ScAcpS_Step 1'!L290</f>
        <v>143.7059999999999</v>
      </c>
    </row>
    <row r="268" spans="1:4" x14ac:dyDescent="0.25">
      <c r="A268" s="39" t="s">
        <v>316</v>
      </c>
      <c r="B268" s="56" t="s">
        <v>566</v>
      </c>
      <c r="C268" s="56">
        <v>33.316333333333404</v>
      </c>
      <c r="D268" s="56">
        <f>'TS#1B-ScAcpS_Step 1'!L291</f>
        <v>335.27399999999989</v>
      </c>
    </row>
    <row r="269" spans="1:4" x14ac:dyDescent="0.25">
      <c r="A269" s="39" t="s">
        <v>317</v>
      </c>
      <c r="B269" s="56" t="s">
        <v>567</v>
      </c>
      <c r="C269" s="56">
        <v>712.74133333333339</v>
      </c>
      <c r="D269" s="56">
        <f>'TS#1B-ScAcpS_Step 1'!L292</f>
        <v>199.23399999999992</v>
      </c>
    </row>
  </sheetData>
  <conditionalFormatting sqref="C1:C104857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D1048576 D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0:G2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0:H2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: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2:P51"/>
  <sheetViews>
    <sheetView topLeftCell="A7" zoomScaleNormal="100" workbookViewId="0">
      <selection activeCell="J32" sqref="J32"/>
    </sheetView>
  </sheetViews>
  <sheetFormatPr defaultRowHeight="15" x14ac:dyDescent="0.25"/>
  <cols>
    <col min="1" max="1" width="13.28515625" customWidth="1"/>
    <col min="2" max="2" width="15.140625" customWidth="1"/>
    <col min="8" max="8" width="11.140625" customWidth="1"/>
    <col min="12" max="12" width="24.28515625" bestFit="1" customWidth="1"/>
  </cols>
  <sheetData>
    <row r="2" spans="1:16" ht="18" x14ac:dyDescent="0.25">
      <c r="A2" s="27" t="s">
        <v>611</v>
      </c>
    </row>
    <row r="4" spans="1:16" x14ac:dyDescent="0.25">
      <c r="A4" t="s">
        <v>612</v>
      </c>
    </row>
    <row r="5" spans="1:16" x14ac:dyDescent="0.25">
      <c r="A5" t="s">
        <v>613</v>
      </c>
    </row>
    <row r="6" spans="1:16" x14ac:dyDescent="0.25">
      <c r="A6" s="82" t="s">
        <v>611</v>
      </c>
      <c r="B6" s="83"/>
      <c r="C6" s="83"/>
      <c r="D6" s="83"/>
      <c r="E6" s="83"/>
      <c r="F6" s="83"/>
      <c r="G6" s="83"/>
      <c r="H6" s="83"/>
    </row>
    <row r="7" spans="1:16" ht="90" x14ac:dyDescent="0.25">
      <c r="A7" s="28" t="s">
        <v>614</v>
      </c>
      <c r="B7" s="28" t="s">
        <v>615</v>
      </c>
      <c r="C7" s="29" t="s">
        <v>616</v>
      </c>
      <c r="D7" s="29" t="s">
        <v>617</v>
      </c>
      <c r="E7" s="29" t="s">
        <v>618</v>
      </c>
      <c r="F7" s="29" t="s">
        <v>619</v>
      </c>
      <c r="G7" s="29" t="s">
        <v>620</v>
      </c>
      <c r="H7" s="28" t="s">
        <v>621</v>
      </c>
      <c r="K7" t="s">
        <v>623</v>
      </c>
      <c r="L7" t="s">
        <v>622</v>
      </c>
      <c r="P7" t="s">
        <v>634</v>
      </c>
    </row>
    <row r="8" spans="1:16" x14ac:dyDescent="0.25">
      <c r="A8" s="30"/>
      <c r="B8" s="31" t="s">
        <v>196</v>
      </c>
      <c r="C8" s="30">
        <v>45.6</v>
      </c>
      <c r="D8" s="30">
        <v>45.6</v>
      </c>
      <c r="E8" s="32">
        <v>1</v>
      </c>
      <c r="F8" s="33">
        <v>8.9999999999999995E-15</v>
      </c>
      <c r="G8" s="32">
        <v>1</v>
      </c>
      <c r="H8" s="30">
        <v>2532</v>
      </c>
      <c r="K8" t="str">
        <f>B8</f>
        <v>F26</v>
      </c>
      <c r="L8" s="34" t="s">
        <v>631</v>
      </c>
      <c r="P8">
        <v>0</v>
      </c>
    </row>
    <row r="9" spans="1:16" x14ac:dyDescent="0.25">
      <c r="A9" s="30"/>
      <c r="B9" s="31" t="s">
        <v>136</v>
      </c>
      <c r="C9" s="30">
        <v>20.2</v>
      </c>
      <c r="D9" s="30">
        <v>20.2</v>
      </c>
      <c r="E9" s="32">
        <v>0.64</v>
      </c>
      <c r="F9" s="33">
        <v>2.0000000000000002E-5</v>
      </c>
      <c r="G9" s="32">
        <v>0.78</v>
      </c>
      <c r="H9" s="30">
        <v>2472</v>
      </c>
      <c r="K9" s="18" t="str">
        <f t="shared" ref="K9:K18" si="0">B9</f>
        <v>D26</v>
      </c>
      <c r="L9" s="34" t="s">
        <v>630</v>
      </c>
    </row>
    <row r="10" spans="1:16" x14ac:dyDescent="0.25">
      <c r="A10" s="30"/>
      <c r="B10" s="31" t="s">
        <v>78</v>
      </c>
      <c r="C10" s="30">
        <v>19.3</v>
      </c>
      <c r="D10" s="30">
        <v>19.3</v>
      </c>
      <c r="E10" s="32">
        <v>0.56999999999999995</v>
      </c>
      <c r="F10" s="33">
        <v>6.0000000000000002E-5</v>
      </c>
      <c r="G10" s="32">
        <v>0.75</v>
      </c>
      <c r="H10" s="30">
        <v>2414</v>
      </c>
      <c r="K10" s="18" t="str">
        <f t="shared" si="0"/>
        <v>B28</v>
      </c>
      <c r="L10" s="34" t="s">
        <v>629</v>
      </c>
    </row>
    <row r="11" spans="1:16" x14ac:dyDescent="0.25">
      <c r="A11" s="30"/>
      <c r="B11" s="31" t="s">
        <v>96</v>
      </c>
      <c r="C11" s="30">
        <v>16.8</v>
      </c>
      <c r="D11" s="30">
        <v>16.8</v>
      </c>
      <c r="E11" s="32">
        <v>0.42</v>
      </c>
      <c r="F11" s="33">
        <v>5.0000000000000001E-4</v>
      </c>
      <c r="G11" s="32">
        <v>0.83</v>
      </c>
      <c r="H11" s="30">
        <v>2432</v>
      </c>
      <c r="K11" s="18" t="str">
        <f t="shared" si="0"/>
        <v>C16</v>
      </c>
      <c r="L11" s="34" t="s">
        <v>628</v>
      </c>
    </row>
    <row r="12" spans="1:16" x14ac:dyDescent="0.25">
      <c r="A12" s="30"/>
      <c r="B12" s="31" t="s">
        <v>184</v>
      </c>
      <c r="C12" s="30">
        <v>16.8</v>
      </c>
      <c r="D12" s="30">
        <v>16.8</v>
      </c>
      <c r="E12" s="32">
        <v>0.42</v>
      </c>
      <c r="F12" s="33">
        <v>5.0000000000000001E-4</v>
      </c>
      <c r="G12" s="32">
        <v>0.83</v>
      </c>
      <c r="H12" s="30">
        <v>2520</v>
      </c>
      <c r="K12" s="18" t="str">
        <f t="shared" si="0"/>
        <v>F14</v>
      </c>
      <c r="L12" s="34" t="s">
        <v>627</v>
      </c>
    </row>
    <row r="13" spans="1:16" x14ac:dyDescent="0.25">
      <c r="A13" s="30"/>
      <c r="B13" s="31" t="s">
        <v>234</v>
      </c>
      <c r="C13" s="30">
        <v>16.8</v>
      </c>
      <c r="D13" s="30">
        <v>16.8</v>
      </c>
      <c r="E13" s="32">
        <v>0.42</v>
      </c>
      <c r="F13" s="33">
        <v>4.0000000000000002E-4</v>
      </c>
      <c r="G13" s="32">
        <v>0.83</v>
      </c>
      <c r="H13" s="30">
        <v>2570</v>
      </c>
      <c r="K13" s="18" t="str">
        <f t="shared" si="0"/>
        <v>H4</v>
      </c>
      <c r="L13" s="34" t="s">
        <v>626</v>
      </c>
    </row>
    <row r="14" spans="1:16" x14ac:dyDescent="0.25">
      <c r="A14" s="30"/>
      <c r="B14" s="31" t="s">
        <v>260</v>
      </c>
      <c r="C14" s="30">
        <v>16.8</v>
      </c>
      <c r="D14" s="30">
        <v>16.8</v>
      </c>
      <c r="E14" s="32">
        <v>0.35</v>
      </c>
      <c r="F14" s="33">
        <v>5.0000000000000001E-4</v>
      </c>
      <c r="G14" s="32">
        <v>1</v>
      </c>
      <c r="H14" s="30">
        <v>2596</v>
      </c>
      <c r="K14" s="18" t="str">
        <f t="shared" si="0"/>
        <v>H30</v>
      </c>
      <c r="L14" s="34" t="s">
        <v>625</v>
      </c>
    </row>
    <row r="15" spans="1:16" x14ac:dyDescent="0.25">
      <c r="A15" s="30"/>
      <c r="B15" s="31" t="s">
        <v>302</v>
      </c>
      <c r="C15" s="30">
        <v>16.8</v>
      </c>
      <c r="D15" s="30">
        <v>16.8</v>
      </c>
      <c r="E15" s="32">
        <v>0.42</v>
      </c>
      <c r="F15" s="33">
        <v>5.0000000000000001E-4</v>
      </c>
      <c r="G15" s="32">
        <v>0.83</v>
      </c>
      <c r="H15" s="30">
        <v>2638</v>
      </c>
      <c r="K15" s="18" t="str">
        <f t="shared" si="0"/>
        <v>J12</v>
      </c>
      <c r="L15" s="34" t="s">
        <v>624</v>
      </c>
    </row>
    <row r="16" spans="1:16" x14ac:dyDescent="0.25">
      <c r="A16" s="30"/>
      <c r="B16" s="31" t="s">
        <v>101</v>
      </c>
      <c r="C16" s="30">
        <v>16.3</v>
      </c>
      <c r="D16" s="30">
        <v>16.3</v>
      </c>
      <c r="E16" s="32">
        <v>0.5</v>
      </c>
      <c r="F16" s="30">
        <v>1E-3</v>
      </c>
      <c r="G16" s="32">
        <v>0.71</v>
      </c>
      <c r="H16" s="30">
        <v>2437</v>
      </c>
      <c r="K16" s="18" t="str">
        <f t="shared" si="0"/>
        <v>C21</v>
      </c>
      <c r="L16" s="34" t="s">
        <v>351</v>
      </c>
    </row>
    <row r="17" spans="1:12" x14ac:dyDescent="0.25">
      <c r="A17" s="30"/>
      <c r="B17" s="31" t="s">
        <v>202</v>
      </c>
      <c r="C17" s="30">
        <v>15.5</v>
      </c>
      <c r="D17" s="30">
        <v>15.5</v>
      </c>
      <c r="E17" s="32">
        <v>0.64</v>
      </c>
      <c r="F17" s="30">
        <v>2E-3</v>
      </c>
      <c r="G17" s="32">
        <v>0.56000000000000005</v>
      </c>
      <c r="H17" s="30">
        <v>2538</v>
      </c>
      <c r="K17" s="18" t="str">
        <f t="shared" si="0"/>
        <v>G2</v>
      </c>
      <c r="L17" s="34" t="s">
        <v>632</v>
      </c>
    </row>
    <row r="18" spans="1:12" x14ac:dyDescent="0.25">
      <c r="A18" s="30"/>
      <c r="B18" s="31" t="s">
        <v>82</v>
      </c>
      <c r="C18" s="30">
        <v>15.1</v>
      </c>
      <c r="D18" s="30">
        <v>15.1</v>
      </c>
      <c r="E18" s="32">
        <v>0.56999999999999995</v>
      </c>
      <c r="F18" s="30">
        <v>2E-3</v>
      </c>
      <c r="G18" s="32">
        <v>0.63</v>
      </c>
      <c r="H18" s="30">
        <v>2418</v>
      </c>
      <c r="K18" s="18" t="str">
        <f t="shared" si="0"/>
        <v>C2</v>
      </c>
      <c r="L18" s="34" t="s">
        <v>633</v>
      </c>
    </row>
    <row r="19" spans="1:12" x14ac:dyDescent="0.25">
      <c r="A19" s="30"/>
      <c r="B19" s="31" t="s">
        <v>254</v>
      </c>
      <c r="C19" s="30">
        <v>15.1</v>
      </c>
      <c r="D19" s="30">
        <v>15.1</v>
      </c>
      <c r="E19" s="32">
        <v>0.42</v>
      </c>
      <c r="F19" s="30">
        <v>2E-3</v>
      </c>
      <c r="G19" s="32">
        <v>0.83</v>
      </c>
      <c r="H19" s="30">
        <v>2590</v>
      </c>
    </row>
    <row r="20" spans="1:12" x14ac:dyDescent="0.25">
      <c r="A20" s="30"/>
      <c r="B20" s="31" t="s">
        <v>276</v>
      </c>
      <c r="C20" s="30">
        <v>14.6</v>
      </c>
      <c r="D20" s="30">
        <v>14.6</v>
      </c>
      <c r="E20" s="32">
        <v>0.71</v>
      </c>
      <c r="F20" s="30">
        <v>3.0000000000000001E-3</v>
      </c>
      <c r="G20" s="32">
        <v>0.5</v>
      </c>
      <c r="H20" s="30">
        <v>2612</v>
      </c>
    </row>
    <row r="21" spans="1:12" x14ac:dyDescent="0.25">
      <c r="A21" s="30"/>
      <c r="B21" s="31" t="s">
        <v>316</v>
      </c>
      <c r="C21" s="30">
        <v>14.6</v>
      </c>
      <c r="D21" s="30">
        <v>14.6</v>
      </c>
      <c r="E21" s="32">
        <v>0.71</v>
      </c>
      <c r="F21" s="30">
        <v>3.0000000000000001E-3</v>
      </c>
      <c r="G21" s="32">
        <v>0.6</v>
      </c>
      <c r="H21" s="30">
        <v>2652</v>
      </c>
    </row>
    <row r="22" spans="1:12" x14ac:dyDescent="0.25">
      <c r="A22" s="30"/>
      <c r="B22" s="31" t="s">
        <v>87</v>
      </c>
      <c r="C22" s="30">
        <v>14.2</v>
      </c>
      <c r="D22" s="30">
        <v>14.2</v>
      </c>
      <c r="E22" s="32">
        <v>0.35</v>
      </c>
      <c r="F22" s="30">
        <v>6.0000000000000001E-3</v>
      </c>
      <c r="G22" s="32">
        <v>0.8</v>
      </c>
      <c r="H22" s="30">
        <v>2423</v>
      </c>
    </row>
    <row r="23" spans="1:12" x14ac:dyDescent="0.25">
      <c r="A23" s="30"/>
      <c r="B23" s="31" t="s">
        <v>89</v>
      </c>
      <c r="C23" s="30">
        <v>14.2</v>
      </c>
      <c r="D23" s="30">
        <v>14.2</v>
      </c>
      <c r="E23" s="32">
        <v>0.35</v>
      </c>
      <c r="F23" s="30">
        <v>6.0000000000000001E-3</v>
      </c>
      <c r="G23" s="32">
        <v>0.8</v>
      </c>
      <c r="H23" s="30">
        <v>2425</v>
      </c>
    </row>
    <row r="24" spans="1:12" x14ac:dyDescent="0.25">
      <c r="A24" s="30"/>
      <c r="B24" s="31" t="s">
        <v>91</v>
      </c>
      <c r="C24" s="30">
        <v>14.2</v>
      </c>
      <c r="D24" s="30">
        <v>14.2</v>
      </c>
      <c r="E24" s="32">
        <v>0.35</v>
      </c>
      <c r="F24" s="30">
        <v>6.0000000000000001E-3</v>
      </c>
      <c r="G24" s="32">
        <v>0.8</v>
      </c>
      <c r="H24" s="30">
        <v>2427</v>
      </c>
    </row>
    <row r="25" spans="1:12" x14ac:dyDescent="0.25">
      <c r="A25" s="30"/>
      <c r="B25" s="31" t="s">
        <v>93</v>
      </c>
      <c r="C25" s="30">
        <v>14.2</v>
      </c>
      <c r="D25" s="30">
        <v>14.2</v>
      </c>
      <c r="E25" s="32">
        <v>0.35</v>
      </c>
      <c r="F25" s="30">
        <v>6.0000000000000001E-3</v>
      </c>
      <c r="G25" s="32">
        <v>0.8</v>
      </c>
      <c r="H25" s="30">
        <v>2429</v>
      </c>
    </row>
    <row r="26" spans="1:12" x14ac:dyDescent="0.25">
      <c r="A26" s="30"/>
      <c r="B26" s="31" t="s">
        <v>95</v>
      </c>
      <c r="C26" s="30">
        <v>14.2</v>
      </c>
      <c r="D26" s="30">
        <v>14.2</v>
      </c>
      <c r="E26" s="32">
        <v>0.35</v>
      </c>
      <c r="F26" s="30">
        <v>6.0000000000000001E-3</v>
      </c>
      <c r="G26" s="32">
        <v>0.8</v>
      </c>
      <c r="H26" s="30">
        <v>2431</v>
      </c>
    </row>
    <row r="27" spans="1:12" x14ac:dyDescent="0.25">
      <c r="A27" s="30"/>
      <c r="B27" s="31" t="s">
        <v>103</v>
      </c>
      <c r="C27" s="30">
        <v>14.2</v>
      </c>
      <c r="D27" s="30">
        <v>14.2</v>
      </c>
      <c r="E27" s="32">
        <v>0.35</v>
      </c>
      <c r="F27" s="30">
        <v>6.0000000000000001E-3</v>
      </c>
      <c r="G27" s="32">
        <v>0.8</v>
      </c>
      <c r="H27" s="30">
        <v>2439</v>
      </c>
    </row>
    <row r="28" spans="1:12" x14ac:dyDescent="0.25">
      <c r="A28" s="30"/>
      <c r="B28" s="31" t="s">
        <v>108</v>
      </c>
      <c r="C28" s="30">
        <v>14.2</v>
      </c>
      <c r="D28" s="30">
        <v>14.2</v>
      </c>
      <c r="E28" s="32">
        <v>0.35</v>
      </c>
      <c r="F28" s="30">
        <v>4.0000000000000001E-3</v>
      </c>
      <c r="G28" s="32">
        <v>0.8</v>
      </c>
      <c r="H28" s="30">
        <v>2444</v>
      </c>
    </row>
    <row r="29" spans="1:12" x14ac:dyDescent="0.25">
      <c r="A29" s="30"/>
      <c r="B29" s="31" t="s">
        <v>112</v>
      </c>
      <c r="C29" s="30">
        <v>14.2</v>
      </c>
      <c r="D29" s="30">
        <v>14.2</v>
      </c>
      <c r="E29" s="32">
        <v>0.35</v>
      </c>
      <c r="F29" s="30">
        <v>4.0000000000000001E-3</v>
      </c>
      <c r="G29" s="32">
        <v>0.8</v>
      </c>
      <c r="H29" s="30">
        <v>2448</v>
      </c>
    </row>
    <row r="30" spans="1:12" x14ac:dyDescent="0.25">
      <c r="A30" s="30"/>
      <c r="B30" s="31" t="s">
        <v>115</v>
      </c>
      <c r="C30" s="30">
        <v>14.2</v>
      </c>
      <c r="D30" s="30">
        <v>14.2</v>
      </c>
      <c r="E30" s="32">
        <v>0.35</v>
      </c>
      <c r="F30" s="30">
        <v>6.0000000000000001E-3</v>
      </c>
      <c r="G30" s="32">
        <v>0.8</v>
      </c>
      <c r="H30" s="30">
        <v>2451</v>
      </c>
    </row>
    <row r="31" spans="1:12" x14ac:dyDescent="0.25">
      <c r="A31" s="30"/>
      <c r="B31" s="31" t="s">
        <v>121</v>
      </c>
      <c r="C31" s="30">
        <v>14.2</v>
      </c>
      <c r="D31" s="30">
        <v>14.2</v>
      </c>
      <c r="E31" s="32">
        <v>0.35</v>
      </c>
      <c r="F31" s="30">
        <v>6.0000000000000001E-3</v>
      </c>
      <c r="G31" s="32">
        <v>0.8</v>
      </c>
      <c r="H31" s="30">
        <v>2457</v>
      </c>
    </row>
    <row r="32" spans="1:12" x14ac:dyDescent="0.25">
      <c r="A32" s="30"/>
      <c r="B32" s="31" t="s">
        <v>127</v>
      </c>
      <c r="C32" s="30">
        <v>14.2</v>
      </c>
      <c r="D32" s="30">
        <v>14.2</v>
      </c>
      <c r="E32" s="32">
        <v>0.35</v>
      </c>
      <c r="F32" s="30">
        <v>6.0000000000000001E-3</v>
      </c>
      <c r="G32" s="32">
        <v>0.8</v>
      </c>
      <c r="H32" s="30">
        <v>2463</v>
      </c>
    </row>
    <row r="33" spans="1:8" x14ac:dyDescent="0.25">
      <c r="A33" s="30"/>
      <c r="B33" s="31" t="s">
        <v>133</v>
      </c>
      <c r="C33" s="30">
        <v>14.2</v>
      </c>
      <c r="D33" s="30">
        <v>14.2</v>
      </c>
      <c r="E33" s="32">
        <v>0.35</v>
      </c>
      <c r="F33" s="30">
        <v>6.0000000000000001E-3</v>
      </c>
      <c r="G33" s="32">
        <v>0.8</v>
      </c>
      <c r="H33" s="30">
        <v>2469</v>
      </c>
    </row>
    <row r="34" spans="1:8" x14ac:dyDescent="0.25">
      <c r="A34" s="30"/>
      <c r="B34" s="31" t="s">
        <v>141</v>
      </c>
      <c r="C34" s="30">
        <v>14.2</v>
      </c>
      <c r="D34" s="30">
        <v>14.2</v>
      </c>
      <c r="E34" s="32">
        <v>0.35</v>
      </c>
      <c r="F34" s="30">
        <v>6.0000000000000001E-3</v>
      </c>
      <c r="G34" s="32">
        <v>0.8</v>
      </c>
      <c r="H34" s="30">
        <v>2477</v>
      </c>
    </row>
    <row r="35" spans="1:8" x14ac:dyDescent="0.25">
      <c r="A35" s="30"/>
      <c r="B35" s="31" t="s">
        <v>142</v>
      </c>
      <c r="C35" s="30">
        <v>14.2</v>
      </c>
      <c r="D35" s="30">
        <v>14.2</v>
      </c>
      <c r="E35" s="32">
        <v>0.35</v>
      </c>
      <c r="F35" s="30">
        <v>4.0000000000000001E-3</v>
      </c>
      <c r="G35" s="32">
        <v>0.8</v>
      </c>
      <c r="H35" s="30">
        <v>2478</v>
      </c>
    </row>
    <row r="36" spans="1:8" x14ac:dyDescent="0.25">
      <c r="A36" s="30"/>
      <c r="B36" s="31" t="s">
        <v>146</v>
      </c>
      <c r="C36" s="30">
        <v>14.2</v>
      </c>
      <c r="D36" s="30">
        <v>14.2</v>
      </c>
      <c r="E36" s="32">
        <v>0.35</v>
      </c>
      <c r="F36" s="30">
        <v>4.0000000000000001E-3</v>
      </c>
      <c r="G36" s="32">
        <v>0.8</v>
      </c>
      <c r="H36" s="30">
        <v>2482</v>
      </c>
    </row>
    <row r="37" spans="1:8" x14ac:dyDescent="0.25">
      <c r="A37" s="30"/>
      <c r="B37" s="31" t="s">
        <v>198</v>
      </c>
      <c r="C37" s="30">
        <v>14.2</v>
      </c>
      <c r="D37" s="30">
        <v>14.2</v>
      </c>
      <c r="E37" s="32">
        <v>0.28000000000000003</v>
      </c>
      <c r="F37" s="30">
        <v>4.0000000000000001E-3</v>
      </c>
      <c r="G37" s="32">
        <v>1</v>
      </c>
      <c r="H37" s="30">
        <v>2534</v>
      </c>
    </row>
    <row r="38" spans="1:8" x14ac:dyDescent="0.25">
      <c r="A38" s="30"/>
      <c r="B38" s="31" t="s">
        <v>215</v>
      </c>
      <c r="C38" s="30">
        <v>14.2</v>
      </c>
      <c r="D38" s="30">
        <v>14.2</v>
      </c>
      <c r="E38" s="32">
        <v>0.35</v>
      </c>
      <c r="F38" s="30">
        <v>6.0000000000000001E-3</v>
      </c>
      <c r="G38" s="32">
        <v>0.8</v>
      </c>
      <c r="H38" s="30">
        <v>2551</v>
      </c>
    </row>
    <row r="39" spans="1:8" x14ac:dyDescent="0.25">
      <c r="A39" s="30"/>
      <c r="B39" s="31" t="s">
        <v>225</v>
      </c>
      <c r="C39" s="30">
        <v>14.2</v>
      </c>
      <c r="D39" s="30">
        <v>14.2</v>
      </c>
      <c r="E39" s="32">
        <v>0.35</v>
      </c>
      <c r="F39" s="30">
        <v>6.0000000000000001E-3</v>
      </c>
      <c r="G39" s="32">
        <v>0.8</v>
      </c>
      <c r="H39" s="30">
        <v>2561</v>
      </c>
    </row>
    <row r="40" spans="1:8" x14ac:dyDescent="0.25">
      <c r="A40" s="30"/>
      <c r="B40" s="31" t="s">
        <v>226</v>
      </c>
      <c r="C40" s="30">
        <v>14.2</v>
      </c>
      <c r="D40" s="30">
        <v>14.2</v>
      </c>
      <c r="E40" s="32">
        <v>0.35</v>
      </c>
      <c r="F40" s="30">
        <v>4.0000000000000001E-3</v>
      </c>
      <c r="G40" s="32">
        <v>0.8</v>
      </c>
      <c r="H40" s="30">
        <v>2562</v>
      </c>
    </row>
    <row r="41" spans="1:8" x14ac:dyDescent="0.25">
      <c r="A41" s="30"/>
      <c r="B41" s="31" t="s">
        <v>240</v>
      </c>
      <c r="C41" s="30">
        <v>14.2</v>
      </c>
      <c r="D41" s="30">
        <v>14.2</v>
      </c>
      <c r="E41" s="32">
        <v>0.28000000000000003</v>
      </c>
      <c r="F41" s="30">
        <v>3.0000000000000001E-3</v>
      </c>
      <c r="G41" s="32">
        <v>1</v>
      </c>
      <c r="H41" s="30">
        <v>2576</v>
      </c>
    </row>
    <row r="42" spans="1:8" x14ac:dyDescent="0.25">
      <c r="A42" s="30"/>
      <c r="B42" s="31" t="s">
        <v>265</v>
      </c>
      <c r="C42" s="30">
        <v>14.2</v>
      </c>
      <c r="D42" s="30">
        <v>14.2</v>
      </c>
      <c r="E42" s="32">
        <v>0.35</v>
      </c>
      <c r="F42" s="30">
        <v>6.0000000000000001E-3</v>
      </c>
      <c r="G42" s="32">
        <v>0.8</v>
      </c>
      <c r="H42" s="30">
        <v>2601</v>
      </c>
    </row>
    <row r="43" spans="1:8" x14ac:dyDescent="0.25">
      <c r="A43" s="30"/>
      <c r="B43" s="31" t="s">
        <v>269</v>
      </c>
      <c r="C43" s="30">
        <v>14.2</v>
      </c>
      <c r="D43" s="30">
        <v>14.2</v>
      </c>
      <c r="E43" s="32">
        <v>0.35</v>
      </c>
      <c r="F43" s="30">
        <v>6.0000000000000001E-3</v>
      </c>
      <c r="G43" s="32">
        <v>0.8</v>
      </c>
      <c r="H43" s="30">
        <v>2605</v>
      </c>
    </row>
    <row r="44" spans="1:8" x14ac:dyDescent="0.25">
      <c r="A44" s="30"/>
      <c r="B44" s="31" t="s">
        <v>294</v>
      </c>
      <c r="C44" s="30">
        <v>14.2</v>
      </c>
      <c r="D44" s="30">
        <v>14.2</v>
      </c>
      <c r="E44" s="32">
        <v>0.28000000000000003</v>
      </c>
      <c r="F44" s="30">
        <v>4.0000000000000001E-3</v>
      </c>
      <c r="G44" s="32">
        <v>1</v>
      </c>
      <c r="H44" s="30">
        <v>2630</v>
      </c>
    </row>
    <row r="45" spans="1:8" x14ac:dyDescent="0.25">
      <c r="A45" s="30"/>
      <c r="B45" s="31" t="s">
        <v>313</v>
      </c>
      <c r="C45" s="30">
        <v>14.2</v>
      </c>
      <c r="D45" s="30">
        <v>14.2</v>
      </c>
      <c r="E45" s="32">
        <v>0.35</v>
      </c>
      <c r="F45" s="30">
        <v>6.0000000000000001E-3</v>
      </c>
      <c r="G45" s="32">
        <v>0.8</v>
      </c>
      <c r="H45" s="30">
        <v>2649</v>
      </c>
    </row>
    <row r="46" spans="1:8" x14ac:dyDescent="0.25">
      <c r="A46" s="30"/>
      <c r="B46" s="31" t="s">
        <v>164</v>
      </c>
      <c r="C46" s="30">
        <v>13.4</v>
      </c>
      <c r="D46" s="30">
        <v>13.4</v>
      </c>
      <c r="E46" s="32">
        <v>0.28000000000000003</v>
      </c>
      <c r="F46" s="30">
        <v>8.9999999999999993E-3</v>
      </c>
      <c r="G46" s="32">
        <v>1</v>
      </c>
      <c r="H46" s="30">
        <v>2500</v>
      </c>
    </row>
    <row r="47" spans="1:8" x14ac:dyDescent="0.25">
      <c r="A47" s="30"/>
      <c r="B47" s="31" t="s">
        <v>280</v>
      </c>
      <c r="C47" s="30">
        <v>12.9</v>
      </c>
      <c r="D47" s="30">
        <v>12.9</v>
      </c>
      <c r="E47" s="32">
        <v>0.78</v>
      </c>
      <c r="F47" s="30">
        <v>1.2E-2</v>
      </c>
      <c r="G47" s="32">
        <v>0.45</v>
      </c>
      <c r="H47" s="30">
        <v>2616</v>
      </c>
    </row>
    <row r="48" spans="1:8" x14ac:dyDescent="0.25">
      <c r="A48" s="30"/>
      <c r="B48" s="31" t="s">
        <v>134</v>
      </c>
      <c r="C48" s="30">
        <v>10.4</v>
      </c>
      <c r="D48" s="30">
        <v>10.4</v>
      </c>
      <c r="E48" s="32">
        <v>0.42</v>
      </c>
      <c r="F48" s="30">
        <v>0.12</v>
      </c>
      <c r="G48" s="32">
        <v>0.67</v>
      </c>
      <c r="H48" s="30">
        <v>2470</v>
      </c>
    </row>
    <row r="49" spans="1:8" x14ac:dyDescent="0.25">
      <c r="A49" s="30"/>
      <c r="B49" s="31" t="s">
        <v>216</v>
      </c>
      <c r="C49" s="30">
        <v>10.4</v>
      </c>
      <c r="D49" s="30">
        <v>10.4</v>
      </c>
      <c r="E49" s="32">
        <v>0.21</v>
      </c>
      <c r="F49" s="30">
        <v>0.11</v>
      </c>
      <c r="G49" s="32">
        <v>0.67</v>
      </c>
      <c r="H49" s="30">
        <v>2552</v>
      </c>
    </row>
    <row r="50" spans="1:8" x14ac:dyDescent="0.25">
      <c r="A50" s="30"/>
      <c r="B50" s="31" t="s">
        <v>74</v>
      </c>
      <c r="C50" s="30">
        <v>9.1</v>
      </c>
      <c r="D50" s="30">
        <v>9.1</v>
      </c>
      <c r="E50" s="32">
        <v>0.5</v>
      </c>
      <c r="F50" s="30">
        <v>0.27</v>
      </c>
      <c r="G50" s="32">
        <v>0.56999999999999995</v>
      </c>
      <c r="H50" s="30">
        <v>2410</v>
      </c>
    </row>
    <row r="51" spans="1:8" x14ac:dyDescent="0.25">
      <c r="A51" s="30"/>
      <c r="B51" s="31" t="s">
        <v>236</v>
      </c>
      <c r="C51" s="30">
        <v>7.9</v>
      </c>
      <c r="D51" s="30">
        <v>7.9</v>
      </c>
      <c r="E51" s="32">
        <v>0.14000000000000001</v>
      </c>
      <c r="F51" s="30">
        <v>1</v>
      </c>
      <c r="G51" s="32">
        <v>0.5</v>
      </c>
      <c r="H51" s="30">
        <v>2572</v>
      </c>
    </row>
  </sheetData>
  <mergeCells count="1">
    <mergeCell ref="A6:H6"/>
  </mergeCells>
  <hyperlinks>
    <hyperlink ref="C7" r:id="rId1" tooltip="Sort by max score" display="http://blast.ncbi.nlm.nih.gov/Blast.cgi?CMD=Get&amp;ALIGNMENTS=100&amp;ALIGNMENT_VIEW=Pairwise&amp;BLAST_SPEC=blast2seq&amp;DATABASE_SORT=0&amp;DESCRIPTIONS=100&amp;DYNAMIC_FORMAT=on&amp;FIRST_QUERY_NUM=0&amp;FORMAT_OBJECT=Alignment&amp;FORMAT_PAGE_TARGET=&amp;FORMAT_TYPE=HTML&amp;GET_SEQUENCE=yes&amp;I_THRESH=&amp;LINE_LENGTH=60&amp;MASK_CHAR=2&amp;MASK_COLOR=1&amp;NEW_VIEW=yes&amp;NUM_OVERVIEW=100&amp;OLD_BLAST=false&amp;PAGE=Proteins&amp;QUERY_INDEX=0&amp;QUERY_NUMBER=0&amp;RESULTS_PAGE_TARGET=&amp;RID=CVCT7W1N114&amp;SHOW_LINKOUT=yes&amp;SHOW_OVERVIEW=yes&amp;STEP_NUMBER=&amp;WORD_SIZE=2&amp;OLD_VIEW=false&amp;DISPLAY_SORT=1&amp;HSP_SORT=1"/>
    <hyperlink ref="D7" r:id="rId2" tooltip="Sort by total score" display="http://blast.ncbi.nlm.nih.gov/Blast.cgi?CMD=Get&amp;ALIGNMENTS=100&amp;ALIGNMENT_VIEW=Pairwise&amp;BLAST_SPEC=blast2seq&amp;DATABASE_SORT=0&amp;DESCRIPTIONS=100&amp;DYNAMIC_FORMAT=on&amp;FIRST_QUERY_NUM=0&amp;FORMAT_OBJECT=Alignment&amp;FORMAT_PAGE_TARGET=&amp;FORMAT_TYPE=HTML&amp;GET_SEQUENCE=yes&amp;I_THRESH=&amp;LINE_LENGTH=60&amp;MASK_CHAR=2&amp;MASK_COLOR=1&amp;NEW_VIEW=yes&amp;NUM_OVERVIEW=100&amp;OLD_BLAST=false&amp;PAGE=Proteins&amp;QUERY_INDEX=0&amp;QUERY_NUMBER=0&amp;RESULTS_PAGE_TARGET=&amp;RID=CVCT7W1N114&amp;SHOW_LINKOUT=yes&amp;SHOW_OVERVIEW=yes&amp;STEP_NUMBER=&amp;WORD_SIZE=2&amp;OLD_VIEW=false&amp;DISPLAY_SORT=2&amp;HSP_SORT=1"/>
    <hyperlink ref="E7" r:id="rId3" tooltip="Sort by query coverage" display="http://blast.ncbi.nlm.nih.gov/Blast.cgi?CMD=Get&amp;ALIGNMENTS=100&amp;ALIGNMENT_VIEW=Pairwise&amp;BLAST_SPEC=blast2seq&amp;DATABASE_SORT=0&amp;DESCRIPTIONS=100&amp;DYNAMIC_FORMAT=on&amp;FIRST_QUERY_NUM=0&amp;FORMAT_OBJECT=Alignment&amp;FORMAT_PAGE_TARGET=&amp;FORMAT_TYPE=HTML&amp;GET_SEQUENCE=yes&amp;I_THRESH=&amp;LINE_LENGTH=60&amp;MASK_CHAR=2&amp;MASK_COLOR=1&amp;NEW_VIEW=yes&amp;NUM_OVERVIEW=100&amp;OLD_BLAST=false&amp;PAGE=Proteins&amp;QUERY_INDEX=0&amp;QUERY_NUMBER=0&amp;RESULTS_PAGE_TARGET=&amp;RID=CVCT7W1N114&amp;SHOW_LINKOUT=yes&amp;SHOW_OVERVIEW=yes&amp;STEP_NUMBER=&amp;WORD_SIZE=2&amp;OLD_VIEW=false&amp;DISPLAY_SORT=4&amp;HSP_SORT=0"/>
    <hyperlink ref="F7" r:id="rId4" tooltip="Sort by E value" display="http://blast.ncbi.nlm.nih.gov/Blast.cgi?CMD=Get&amp;ALIGNMENTS=100&amp;ALIGNMENT_VIEW=Pairwise&amp;BLAST_SPEC=blast2seq&amp;DATABASE_SORT=0&amp;DESCRIPTIONS=100&amp;DYNAMIC_FORMAT=on&amp;FIRST_QUERY_NUM=0&amp;FORMAT_OBJECT=Alignment&amp;FORMAT_PAGE_TARGET=&amp;FORMAT_TYPE=HTML&amp;GET_SEQUENCE=yes&amp;I_THRESH=&amp;LINE_LENGTH=60&amp;MASK_CHAR=2&amp;MASK_COLOR=1&amp;NEW_VIEW=yes&amp;NUM_OVERVIEW=100&amp;OLD_BLAST=false&amp;PAGE=Proteins&amp;QUERY_INDEX=0&amp;QUERY_NUMBER=0&amp;RESULTS_PAGE_TARGET=&amp;RID=CVCT7W1N114&amp;SHOW_LINKOUT=yes&amp;SHOW_OVERVIEW=yes&amp;STEP_NUMBER=&amp;WORD_SIZE=2&amp;OLD_VIEW=false&amp;DISPLAY_SORT=0&amp;HSP_SORT=0"/>
    <hyperlink ref="G7" r:id="rId5" tooltip="Sort by ident" display="http://blast.ncbi.nlm.nih.gov/Blast.cgi?CMD=Get&amp;ALIGNMENTS=100&amp;ALIGNMENT_VIEW=Pairwise&amp;BLAST_SPEC=blast2seq&amp;DATABASE_SORT=0&amp;DESCRIPTIONS=100&amp;DYNAMIC_FORMAT=on&amp;FIRST_QUERY_NUM=0&amp;FORMAT_OBJECT=Alignment&amp;FORMAT_PAGE_TARGET=&amp;FORMAT_TYPE=HTML&amp;GET_SEQUENCE=yes&amp;I_THRESH=&amp;LINE_LENGTH=60&amp;MASK_CHAR=2&amp;MASK_COLOR=1&amp;NEW_VIEW=yes&amp;NUM_OVERVIEW=100&amp;OLD_BLAST=false&amp;PAGE=Proteins&amp;QUERY_INDEX=0&amp;QUERY_NUMBER=0&amp;RESULTS_PAGE_TARGET=&amp;RID=CVCT7W1N114&amp;SHOW_LINKOUT=yes&amp;SHOW_OVERVIEW=yes&amp;STEP_NUMBER=&amp;WORD_SIZE=2&amp;DISPLAY_SORT=3&amp;HSP_SORT=3"/>
    <hyperlink ref="B8" r:id="rId6" location="alnHdr_2532" tooltip="Go to alignment for F26" display="http://blast.ncbi.nlm.nih.gov/Blast.cgi?CMD=Get&amp;ALIGNMENTS=100&amp;ALIGNMENT_VIEW=Pairwise&amp;BLAST_SPEC=blast2seq&amp;DATABASE_SORT=0&amp;DESCRIPTIONS=100&amp;DYNAMIC_FORMAT=on&amp;FIRST_QUERY_NUM=0&amp;FORMAT_OBJECT=Alignment&amp;FORMAT_PAGE_TARGET=&amp;FORMAT_TYPE=HTML&amp;GET_SEQUENCE=yes&amp;I_THRESH=&amp;LINE_LENGTH=60&amp;MASK_CHAR=2&amp;MASK_COLOR=1&amp;NEW_VIEW=yes&amp;NUM_OVERVIEW=100&amp;OLD_BLAST=false&amp;PAGE=Proteins&amp;QUERY_INDEX=0&amp;QUERY_NUMBER=0&amp;RESULTS_PAGE_TARGET=&amp;RID=CVCT7W1N114&amp;SHOW_LINKOUT=yes&amp;SHOW_OVERVIEW=yes&amp;STEP_NUMBER=&amp;WORD_SIZE=2&amp;OLD_VIEW=false&amp;DISPLAY_SORT=1&amp;HSP_SORT=1&amp;CONFIG_DESCR=2,3,4,5,6,7,8 - alnHdr_2532"/>
    <hyperlink ref="B9" r:id="rId7" location="alnHdr_2472" tooltip="Go to alignment for D26" display="http://blast.ncbi.nlm.nih.gov/Blast.cgi?CMD=Get&amp;ALIGNMENTS=100&amp;ALIGNMENT_VIEW=Pairwise&amp;BLAST_SPEC=blast2seq&amp;DATABASE_SORT=0&amp;DESCRIPTIONS=100&amp;DYNAMIC_FORMAT=on&amp;FIRST_QUERY_NUM=0&amp;FORMAT_OBJECT=Alignment&amp;FORMAT_PAGE_TARGET=&amp;FORMAT_TYPE=HTML&amp;GET_SEQUENCE=yes&amp;I_THRESH=&amp;LINE_LENGTH=60&amp;MASK_CHAR=2&amp;MASK_COLOR=1&amp;NEW_VIEW=yes&amp;NUM_OVERVIEW=100&amp;OLD_BLAST=false&amp;PAGE=Proteins&amp;QUERY_INDEX=0&amp;QUERY_NUMBER=0&amp;RESULTS_PAGE_TARGET=&amp;RID=CVCT7W1N114&amp;SHOW_LINKOUT=yes&amp;SHOW_OVERVIEW=yes&amp;STEP_NUMBER=&amp;WORD_SIZE=2&amp;OLD_VIEW=false&amp;DISPLAY_SORT=1&amp;HSP_SORT=1&amp;CONFIG_DESCR=2,3,4,5,6,7,8 - alnHdr_2472"/>
    <hyperlink ref="B10" r:id="rId8" location="alnHdr_2414" tooltip="Go to alignment for B28" display="http://blast.ncbi.nlm.nih.gov/Blast.cgi?CMD=Get&amp;ALIGNMENTS=100&amp;ALIGNMENT_VIEW=Pairwise&amp;BLAST_SPEC=blast2seq&amp;DATABASE_SORT=0&amp;DESCRIPTIONS=100&amp;DYNAMIC_FORMAT=on&amp;FIRST_QUERY_NUM=0&amp;FORMAT_OBJECT=Alignment&amp;FORMAT_PAGE_TARGET=&amp;FORMAT_TYPE=HTML&amp;GET_SEQUENCE=yes&amp;I_THRESH=&amp;LINE_LENGTH=60&amp;MASK_CHAR=2&amp;MASK_COLOR=1&amp;NEW_VIEW=yes&amp;NUM_OVERVIEW=100&amp;OLD_BLAST=false&amp;PAGE=Proteins&amp;QUERY_INDEX=0&amp;QUERY_NUMBER=0&amp;RESULTS_PAGE_TARGET=&amp;RID=CVCT7W1N114&amp;SHOW_LINKOUT=yes&amp;SHOW_OVERVIEW=yes&amp;STEP_NUMBER=&amp;WORD_SIZE=2&amp;OLD_VIEW=false&amp;DISPLAY_SORT=1&amp;HSP_SORT=1&amp;CONFIG_DESCR=2,3,4,5,6,7,8 - alnHdr_2414"/>
    <hyperlink ref="B11" r:id="rId9" location="alnHdr_2432" tooltip="Go to alignment for C16" display="http://blast.ncbi.nlm.nih.gov/Blast.cgi?CMD=Get&amp;ALIGNMENTS=100&amp;ALIGNMENT_VIEW=Pairwise&amp;BLAST_SPEC=blast2seq&amp;DATABASE_SORT=0&amp;DESCRIPTIONS=100&amp;DYNAMIC_FORMAT=on&amp;FIRST_QUERY_NUM=0&amp;FORMAT_OBJECT=Alignment&amp;FORMAT_PAGE_TARGET=&amp;FORMAT_TYPE=HTML&amp;GET_SEQUENCE=yes&amp;I_THRESH=&amp;LINE_LENGTH=60&amp;MASK_CHAR=2&amp;MASK_COLOR=1&amp;NEW_VIEW=yes&amp;NUM_OVERVIEW=100&amp;OLD_BLAST=false&amp;PAGE=Proteins&amp;QUERY_INDEX=0&amp;QUERY_NUMBER=0&amp;RESULTS_PAGE_TARGET=&amp;RID=CVCT7W1N114&amp;SHOW_LINKOUT=yes&amp;SHOW_OVERVIEW=yes&amp;STEP_NUMBER=&amp;WORD_SIZE=2&amp;OLD_VIEW=false&amp;DISPLAY_SORT=1&amp;HSP_SORT=1&amp;CONFIG_DESCR=2,3,4,5,6,7,8 - alnHdr_2432"/>
    <hyperlink ref="B12" r:id="rId10" location="alnHdr_2520" tooltip="Go to alignment for F14" display="http://blast.ncbi.nlm.nih.gov/Blast.cgi?CMD=Get&amp;ALIGNMENTS=100&amp;ALIGNMENT_VIEW=Pairwise&amp;BLAST_SPEC=blast2seq&amp;DATABASE_SORT=0&amp;DESCRIPTIONS=100&amp;DYNAMIC_FORMAT=on&amp;FIRST_QUERY_NUM=0&amp;FORMAT_OBJECT=Alignment&amp;FORMAT_PAGE_TARGET=&amp;FORMAT_TYPE=HTML&amp;GET_SEQUENCE=yes&amp;I_THRESH=&amp;LINE_LENGTH=60&amp;MASK_CHAR=2&amp;MASK_COLOR=1&amp;NEW_VIEW=yes&amp;NUM_OVERVIEW=100&amp;OLD_BLAST=false&amp;PAGE=Proteins&amp;QUERY_INDEX=0&amp;QUERY_NUMBER=0&amp;RESULTS_PAGE_TARGET=&amp;RID=CVCT7W1N114&amp;SHOW_LINKOUT=yes&amp;SHOW_OVERVIEW=yes&amp;STEP_NUMBER=&amp;WORD_SIZE=2&amp;OLD_VIEW=false&amp;DISPLAY_SORT=1&amp;HSP_SORT=1&amp;CONFIG_DESCR=2,3,4,5,6,7,8 - alnHdr_2520"/>
    <hyperlink ref="B13" r:id="rId11" location="alnHdr_2570" tooltip="Go to alignment for H4" display="http://blast.ncbi.nlm.nih.gov/Blast.cgi?CMD=Get&amp;ALIGNMENTS=100&amp;ALIGNMENT_VIEW=Pairwise&amp;BLAST_SPEC=blast2seq&amp;DATABASE_SORT=0&amp;DESCRIPTIONS=100&amp;DYNAMIC_FORMAT=on&amp;FIRST_QUERY_NUM=0&amp;FORMAT_OBJECT=Alignment&amp;FORMAT_PAGE_TARGET=&amp;FORMAT_TYPE=HTML&amp;GET_SEQUENCE=yes&amp;I_THRESH=&amp;LINE_LENGTH=60&amp;MASK_CHAR=2&amp;MASK_COLOR=1&amp;NEW_VIEW=yes&amp;NUM_OVERVIEW=100&amp;OLD_BLAST=false&amp;PAGE=Proteins&amp;QUERY_INDEX=0&amp;QUERY_NUMBER=0&amp;RESULTS_PAGE_TARGET=&amp;RID=CVCT7W1N114&amp;SHOW_LINKOUT=yes&amp;SHOW_OVERVIEW=yes&amp;STEP_NUMBER=&amp;WORD_SIZE=2&amp;OLD_VIEW=false&amp;DISPLAY_SORT=1&amp;HSP_SORT=1&amp;CONFIG_DESCR=2,3,4,5,6,7,8 - alnHdr_2570"/>
    <hyperlink ref="B14" r:id="rId12" location="alnHdr_2596" tooltip="Go to alignment for H30" display="http://blast.ncbi.nlm.nih.gov/Blast.cgi?CMD=Get&amp;ALIGNMENTS=100&amp;ALIGNMENT_VIEW=Pairwise&amp;BLAST_SPEC=blast2seq&amp;DATABASE_SORT=0&amp;DESCRIPTIONS=100&amp;DYNAMIC_FORMAT=on&amp;FIRST_QUERY_NUM=0&amp;FORMAT_OBJECT=Alignment&amp;FORMAT_PAGE_TARGET=&amp;FORMAT_TYPE=HTML&amp;GET_SEQUENCE=yes&amp;I_THRESH=&amp;LINE_LENGTH=60&amp;MASK_CHAR=2&amp;MASK_COLOR=1&amp;NEW_VIEW=yes&amp;NUM_OVERVIEW=100&amp;OLD_BLAST=false&amp;PAGE=Proteins&amp;QUERY_INDEX=0&amp;QUERY_NUMBER=0&amp;RESULTS_PAGE_TARGET=&amp;RID=CVCT7W1N114&amp;SHOW_LINKOUT=yes&amp;SHOW_OVERVIEW=yes&amp;STEP_NUMBER=&amp;WORD_SIZE=2&amp;OLD_VIEW=false&amp;DISPLAY_SORT=1&amp;HSP_SORT=1&amp;CONFIG_DESCR=2,3,4,5,6,7,8 - alnHdr_2596"/>
    <hyperlink ref="B15" r:id="rId13" location="alnHdr_2638" tooltip="Go to alignment for J12" display="http://blast.ncbi.nlm.nih.gov/Blast.cgi?CMD=Get&amp;ALIGNMENTS=100&amp;ALIGNMENT_VIEW=Pairwise&amp;BLAST_SPEC=blast2seq&amp;DATABASE_SORT=0&amp;DESCRIPTIONS=100&amp;DYNAMIC_FORMAT=on&amp;FIRST_QUERY_NUM=0&amp;FORMAT_OBJECT=Alignment&amp;FORMAT_PAGE_TARGET=&amp;FORMAT_TYPE=HTML&amp;GET_SEQUENCE=yes&amp;I_THRESH=&amp;LINE_LENGTH=60&amp;MASK_CHAR=2&amp;MASK_COLOR=1&amp;NEW_VIEW=yes&amp;NUM_OVERVIEW=100&amp;OLD_BLAST=false&amp;PAGE=Proteins&amp;QUERY_INDEX=0&amp;QUERY_NUMBER=0&amp;RESULTS_PAGE_TARGET=&amp;RID=CVCT7W1N114&amp;SHOW_LINKOUT=yes&amp;SHOW_OVERVIEW=yes&amp;STEP_NUMBER=&amp;WORD_SIZE=2&amp;OLD_VIEW=false&amp;DISPLAY_SORT=1&amp;HSP_SORT=1&amp;CONFIG_DESCR=2,3,4,5,6,7,8 - alnHdr_2638"/>
    <hyperlink ref="B16" r:id="rId14" location="alnHdr_2437" tooltip="Go to alignment for C21" display="http://blast.ncbi.nlm.nih.gov/Blast.cgi?CMD=Get&amp;ALIGNMENTS=100&amp;ALIGNMENT_VIEW=Pairwise&amp;BLAST_SPEC=blast2seq&amp;DATABASE_SORT=0&amp;DESCRIPTIONS=100&amp;DYNAMIC_FORMAT=on&amp;FIRST_QUERY_NUM=0&amp;FORMAT_OBJECT=Alignment&amp;FORMAT_PAGE_TARGET=&amp;FORMAT_TYPE=HTML&amp;GET_SEQUENCE=yes&amp;I_THRESH=&amp;LINE_LENGTH=60&amp;MASK_CHAR=2&amp;MASK_COLOR=1&amp;NEW_VIEW=yes&amp;NUM_OVERVIEW=100&amp;OLD_BLAST=false&amp;PAGE=Proteins&amp;QUERY_INDEX=0&amp;QUERY_NUMBER=0&amp;RESULTS_PAGE_TARGET=&amp;RID=CVCT7W1N114&amp;SHOW_LINKOUT=yes&amp;SHOW_OVERVIEW=yes&amp;STEP_NUMBER=&amp;WORD_SIZE=2&amp;OLD_VIEW=false&amp;DISPLAY_SORT=1&amp;HSP_SORT=1&amp;CONFIG_DESCR=2,3,4,5,6,7,8 - alnHdr_2437"/>
    <hyperlink ref="B17" r:id="rId15" location="alnHdr_2538" tooltip="Go to alignment for G2" display="http://blast.ncbi.nlm.nih.gov/Blast.cgi?CMD=Get&amp;ALIGNMENTS=100&amp;ALIGNMENT_VIEW=Pairwise&amp;BLAST_SPEC=blast2seq&amp;DATABASE_SORT=0&amp;DESCRIPTIONS=100&amp;DYNAMIC_FORMAT=on&amp;FIRST_QUERY_NUM=0&amp;FORMAT_OBJECT=Alignment&amp;FORMAT_PAGE_TARGET=&amp;FORMAT_TYPE=HTML&amp;GET_SEQUENCE=yes&amp;I_THRESH=&amp;LINE_LENGTH=60&amp;MASK_CHAR=2&amp;MASK_COLOR=1&amp;NEW_VIEW=yes&amp;NUM_OVERVIEW=100&amp;OLD_BLAST=false&amp;PAGE=Proteins&amp;QUERY_INDEX=0&amp;QUERY_NUMBER=0&amp;RESULTS_PAGE_TARGET=&amp;RID=CVCT7W1N114&amp;SHOW_LINKOUT=yes&amp;SHOW_OVERVIEW=yes&amp;STEP_NUMBER=&amp;WORD_SIZE=2&amp;OLD_VIEW=false&amp;DISPLAY_SORT=1&amp;HSP_SORT=1&amp;CONFIG_DESCR=2,3,4,5,6,7,8 - alnHdr_2538"/>
    <hyperlink ref="B18" r:id="rId16" location="alnHdr_2418" tooltip="Go to alignment for C2" display="http://blast.ncbi.nlm.nih.gov/Blast.cgi?CMD=Get&amp;ALIGNMENTS=100&amp;ALIGNMENT_VIEW=Pairwise&amp;BLAST_SPEC=blast2seq&amp;DATABASE_SORT=0&amp;DESCRIPTIONS=100&amp;DYNAMIC_FORMAT=on&amp;FIRST_QUERY_NUM=0&amp;FORMAT_OBJECT=Alignment&amp;FORMAT_PAGE_TARGET=&amp;FORMAT_TYPE=HTML&amp;GET_SEQUENCE=yes&amp;I_THRESH=&amp;LINE_LENGTH=60&amp;MASK_CHAR=2&amp;MASK_COLOR=1&amp;NEW_VIEW=yes&amp;NUM_OVERVIEW=100&amp;OLD_BLAST=false&amp;PAGE=Proteins&amp;QUERY_INDEX=0&amp;QUERY_NUMBER=0&amp;RESULTS_PAGE_TARGET=&amp;RID=CVCT7W1N114&amp;SHOW_LINKOUT=yes&amp;SHOW_OVERVIEW=yes&amp;STEP_NUMBER=&amp;WORD_SIZE=2&amp;OLD_VIEW=false&amp;DISPLAY_SORT=1&amp;HSP_SORT=1&amp;CONFIG_DESCR=2,3,4,5,6,7,8 - alnHdr_2418"/>
    <hyperlink ref="B19" r:id="rId17" location="alnHdr_2590" tooltip="Go to alignment for H24" display="http://blast.ncbi.nlm.nih.gov/Blast.cgi?CMD=Get&amp;ALIGNMENTS=100&amp;ALIGNMENT_VIEW=Pairwise&amp;BLAST_SPEC=blast2seq&amp;DATABASE_SORT=0&amp;DESCRIPTIONS=100&amp;DYNAMIC_FORMAT=on&amp;FIRST_QUERY_NUM=0&amp;FORMAT_OBJECT=Alignment&amp;FORMAT_PAGE_TARGET=&amp;FORMAT_TYPE=HTML&amp;GET_SEQUENCE=yes&amp;I_THRESH=&amp;LINE_LENGTH=60&amp;MASK_CHAR=2&amp;MASK_COLOR=1&amp;NEW_VIEW=yes&amp;NUM_OVERVIEW=100&amp;OLD_BLAST=false&amp;PAGE=Proteins&amp;QUERY_INDEX=0&amp;QUERY_NUMBER=0&amp;RESULTS_PAGE_TARGET=&amp;RID=CVCT7W1N114&amp;SHOW_LINKOUT=yes&amp;SHOW_OVERVIEW=yes&amp;STEP_NUMBER=&amp;WORD_SIZE=2&amp;OLD_VIEW=false&amp;DISPLAY_SORT=1&amp;HSP_SORT=1&amp;CONFIG_DESCR=2,3,4,5,6,7,8 - alnHdr_2590"/>
    <hyperlink ref="B20" r:id="rId18" location="alnHdr_2612" tooltip="Go to alignment for I16" display="http://blast.ncbi.nlm.nih.gov/Blast.cgi?CMD=Get&amp;ALIGNMENTS=100&amp;ALIGNMENT_VIEW=Pairwise&amp;BLAST_SPEC=blast2seq&amp;DATABASE_SORT=0&amp;DESCRIPTIONS=100&amp;DYNAMIC_FORMAT=on&amp;FIRST_QUERY_NUM=0&amp;FORMAT_OBJECT=Alignment&amp;FORMAT_PAGE_TARGET=&amp;FORMAT_TYPE=HTML&amp;GET_SEQUENCE=yes&amp;I_THRESH=&amp;LINE_LENGTH=60&amp;MASK_CHAR=2&amp;MASK_COLOR=1&amp;NEW_VIEW=yes&amp;NUM_OVERVIEW=100&amp;OLD_BLAST=false&amp;PAGE=Proteins&amp;QUERY_INDEX=0&amp;QUERY_NUMBER=0&amp;RESULTS_PAGE_TARGET=&amp;RID=CVCT7W1N114&amp;SHOW_LINKOUT=yes&amp;SHOW_OVERVIEW=yes&amp;STEP_NUMBER=&amp;WORD_SIZE=2&amp;OLD_VIEW=false&amp;DISPLAY_SORT=1&amp;HSP_SORT=1&amp;CONFIG_DESCR=2,3,4,5,6,7,8 - alnHdr_2612"/>
    <hyperlink ref="B21" r:id="rId19" location="alnHdr_2652" tooltip="Go to alignment for J26" display="http://blast.ncbi.nlm.nih.gov/Blast.cgi?CMD=Get&amp;ALIGNMENTS=100&amp;ALIGNMENT_VIEW=Pairwise&amp;BLAST_SPEC=blast2seq&amp;DATABASE_SORT=0&amp;DESCRIPTIONS=100&amp;DYNAMIC_FORMAT=on&amp;FIRST_QUERY_NUM=0&amp;FORMAT_OBJECT=Alignment&amp;FORMAT_PAGE_TARGET=&amp;FORMAT_TYPE=HTML&amp;GET_SEQUENCE=yes&amp;I_THRESH=&amp;LINE_LENGTH=60&amp;MASK_CHAR=2&amp;MASK_COLOR=1&amp;NEW_VIEW=yes&amp;NUM_OVERVIEW=100&amp;OLD_BLAST=false&amp;PAGE=Proteins&amp;QUERY_INDEX=0&amp;QUERY_NUMBER=0&amp;RESULTS_PAGE_TARGET=&amp;RID=CVCT7W1N114&amp;SHOW_LINKOUT=yes&amp;SHOW_OVERVIEW=yes&amp;STEP_NUMBER=&amp;WORD_SIZE=2&amp;OLD_VIEW=false&amp;DISPLAY_SORT=1&amp;HSP_SORT=1&amp;CONFIG_DESCR=2,3,4,5,6,7,8 - alnHdr_2652"/>
    <hyperlink ref="B22" r:id="rId20" location="alnHdr_2423" tooltip="Go to alignment for C7" display="http://blast.ncbi.nlm.nih.gov/Blast.cgi?CMD=Get&amp;ALIGNMENTS=100&amp;ALIGNMENT_VIEW=Pairwise&amp;BLAST_SPEC=blast2seq&amp;DATABASE_SORT=0&amp;DESCRIPTIONS=100&amp;DYNAMIC_FORMAT=on&amp;FIRST_QUERY_NUM=0&amp;FORMAT_OBJECT=Alignment&amp;FORMAT_PAGE_TARGET=&amp;FORMAT_TYPE=HTML&amp;GET_SEQUENCE=yes&amp;I_THRESH=&amp;LINE_LENGTH=60&amp;MASK_CHAR=2&amp;MASK_COLOR=1&amp;NEW_VIEW=yes&amp;NUM_OVERVIEW=100&amp;OLD_BLAST=false&amp;PAGE=Proteins&amp;QUERY_INDEX=0&amp;QUERY_NUMBER=0&amp;RESULTS_PAGE_TARGET=&amp;RID=CVCT7W1N114&amp;SHOW_LINKOUT=yes&amp;SHOW_OVERVIEW=yes&amp;STEP_NUMBER=&amp;WORD_SIZE=2&amp;OLD_VIEW=false&amp;DISPLAY_SORT=1&amp;HSP_SORT=1&amp;CONFIG_DESCR=2,3,4,5,6,7,8 - alnHdr_2423"/>
    <hyperlink ref="B23" r:id="rId21" location="alnHdr_2425" tooltip="Go to alignment for C9" display="http://blast.ncbi.nlm.nih.gov/Blast.cgi?CMD=Get&amp;ALIGNMENTS=100&amp;ALIGNMENT_VIEW=Pairwise&amp;BLAST_SPEC=blast2seq&amp;DATABASE_SORT=0&amp;DESCRIPTIONS=100&amp;DYNAMIC_FORMAT=on&amp;FIRST_QUERY_NUM=0&amp;FORMAT_OBJECT=Alignment&amp;FORMAT_PAGE_TARGET=&amp;FORMAT_TYPE=HTML&amp;GET_SEQUENCE=yes&amp;I_THRESH=&amp;LINE_LENGTH=60&amp;MASK_CHAR=2&amp;MASK_COLOR=1&amp;NEW_VIEW=yes&amp;NUM_OVERVIEW=100&amp;OLD_BLAST=false&amp;PAGE=Proteins&amp;QUERY_INDEX=0&amp;QUERY_NUMBER=0&amp;RESULTS_PAGE_TARGET=&amp;RID=CVCT7W1N114&amp;SHOW_LINKOUT=yes&amp;SHOW_OVERVIEW=yes&amp;STEP_NUMBER=&amp;WORD_SIZE=2&amp;OLD_VIEW=false&amp;DISPLAY_SORT=1&amp;HSP_SORT=1&amp;CONFIG_DESCR=2,3,4,5,6,7,8 - alnHdr_2425"/>
    <hyperlink ref="B24" r:id="rId22" location="alnHdr_2427" tooltip="Go to alignment for C11" display="http://blast.ncbi.nlm.nih.gov/Blast.cgi?CMD=Get&amp;ALIGNMENTS=100&amp;ALIGNMENT_VIEW=Pairwise&amp;BLAST_SPEC=blast2seq&amp;DATABASE_SORT=0&amp;DESCRIPTIONS=100&amp;DYNAMIC_FORMAT=on&amp;FIRST_QUERY_NUM=0&amp;FORMAT_OBJECT=Alignment&amp;FORMAT_PAGE_TARGET=&amp;FORMAT_TYPE=HTML&amp;GET_SEQUENCE=yes&amp;I_THRESH=&amp;LINE_LENGTH=60&amp;MASK_CHAR=2&amp;MASK_COLOR=1&amp;NEW_VIEW=yes&amp;NUM_OVERVIEW=100&amp;OLD_BLAST=false&amp;PAGE=Proteins&amp;QUERY_INDEX=0&amp;QUERY_NUMBER=0&amp;RESULTS_PAGE_TARGET=&amp;RID=CVCT7W1N114&amp;SHOW_LINKOUT=yes&amp;SHOW_OVERVIEW=yes&amp;STEP_NUMBER=&amp;WORD_SIZE=2&amp;OLD_VIEW=false&amp;DISPLAY_SORT=1&amp;HSP_SORT=1&amp;CONFIG_DESCR=2,3,4,5,6,7,8 - alnHdr_2427"/>
    <hyperlink ref="B25" r:id="rId23" location="alnHdr_2429" tooltip="Go to alignment for C13" display="http://blast.ncbi.nlm.nih.gov/Blast.cgi?CMD=Get&amp;ALIGNMENTS=100&amp;ALIGNMENT_VIEW=Pairwise&amp;BLAST_SPEC=blast2seq&amp;DATABASE_SORT=0&amp;DESCRIPTIONS=100&amp;DYNAMIC_FORMAT=on&amp;FIRST_QUERY_NUM=0&amp;FORMAT_OBJECT=Alignment&amp;FORMAT_PAGE_TARGET=&amp;FORMAT_TYPE=HTML&amp;GET_SEQUENCE=yes&amp;I_THRESH=&amp;LINE_LENGTH=60&amp;MASK_CHAR=2&amp;MASK_COLOR=1&amp;NEW_VIEW=yes&amp;NUM_OVERVIEW=100&amp;OLD_BLAST=false&amp;PAGE=Proteins&amp;QUERY_INDEX=0&amp;QUERY_NUMBER=0&amp;RESULTS_PAGE_TARGET=&amp;RID=CVCT7W1N114&amp;SHOW_LINKOUT=yes&amp;SHOW_OVERVIEW=yes&amp;STEP_NUMBER=&amp;WORD_SIZE=2&amp;OLD_VIEW=false&amp;DISPLAY_SORT=1&amp;HSP_SORT=1&amp;CONFIG_DESCR=2,3,4,5,6,7,8 - alnHdr_2429"/>
    <hyperlink ref="B26" r:id="rId24" location="alnHdr_2431" tooltip="Go to alignment for C15" display="http://blast.ncbi.nlm.nih.gov/Blast.cgi?CMD=Get&amp;ALIGNMENTS=100&amp;ALIGNMENT_VIEW=Pairwise&amp;BLAST_SPEC=blast2seq&amp;DATABASE_SORT=0&amp;DESCRIPTIONS=100&amp;DYNAMIC_FORMAT=on&amp;FIRST_QUERY_NUM=0&amp;FORMAT_OBJECT=Alignment&amp;FORMAT_PAGE_TARGET=&amp;FORMAT_TYPE=HTML&amp;GET_SEQUENCE=yes&amp;I_THRESH=&amp;LINE_LENGTH=60&amp;MASK_CHAR=2&amp;MASK_COLOR=1&amp;NEW_VIEW=yes&amp;NUM_OVERVIEW=100&amp;OLD_BLAST=false&amp;PAGE=Proteins&amp;QUERY_INDEX=0&amp;QUERY_NUMBER=0&amp;RESULTS_PAGE_TARGET=&amp;RID=CVCT7W1N114&amp;SHOW_LINKOUT=yes&amp;SHOW_OVERVIEW=yes&amp;STEP_NUMBER=&amp;WORD_SIZE=2&amp;OLD_VIEW=false&amp;DISPLAY_SORT=1&amp;HSP_SORT=1&amp;CONFIG_DESCR=2,3,4,5,6,7,8 - alnHdr_2431"/>
    <hyperlink ref="B27" r:id="rId25" location="alnHdr_2439" tooltip="Go to alignment for C23" display="http://blast.ncbi.nlm.nih.gov/Blast.cgi?CMD=Get&amp;ALIGNMENTS=100&amp;ALIGNMENT_VIEW=Pairwise&amp;BLAST_SPEC=blast2seq&amp;DATABASE_SORT=0&amp;DESCRIPTIONS=100&amp;DYNAMIC_FORMAT=on&amp;FIRST_QUERY_NUM=0&amp;FORMAT_OBJECT=Alignment&amp;FORMAT_PAGE_TARGET=&amp;FORMAT_TYPE=HTML&amp;GET_SEQUENCE=yes&amp;I_THRESH=&amp;LINE_LENGTH=60&amp;MASK_CHAR=2&amp;MASK_COLOR=1&amp;NEW_VIEW=yes&amp;NUM_OVERVIEW=100&amp;OLD_BLAST=false&amp;PAGE=Proteins&amp;QUERY_INDEX=0&amp;QUERY_NUMBER=0&amp;RESULTS_PAGE_TARGET=&amp;RID=CVCT7W1N114&amp;SHOW_LINKOUT=yes&amp;SHOW_OVERVIEW=yes&amp;STEP_NUMBER=&amp;WORD_SIZE=2&amp;OLD_VIEW=false&amp;DISPLAY_SORT=1&amp;HSP_SORT=1&amp;CONFIG_DESCR=2,3,4,5,6,7,8 - alnHdr_2439"/>
    <hyperlink ref="B28" r:id="rId26" location="alnHdr_2444" tooltip="Go to alignment for C28" display="http://blast.ncbi.nlm.nih.gov/Blast.cgi?CMD=Get&amp;ALIGNMENTS=100&amp;ALIGNMENT_VIEW=Pairwise&amp;BLAST_SPEC=blast2seq&amp;DATABASE_SORT=0&amp;DESCRIPTIONS=100&amp;DYNAMIC_FORMAT=on&amp;FIRST_QUERY_NUM=0&amp;FORMAT_OBJECT=Alignment&amp;FORMAT_PAGE_TARGET=&amp;FORMAT_TYPE=HTML&amp;GET_SEQUENCE=yes&amp;I_THRESH=&amp;LINE_LENGTH=60&amp;MASK_CHAR=2&amp;MASK_COLOR=1&amp;NEW_VIEW=yes&amp;NUM_OVERVIEW=100&amp;OLD_BLAST=false&amp;PAGE=Proteins&amp;QUERY_INDEX=0&amp;QUERY_NUMBER=0&amp;RESULTS_PAGE_TARGET=&amp;RID=CVCT7W1N114&amp;SHOW_LINKOUT=yes&amp;SHOW_OVERVIEW=yes&amp;STEP_NUMBER=&amp;WORD_SIZE=2&amp;OLD_VIEW=false&amp;DISPLAY_SORT=1&amp;HSP_SORT=1&amp;CONFIG_DESCR=2,3,4,5,6,7,8 - alnHdr_2444"/>
    <hyperlink ref="B29" r:id="rId27" location="alnHdr_2448" tooltip="Go to alignment for D2" display="http://blast.ncbi.nlm.nih.gov/Blast.cgi?CMD=Get&amp;ALIGNMENTS=100&amp;ALIGNMENT_VIEW=Pairwise&amp;BLAST_SPEC=blast2seq&amp;DATABASE_SORT=0&amp;DESCRIPTIONS=100&amp;DYNAMIC_FORMAT=on&amp;FIRST_QUERY_NUM=0&amp;FORMAT_OBJECT=Alignment&amp;FORMAT_PAGE_TARGET=&amp;FORMAT_TYPE=HTML&amp;GET_SEQUENCE=yes&amp;I_THRESH=&amp;LINE_LENGTH=60&amp;MASK_CHAR=2&amp;MASK_COLOR=1&amp;NEW_VIEW=yes&amp;NUM_OVERVIEW=100&amp;OLD_BLAST=false&amp;PAGE=Proteins&amp;QUERY_INDEX=0&amp;QUERY_NUMBER=0&amp;RESULTS_PAGE_TARGET=&amp;RID=CVCT7W1N114&amp;SHOW_LINKOUT=yes&amp;SHOW_OVERVIEW=yes&amp;STEP_NUMBER=&amp;WORD_SIZE=2&amp;OLD_VIEW=false&amp;DISPLAY_SORT=1&amp;HSP_SORT=1&amp;CONFIG_DESCR=2,3,4,5,6,7,8 - alnHdr_2448"/>
    <hyperlink ref="B30" r:id="rId28" location="alnHdr_2451" tooltip="Go to alignment for D5" display="http://blast.ncbi.nlm.nih.gov/Blast.cgi?CMD=Get&amp;ALIGNMENTS=100&amp;ALIGNMENT_VIEW=Pairwise&amp;BLAST_SPEC=blast2seq&amp;DATABASE_SORT=0&amp;DESCRIPTIONS=100&amp;DYNAMIC_FORMAT=on&amp;FIRST_QUERY_NUM=0&amp;FORMAT_OBJECT=Alignment&amp;FORMAT_PAGE_TARGET=&amp;FORMAT_TYPE=HTML&amp;GET_SEQUENCE=yes&amp;I_THRESH=&amp;LINE_LENGTH=60&amp;MASK_CHAR=2&amp;MASK_COLOR=1&amp;NEW_VIEW=yes&amp;NUM_OVERVIEW=100&amp;OLD_BLAST=false&amp;PAGE=Proteins&amp;QUERY_INDEX=0&amp;QUERY_NUMBER=0&amp;RESULTS_PAGE_TARGET=&amp;RID=CVCT7W1N114&amp;SHOW_LINKOUT=yes&amp;SHOW_OVERVIEW=yes&amp;STEP_NUMBER=&amp;WORD_SIZE=2&amp;OLD_VIEW=false&amp;DISPLAY_SORT=1&amp;HSP_SORT=1&amp;CONFIG_DESCR=2,3,4,5,6,7,8 - alnHdr_2451"/>
    <hyperlink ref="B31" r:id="rId29" location="alnHdr_2457" tooltip="Go to alignment for D11" display="http://blast.ncbi.nlm.nih.gov/Blast.cgi?CMD=Get&amp;ALIGNMENTS=100&amp;ALIGNMENT_VIEW=Pairwise&amp;BLAST_SPEC=blast2seq&amp;DATABASE_SORT=0&amp;DESCRIPTIONS=100&amp;DYNAMIC_FORMAT=on&amp;FIRST_QUERY_NUM=0&amp;FORMAT_OBJECT=Alignment&amp;FORMAT_PAGE_TARGET=&amp;FORMAT_TYPE=HTML&amp;GET_SEQUENCE=yes&amp;I_THRESH=&amp;LINE_LENGTH=60&amp;MASK_CHAR=2&amp;MASK_COLOR=1&amp;NEW_VIEW=yes&amp;NUM_OVERVIEW=100&amp;OLD_BLAST=false&amp;PAGE=Proteins&amp;QUERY_INDEX=0&amp;QUERY_NUMBER=0&amp;RESULTS_PAGE_TARGET=&amp;RID=CVCT7W1N114&amp;SHOW_LINKOUT=yes&amp;SHOW_OVERVIEW=yes&amp;STEP_NUMBER=&amp;WORD_SIZE=2&amp;OLD_VIEW=false&amp;DISPLAY_SORT=1&amp;HSP_SORT=1&amp;CONFIG_DESCR=2,3,4,5,6,7,8 - alnHdr_2457"/>
    <hyperlink ref="B32" r:id="rId30" location="alnHdr_2463" tooltip="Go to alignment for D17" display="http://blast.ncbi.nlm.nih.gov/Blast.cgi?CMD=Get&amp;ALIGNMENTS=100&amp;ALIGNMENT_VIEW=Pairwise&amp;BLAST_SPEC=blast2seq&amp;DATABASE_SORT=0&amp;DESCRIPTIONS=100&amp;DYNAMIC_FORMAT=on&amp;FIRST_QUERY_NUM=0&amp;FORMAT_OBJECT=Alignment&amp;FORMAT_PAGE_TARGET=&amp;FORMAT_TYPE=HTML&amp;GET_SEQUENCE=yes&amp;I_THRESH=&amp;LINE_LENGTH=60&amp;MASK_CHAR=2&amp;MASK_COLOR=1&amp;NEW_VIEW=yes&amp;NUM_OVERVIEW=100&amp;OLD_BLAST=false&amp;PAGE=Proteins&amp;QUERY_INDEX=0&amp;QUERY_NUMBER=0&amp;RESULTS_PAGE_TARGET=&amp;RID=CVCT7W1N114&amp;SHOW_LINKOUT=yes&amp;SHOW_OVERVIEW=yes&amp;STEP_NUMBER=&amp;WORD_SIZE=2&amp;OLD_VIEW=false&amp;DISPLAY_SORT=1&amp;HSP_SORT=1&amp;CONFIG_DESCR=2,3,4,5,6,7,8 - alnHdr_2463"/>
    <hyperlink ref="B33" r:id="rId31" location="alnHdr_2469" tooltip="Go to alignment for D23" display="http://blast.ncbi.nlm.nih.gov/Blast.cgi?CMD=Get&amp;ALIGNMENTS=100&amp;ALIGNMENT_VIEW=Pairwise&amp;BLAST_SPEC=blast2seq&amp;DATABASE_SORT=0&amp;DESCRIPTIONS=100&amp;DYNAMIC_FORMAT=on&amp;FIRST_QUERY_NUM=0&amp;FORMAT_OBJECT=Alignment&amp;FORMAT_PAGE_TARGET=&amp;FORMAT_TYPE=HTML&amp;GET_SEQUENCE=yes&amp;I_THRESH=&amp;LINE_LENGTH=60&amp;MASK_CHAR=2&amp;MASK_COLOR=1&amp;NEW_VIEW=yes&amp;NUM_OVERVIEW=100&amp;OLD_BLAST=false&amp;PAGE=Proteins&amp;QUERY_INDEX=0&amp;QUERY_NUMBER=0&amp;RESULTS_PAGE_TARGET=&amp;RID=CVCT7W1N114&amp;SHOW_LINKOUT=yes&amp;SHOW_OVERVIEW=yes&amp;STEP_NUMBER=&amp;WORD_SIZE=2&amp;OLD_VIEW=false&amp;DISPLAY_SORT=1&amp;HSP_SORT=1&amp;CONFIG_DESCR=2,3,4,5,6,7,8 - alnHdr_2469"/>
    <hyperlink ref="B34" r:id="rId32" location="alnHdr_2477" tooltip="Go to alignment for E1" display="http://blast.ncbi.nlm.nih.gov/Blast.cgi?CMD=Get&amp;ALIGNMENTS=100&amp;ALIGNMENT_VIEW=Pairwise&amp;BLAST_SPEC=blast2seq&amp;DATABASE_SORT=0&amp;DESCRIPTIONS=100&amp;DYNAMIC_FORMAT=on&amp;FIRST_QUERY_NUM=0&amp;FORMAT_OBJECT=Alignment&amp;FORMAT_PAGE_TARGET=&amp;FORMAT_TYPE=HTML&amp;GET_SEQUENCE=yes&amp;I_THRESH=&amp;LINE_LENGTH=60&amp;MASK_CHAR=2&amp;MASK_COLOR=1&amp;NEW_VIEW=yes&amp;NUM_OVERVIEW=100&amp;OLD_BLAST=false&amp;PAGE=Proteins&amp;QUERY_INDEX=0&amp;QUERY_NUMBER=0&amp;RESULTS_PAGE_TARGET=&amp;RID=CVCT7W1N114&amp;SHOW_LINKOUT=yes&amp;SHOW_OVERVIEW=yes&amp;STEP_NUMBER=&amp;WORD_SIZE=2&amp;OLD_VIEW=false&amp;DISPLAY_SORT=1&amp;HSP_SORT=1&amp;CONFIG_DESCR=2,3,4,5,6,7,8 - alnHdr_2477"/>
    <hyperlink ref="B35" r:id="rId33" location="alnHdr_2478" tooltip="Go to alignment for E2" display="http://blast.ncbi.nlm.nih.gov/Blast.cgi?CMD=Get&amp;ALIGNMENTS=100&amp;ALIGNMENT_VIEW=Pairwise&amp;BLAST_SPEC=blast2seq&amp;DATABASE_SORT=0&amp;DESCRIPTIONS=100&amp;DYNAMIC_FORMAT=on&amp;FIRST_QUERY_NUM=0&amp;FORMAT_OBJECT=Alignment&amp;FORMAT_PAGE_TARGET=&amp;FORMAT_TYPE=HTML&amp;GET_SEQUENCE=yes&amp;I_THRESH=&amp;LINE_LENGTH=60&amp;MASK_CHAR=2&amp;MASK_COLOR=1&amp;NEW_VIEW=yes&amp;NUM_OVERVIEW=100&amp;OLD_BLAST=false&amp;PAGE=Proteins&amp;QUERY_INDEX=0&amp;QUERY_NUMBER=0&amp;RESULTS_PAGE_TARGET=&amp;RID=CVCT7W1N114&amp;SHOW_LINKOUT=yes&amp;SHOW_OVERVIEW=yes&amp;STEP_NUMBER=&amp;WORD_SIZE=2&amp;OLD_VIEW=false&amp;DISPLAY_SORT=1&amp;HSP_SORT=1&amp;CONFIG_DESCR=2,3,4,5,6,7,8 - alnHdr_2478"/>
    <hyperlink ref="B36" r:id="rId34" location="alnHdr_2482" tooltip="Go to alignment for E6" display="http://blast.ncbi.nlm.nih.gov/Blast.cgi?CMD=Get&amp;ALIGNMENTS=100&amp;ALIGNMENT_VIEW=Pairwise&amp;BLAST_SPEC=blast2seq&amp;DATABASE_SORT=0&amp;DESCRIPTIONS=100&amp;DYNAMIC_FORMAT=on&amp;FIRST_QUERY_NUM=0&amp;FORMAT_OBJECT=Alignment&amp;FORMAT_PAGE_TARGET=&amp;FORMAT_TYPE=HTML&amp;GET_SEQUENCE=yes&amp;I_THRESH=&amp;LINE_LENGTH=60&amp;MASK_CHAR=2&amp;MASK_COLOR=1&amp;NEW_VIEW=yes&amp;NUM_OVERVIEW=100&amp;OLD_BLAST=false&amp;PAGE=Proteins&amp;QUERY_INDEX=0&amp;QUERY_NUMBER=0&amp;RESULTS_PAGE_TARGET=&amp;RID=CVCT7W1N114&amp;SHOW_LINKOUT=yes&amp;SHOW_OVERVIEW=yes&amp;STEP_NUMBER=&amp;WORD_SIZE=2&amp;OLD_VIEW=false&amp;DISPLAY_SORT=1&amp;HSP_SORT=1&amp;CONFIG_DESCR=2,3,4,5,6,7,8 - alnHdr_2482"/>
    <hyperlink ref="B37" r:id="rId35" location="alnHdr_2534" tooltip="Go to alignment for F28" display="http://blast.ncbi.nlm.nih.gov/Blast.cgi?CMD=Get&amp;ALIGNMENTS=100&amp;ALIGNMENT_VIEW=Pairwise&amp;BLAST_SPEC=blast2seq&amp;DATABASE_SORT=0&amp;DESCRIPTIONS=100&amp;DYNAMIC_FORMAT=on&amp;FIRST_QUERY_NUM=0&amp;FORMAT_OBJECT=Alignment&amp;FORMAT_PAGE_TARGET=&amp;FORMAT_TYPE=HTML&amp;GET_SEQUENCE=yes&amp;I_THRESH=&amp;LINE_LENGTH=60&amp;MASK_CHAR=2&amp;MASK_COLOR=1&amp;NEW_VIEW=yes&amp;NUM_OVERVIEW=100&amp;OLD_BLAST=false&amp;PAGE=Proteins&amp;QUERY_INDEX=0&amp;QUERY_NUMBER=0&amp;RESULTS_PAGE_TARGET=&amp;RID=CVCT7W1N114&amp;SHOW_LINKOUT=yes&amp;SHOW_OVERVIEW=yes&amp;STEP_NUMBER=&amp;WORD_SIZE=2&amp;OLD_VIEW=false&amp;DISPLAY_SORT=1&amp;HSP_SORT=1&amp;CONFIG_DESCR=2,3,4,5,6,7,8 - alnHdr_2534"/>
    <hyperlink ref="B38" r:id="rId36" location="alnHdr_2551" tooltip="Go to alignment for G15" display="http://blast.ncbi.nlm.nih.gov/Blast.cgi?CMD=Get&amp;ALIGNMENTS=100&amp;ALIGNMENT_VIEW=Pairwise&amp;BLAST_SPEC=blast2seq&amp;DATABASE_SORT=0&amp;DESCRIPTIONS=100&amp;DYNAMIC_FORMAT=on&amp;FIRST_QUERY_NUM=0&amp;FORMAT_OBJECT=Alignment&amp;FORMAT_PAGE_TARGET=&amp;FORMAT_TYPE=HTML&amp;GET_SEQUENCE=yes&amp;I_THRESH=&amp;LINE_LENGTH=60&amp;MASK_CHAR=2&amp;MASK_COLOR=1&amp;NEW_VIEW=yes&amp;NUM_OVERVIEW=100&amp;OLD_BLAST=false&amp;PAGE=Proteins&amp;QUERY_INDEX=0&amp;QUERY_NUMBER=0&amp;RESULTS_PAGE_TARGET=&amp;RID=CVCT7W1N114&amp;SHOW_LINKOUT=yes&amp;SHOW_OVERVIEW=yes&amp;STEP_NUMBER=&amp;WORD_SIZE=2&amp;OLD_VIEW=false&amp;DISPLAY_SORT=1&amp;HSP_SORT=1&amp;CONFIG_DESCR=2,3,4,5,6,7,8 - alnHdr_2551"/>
    <hyperlink ref="B39" r:id="rId37" location="alnHdr_2561" tooltip="Go to alignment for G25" display="http://blast.ncbi.nlm.nih.gov/Blast.cgi?CMD=Get&amp;ALIGNMENTS=100&amp;ALIGNMENT_VIEW=Pairwise&amp;BLAST_SPEC=blast2seq&amp;DATABASE_SORT=0&amp;DESCRIPTIONS=100&amp;DYNAMIC_FORMAT=on&amp;FIRST_QUERY_NUM=0&amp;FORMAT_OBJECT=Alignment&amp;FORMAT_PAGE_TARGET=&amp;FORMAT_TYPE=HTML&amp;GET_SEQUENCE=yes&amp;I_THRESH=&amp;LINE_LENGTH=60&amp;MASK_CHAR=2&amp;MASK_COLOR=1&amp;NEW_VIEW=yes&amp;NUM_OVERVIEW=100&amp;OLD_BLAST=false&amp;PAGE=Proteins&amp;QUERY_INDEX=0&amp;QUERY_NUMBER=0&amp;RESULTS_PAGE_TARGET=&amp;RID=CVCT7W1N114&amp;SHOW_LINKOUT=yes&amp;SHOW_OVERVIEW=yes&amp;STEP_NUMBER=&amp;WORD_SIZE=2&amp;OLD_VIEW=false&amp;DISPLAY_SORT=1&amp;HSP_SORT=1&amp;CONFIG_DESCR=2,3,4,5,6,7,8 - alnHdr_2561"/>
    <hyperlink ref="B40" r:id="rId38" location="alnHdr_2562" tooltip="Go to alignment for G26" display="http://blast.ncbi.nlm.nih.gov/Blast.cgi?CMD=Get&amp;ALIGNMENTS=100&amp;ALIGNMENT_VIEW=Pairwise&amp;BLAST_SPEC=blast2seq&amp;DATABASE_SORT=0&amp;DESCRIPTIONS=100&amp;DYNAMIC_FORMAT=on&amp;FIRST_QUERY_NUM=0&amp;FORMAT_OBJECT=Alignment&amp;FORMAT_PAGE_TARGET=&amp;FORMAT_TYPE=HTML&amp;GET_SEQUENCE=yes&amp;I_THRESH=&amp;LINE_LENGTH=60&amp;MASK_CHAR=2&amp;MASK_COLOR=1&amp;NEW_VIEW=yes&amp;NUM_OVERVIEW=100&amp;OLD_BLAST=false&amp;PAGE=Proteins&amp;QUERY_INDEX=0&amp;QUERY_NUMBER=0&amp;RESULTS_PAGE_TARGET=&amp;RID=CVCT7W1N114&amp;SHOW_LINKOUT=yes&amp;SHOW_OVERVIEW=yes&amp;STEP_NUMBER=&amp;WORD_SIZE=2&amp;OLD_VIEW=false&amp;DISPLAY_SORT=1&amp;HSP_SORT=1&amp;CONFIG_DESCR=2,3,4,5,6,7,8 - alnHdr_2562"/>
    <hyperlink ref="B41" r:id="rId39" location="alnHdr_2576" tooltip="Go to alignment for H10" display="http://blast.ncbi.nlm.nih.gov/Blast.cgi?CMD=Get&amp;ALIGNMENTS=100&amp;ALIGNMENT_VIEW=Pairwise&amp;BLAST_SPEC=blast2seq&amp;DATABASE_SORT=0&amp;DESCRIPTIONS=100&amp;DYNAMIC_FORMAT=on&amp;FIRST_QUERY_NUM=0&amp;FORMAT_OBJECT=Alignment&amp;FORMAT_PAGE_TARGET=&amp;FORMAT_TYPE=HTML&amp;GET_SEQUENCE=yes&amp;I_THRESH=&amp;LINE_LENGTH=60&amp;MASK_CHAR=2&amp;MASK_COLOR=1&amp;NEW_VIEW=yes&amp;NUM_OVERVIEW=100&amp;OLD_BLAST=false&amp;PAGE=Proteins&amp;QUERY_INDEX=0&amp;QUERY_NUMBER=0&amp;RESULTS_PAGE_TARGET=&amp;RID=CVCT7W1N114&amp;SHOW_LINKOUT=yes&amp;SHOW_OVERVIEW=yes&amp;STEP_NUMBER=&amp;WORD_SIZE=2&amp;OLD_VIEW=false&amp;DISPLAY_SORT=1&amp;HSP_SORT=1&amp;CONFIG_DESCR=2,3,4,5,6,7,8 - alnHdr_2576"/>
    <hyperlink ref="B42" r:id="rId40" location="alnHdr_2601" tooltip="Go to alignment for I5" display="http://blast.ncbi.nlm.nih.gov/Blast.cgi?CMD=Get&amp;ALIGNMENTS=100&amp;ALIGNMENT_VIEW=Pairwise&amp;BLAST_SPEC=blast2seq&amp;DATABASE_SORT=0&amp;DESCRIPTIONS=100&amp;DYNAMIC_FORMAT=on&amp;FIRST_QUERY_NUM=0&amp;FORMAT_OBJECT=Alignment&amp;FORMAT_PAGE_TARGET=&amp;FORMAT_TYPE=HTML&amp;GET_SEQUENCE=yes&amp;I_THRESH=&amp;LINE_LENGTH=60&amp;MASK_CHAR=2&amp;MASK_COLOR=1&amp;NEW_VIEW=yes&amp;NUM_OVERVIEW=100&amp;OLD_BLAST=false&amp;PAGE=Proteins&amp;QUERY_INDEX=0&amp;QUERY_NUMBER=0&amp;RESULTS_PAGE_TARGET=&amp;RID=CVCT7W1N114&amp;SHOW_LINKOUT=yes&amp;SHOW_OVERVIEW=yes&amp;STEP_NUMBER=&amp;WORD_SIZE=2&amp;OLD_VIEW=false&amp;DISPLAY_SORT=1&amp;HSP_SORT=1&amp;CONFIG_DESCR=2,3,4,5,6,7,8 - alnHdr_2601"/>
    <hyperlink ref="B43" r:id="rId41" location="alnHdr_2605" tooltip="Go to alignment for I9" display="http://blast.ncbi.nlm.nih.gov/Blast.cgi?CMD=Get&amp;ALIGNMENTS=100&amp;ALIGNMENT_VIEW=Pairwise&amp;BLAST_SPEC=blast2seq&amp;DATABASE_SORT=0&amp;DESCRIPTIONS=100&amp;DYNAMIC_FORMAT=on&amp;FIRST_QUERY_NUM=0&amp;FORMAT_OBJECT=Alignment&amp;FORMAT_PAGE_TARGET=&amp;FORMAT_TYPE=HTML&amp;GET_SEQUENCE=yes&amp;I_THRESH=&amp;LINE_LENGTH=60&amp;MASK_CHAR=2&amp;MASK_COLOR=1&amp;NEW_VIEW=yes&amp;NUM_OVERVIEW=100&amp;OLD_BLAST=false&amp;PAGE=Proteins&amp;QUERY_INDEX=0&amp;QUERY_NUMBER=0&amp;RESULTS_PAGE_TARGET=&amp;RID=CVCT7W1N114&amp;SHOW_LINKOUT=yes&amp;SHOW_OVERVIEW=yes&amp;STEP_NUMBER=&amp;WORD_SIZE=2&amp;OLD_VIEW=false&amp;DISPLAY_SORT=1&amp;HSP_SORT=1&amp;CONFIG_DESCR=2,3,4,5,6,7,8 - alnHdr_2605"/>
    <hyperlink ref="B44" r:id="rId42" location="alnHdr_2630" tooltip="Go to alignment for J4" display="http://blast.ncbi.nlm.nih.gov/Blast.cgi?CMD=Get&amp;ALIGNMENTS=100&amp;ALIGNMENT_VIEW=Pairwise&amp;BLAST_SPEC=blast2seq&amp;DATABASE_SORT=0&amp;DESCRIPTIONS=100&amp;DYNAMIC_FORMAT=on&amp;FIRST_QUERY_NUM=0&amp;FORMAT_OBJECT=Alignment&amp;FORMAT_PAGE_TARGET=&amp;FORMAT_TYPE=HTML&amp;GET_SEQUENCE=yes&amp;I_THRESH=&amp;LINE_LENGTH=60&amp;MASK_CHAR=2&amp;MASK_COLOR=1&amp;NEW_VIEW=yes&amp;NUM_OVERVIEW=100&amp;OLD_BLAST=false&amp;PAGE=Proteins&amp;QUERY_INDEX=0&amp;QUERY_NUMBER=0&amp;RESULTS_PAGE_TARGET=&amp;RID=CVCT7W1N114&amp;SHOW_LINKOUT=yes&amp;SHOW_OVERVIEW=yes&amp;STEP_NUMBER=&amp;WORD_SIZE=2&amp;OLD_VIEW=false&amp;DISPLAY_SORT=1&amp;HSP_SORT=1&amp;CONFIG_DESCR=2,3,4,5,6,7,8 - alnHdr_2630"/>
    <hyperlink ref="B45" r:id="rId43" location="alnHdr_2649" tooltip="Go to alignment for J23" display="http://blast.ncbi.nlm.nih.gov/Blast.cgi?CMD=Get&amp;ALIGNMENTS=100&amp;ALIGNMENT_VIEW=Pairwise&amp;BLAST_SPEC=blast2seq&amp;DATABASE_SORT=0&amp;DESCRIPTIONS=100&amp;DYNAMIC_FORMAT=on&amp;FIRST_QUERY_NUM=0&amp;FORMAT_OBJECT=Alignment&amp;FORMAT_PAGE_TARGET=&amp;FORMAT_TYPE=HTML&amp;GET_SEQUENCE=yes&amp;I_THRESH=&amp;LINE_LENGTH=60&amp;MASK_CHAR=2&amp;MASK_COLOR=1&amp;NEW_VIEW=yes&amp;NUM_OVERVIEW=100&amp;OLD_BLAST=false&amp;PAGE=Proteins&amp;QUERY_INDEX=0&amp;QUERY_NUMBER=0&amp;RESULTS_PAGE_TARGET=&amp;RID=CVCT7W1N114&amp;SHOW_LINKOUT=yes&amp;SHOW_OVERVIEW=yes&amp;STEP_NUMBER=&amp;WORD_SIZE=2&amp;OLD_VIEW=false&amp;DISPLAY_SORT=1&amp;HSP_SORT=1&amp;CONFIG_DESCR=2,3,4,5,6,7,8 - alnHdr_2649"/>
    <hyperlink ref="B46" r:id="rId44" location="alnHdr_2500" tooltip="Go to alignment for E24" display="http://blast.ncbi.nlm.nih.gov/Blast.cgi?CMD=Get&amp;ALIGNMENTS=100&amp;ALIGNMENT_VIEW=Pairwise&amp;BLAST_SPEC=blast2seq&amp;DATABASE_SORT=0&amp;DESCRIPTIONS=100&amp;DYNAMIC_FORMAT=on&amp;FIRST_QUERY_NUM=0&amp;FORMAT_OBJECT=Alignment&amp;FORMAT_PAGE_TARGET=&amp;FORMAT_TYPE=HTML&amp;GET_SEQUENCE=yes&amp;I_THRESH=&amp;LINE_LENGTH=60&amp;MASK_CHAR=2&amp;MASK_COLOR=1&amp;NEW_VIEW=yes&amp;NUM_OVERVIEW=100&amp;OLD_BLAST=false&amp;PAGE=Proteins&amp;QUERY_INDEX=0&amp;QUERY_NUMBER=0&amp;RESULTS_PAGE_TARGET=&amp;RID=CVCT7W1N114&amp;SHOW_LINKOUT=yes&amp;SHOW_OVERVIEW=yes&amp;STEP_NUMBER=&amp;WORD_SIZE=2&amp;OLD_VIEW=false&amp;DISPLAY_SORT=1&amp;HSP_SORT=1&amp;CONFIG_DESCR=2,3,4,5,6,7,8 - alnHdr_2500"/>
    <hyperlink ref="B47" r:id="rId45" location="alnHdr_2616" tooltip="Go to alignment for I20" display="http://blast.ncbi.nlm.nih.gov/Blast.cgi?CMD=Get&amp;ALIGNMENTS=100&amp;ALIGNMENT_VIEW=Pairwise&amp;BLAST_SPEC=blast2seq&amp;DATABASE_SORT=0&amp;DESCRIPTIONS=100&amp;DYNAMIC_FORMAT=on&amp;FIRST_QUERY_NUM=0&amp;FORMAT_OBJECT=Alignment&amp;FORMAT_PAGE_TARGET=&amp;FORMAT_TYPE=HTML&amp;GET_SEQUENCE=yes&amp;I_THRESH=&amp;LINE_LENGTH=60&amp;MASK_CHAR=2&amp;MASK_COLOR=1&amp;NEW_VIEW=yes&amp;NUM_OVERVIEW=100&amp;OLD_BLAST=false&amp;PAGE=Proteins&amp;QUERY_INDEX=0&amp;QUERY_NUMBER=0&amp;RESULTS_PAGE_TARGET=&amp;RID=CVCT7W1N114&amp;SHOW_LINKOUT=yes&amp;SHOW_OVERVIEW=yes&amp;STEP_NUMBER=&amp;WORD_SIZE=2&amp;OLD_VIEW=false&amp;DISPLAY_SORT=1&amp;HSP_SORT=1&amp;CONFIG_DESCR=2,3,4,5,6,7,8 - alnHdr_2616"/>
    <hyperlink ref="B48" r:id="rId46" location="alnHdr_2470" tooltip="Go to alignment for D24" display="http://blast.ncbi.nlm.nih.gov/Blast.cgi?CMD=Get&amp;ALIGNMENTS=100&amp;ALIGNMENT_VIEW=Pairwise&amp;BLAST_SPEC=blast2seq&amp;DATABASE_SORT=0&amp;DESCRIPTIONS=100&amp;DYNAMIC_FORMAT=on&amp;FIRST_QUERY_NUM=0&amp;FORMAT_OBJECT=Alignment&amp;FORMAT_PAGE_TARGET=&amp;FORMAT_TYPE=HTML&amp;GET_SEQUENCE=yes&amp;I_THRESH=&amp;LINE_LENGTH=60&amp;MASK_CHAR=2&amp;MASK_COLOR=1&amp;NEW_VIEW=yes&amp;NUM_OVERVIEW=100&amp;OLD_BLAST=false&amp;PAGE=Proteins&amp;QUERY_INDEX=0&amp;QUERY_NUMBER=0&amp;RESULTS_PAGE_TARGET=&amp;RID=CVCT7W1N114&amp;SHOW_LINKOUT=yes&amp;SHOW_OVERVIEW=yes&amp;STEP_NUMBER=&amp;WORD_SIZE=2&amp;OLD_VIEW=false&amp;DISPLAY_SORT=1&amp;HSP_SORT=1&amp;CONFIG_DESCR=2,3,4,5,6,7,8 - alnHdr_2470"/>
    <hyperlink ref="B49" r:id="rId47" location="alnHdr_2552" tooltip="Go to alignment for G16" display="http://blast.ncbi.nlm.nih.gov/Blast.cgi?CMD=Get&amp;ALIGNMENTS=100&amp;ALIGNMENT_VIEW=Pairwise&amp;BLAST_SPEC=blast2seq&amp;DATABASE_SORT=0&amp;DESCRIPTIONS=100&amp;DYNAMIC_FORMAT=on&amp;FIRST_QUERY_NUM=0&amp;FORMAT_OBJECT=Alignment&amp;FORMAT_PAGE_TARGET=&amp;FORMAT_TYPE=HTML&amp;GET_SEQUENCE=yes&amp;I_THRESH=&amp;LINE_LENGTH=60&amp;MASK_CHAR=2&amp;MASK_COLOR=1&amp;NEW_VIEW=yes&amp;NUM_OVERVIEW=100&amp;OLD_BLAST=false&amp;PAGE=Proteins&amp;QUERY_INDEX=0&amp;QUERY_NUMBER=0&amp;RESULTS_PAGE_TARGET=&amp;RID=CVCT7W1N114&amp;SHOW_LINKOUT=yes&amp;SHOW_OVERVIEW=yes&amp;STEP_NUMBER=&amp;WORD_SIZE=2&amp;OLD_VIEW=false&amp;DISPLAY_SORT=1&amp;HSP_SORT=1&amp;CONFIG_DESCR=2,3,4,5,6,7,8 - alnHdr_2552"/>
    <hyperlink ref="B50" r:id="rId48" location="alnHdr_2410" tooltip="Go to alignment for B24" display="http://blast.ncbi.nlm.nih.gov/Blast.cgi?CMD=Get&amp;ALIGNMENTS=100&amp;ALIGNMENT_VIEW=Pairwise&amp;BLAST_SPEC=blast2seq&amp;DATABASE_SORT=0&amp;DESCRIPTIONS=100&amp;DYNAMIC_FORMAT=on&amp;FIRST_QUERY_NUM=0&amp;FORMAT_OBJECT=Alignment&amp;FORMAT_PAGE_TARGET=&amp;FORMAT_TYPE=HTML&amp;GET_SEQUENCE=yes&amp;I_THRESH=&amp;LINE_LENGTH=60&amp;MASK_CHAR=2&amp;MASK_COLOR=1&amp;NEW_VIEW=yes&amp;NUM_OVERVIEW=100&amp;OLD_BLAST=false&amp;PAGE=Proteins&amp;QUERY_INDEX=0&amp;QUERY_NUMBER=0&amp;RESULTS_PAGE_TARGET=&amp;RID=CVCT7W1N114&amp;SHOW_LINKOUT=yes&amp;SHOW_OVERVIEW=yes&amp;STEP_NUMBER=&amp;WORD_SIZE=2&amp;OLD_VIEW=false&amp;DISPLAY_SORT=1&amp;HSP_SORT=1&amp;CONFIG_DESCR=2,3,4,5,6,7,8 - alnHdr_2410"/>
    <hyperlink ref="B51" r:id="rId49" location="alnHdr_2572" tooltip="Go to alignment for H6" display="http://blast.ncbi.nlm.nih.gov/Blast.cgi?CMD=Get&amp;ALIGNMENTS=100&amp;ALIGNMENT_VIEW=Pairwise&amp;BLAST_SPEC=blast2seq&amp;DATABASE_SORT=0&amp;DESCRIPTIONS=100&amp;DYNAMIC_FORMAT=on&amp;FIRST_QUERY_NUM=0&amp;FORMAT_OBJECT=Alignment&amp;FORMAT_PAGE_TARGET=&amp;FORMAT_TYPE=HTML&amp;GET_SEQUENCE=yes&amp;I_THRESH=&amp;LINE_LENGTH=60&amp;MASK_CHAR=2&amp;MASK_COLOR=1&amp;NEW_VIEW=yes&amp;NUM_OVERVIEW=100&amp;OLD_BLAST=false&amp;PAGE=Proteins&amp;QUERY_INDEX=0&amp;QUERY_NUMBER=0&amp;RESULTS_PAGE_TARGET=&amp;RID=CVCT7W1N114&amp;SHOW_LINKOUT=yes&amp;SHOW_OVERVIEW=yes&amp;STEP_NUMBER=&amp;WORD_SIZE=2&amp;OLD_VIEW=false&amp;DISPLAY_SORT=1&amp;HSP_SORT=1&amp;CONFIG_DESCR=2,3,4,5,6,7,8 - alnHdr_2572"/>
  </hyperlinks>
  <pageMargins left="0.7" right="0.7" top="0.75" bottom="0.75" header="0.3" footer="0.3"/>
  <pageSetup orientation="portrait" r:id="rId50"/>
  <drawing r:id="rId51"/>
  <legacyDrawing r:id="rId52"/>
  <controls>
    <mc:AlternateContent xmlns:mc="http://schemas.openxmlformats.org/markup-compatibility/2006">
      <mc:Choice Requires="x14">
        <control shapeId="1068" r:id="rId53" name="Control 44">
          <controlPr defaultSize="0" autoPict="0" r:id="rId54">
            <anchor moveWithCells="1">
              <from>
                <xdr:col>0</xdr:col>
                <xdr:colOff>0</xdr:colOff>
                <xdr:row>50</xdr:row>
                <xdr:rowOff>0</xdr:rowOff>
              </from>
              <to>
                <xdr:col>0</xdr:col>
                <xdr:colOff>257175</xdr:colOff>
                <xdr:row>51</xdr:row>
                <xdr:rowOff>76200</xdr:rowOff>
              </to>
            </anchor>
          </controlPr>
        </control>
      </mc:Choice>
      <mc:Fallback>
        <control shapeId="1068" r:id="rId53" name="Control 44"/>
      </mc:Fallback>
    </mc:AlternateContent>
    <mc:AlternateContent xmlns:mc="http://schemas.openxmlformats.org/markup-compatibility/2006">
      <mc:Choice Requires="x14">
        <control shapeId="1067" r:id="rId55" name="Control 43">
          <controlPr defaultSize="0" autoPict="0" r:id="rId54">
            <anchor moveWithCells="1">
              <from>
                <xdr:col>0</xdr:col>
                <xdr:colOff>0</xdr:colOff>
                <xdr:row>49</xdr:row>
                <xdr:rowOff>0</xdr:rowOff>
              </from>
              <to>
                <xdr:col>0</xdr:col>
                <xdr:colOff>257175</xdr:colOff>
                <xdr:row>50</xdr:row>
                <xdr:rowOff>76200</xdr:rowOff>
              </to>
            </anchor>
          </controlPr>
        </control>
      </mc:Choice>
      <mc:Fallback>
        <control shapeId="1067" r:id="rId55" name="Control 43"/>
      </mc:Fallback>
    </mc:AlternateContent>
    <mc:AlternateContent xmlns:mc="http://schemas.openxmlformats.org/markup-compatibility/2006">
      <mc:Choice Requires="x14">
        <control shapeId="1066" r:id="rId56" name="Control 42">
          <controlPr defaultSize="0" autoPict="0" r:id="rId54">
            <anchor moveWithCells="1">
              <from>
                <xdr:col>0</xdr:col>
                <xdr:colOff>0</xdr:colOff>
                <xdr:row>48</xdr:row>
                <xdr:rowOff>0</xdr:rowOff>
              </from>
              <to>
                <xdr:col>0</xdr:col>
                <xdr:colOff>257175</xdr:colOff>
                <xdr:row>49</xdr:row>
                <xdr:rowOff>76200</xdr:rowOff>
              </to>
            </anchor>
          </controlPr>
        </control>
      </mc:Choice>
      <mc:Fallback>
        <control shapeId="1066" r:id="rId56" name="Control 42"/>
      </mc:Fallback>
    </mc:AlternateContent>
    <mc:AlternateContent xmlns:mc="http://schemas.openxmlformats.org/markup-compatibility/2006">
      <mc:Choice Requires="x14">
        <control shapeId="1065" r:id="rId57" name="Control 41">
          <controlPr defaultSize="0" autoPict="0" r:id="rId54">
            <anchor moveWithCells="1">
              <from>
                <xdr:col>0</xdr:col>
                <xdr:colOff>0</xdr:colOff>
                <xdr:row>47</xdr:row>
                <xdr:rowOff>0</xdr:rowOff>
              </from>
              <to>
                <xdr:col>0</xdr:col>
                <xdr:colOff>257175</xdr:colOff>
                <xdr:row>48</xdr:row>
                <xdr:rowOff>76200</xdr:rowOff>
              </to>
            </anchor>
          </controlPr>
        </control>
      </mc:Choice>
      <mc:Fallback>
        <control shapeId="1065" r:id="rId57" name="Control 41"/>
      </mc:Fallback>
    </mc:AlternateContent>
    <mc:AlternateContent xmlns:mc="http://schemas.openxmlformats.org/markup-compatibility/2006">
      <mc:Choice Requires="x14">
        <control shapeId="1064" r:id="rId58" name="Control 40">
          <controlPr defaultSize="0" autoPict="0" r:id="rId54">
            <anchor moveWithCells="1">
              <from>
                <xdr:col>0</xdr:col>
                <xdr:colOff>0</xdr:colOff>
                <xdr:row>46</xdr:row>
                <xdr:rowOff>0</xdr:rowOff>
              </from>
              <to>
                <xdr:col>0</xdr:col>
                <xdr:colOff>257175</xdr:colOff>
                <xdr:row>47</xdr:row>
                <xdr:rowOff>76200</xdr:rowOff>
              </to>
            </anchor>
          </controlPr>
        </control>
      </mc:Choice>
      <mc:Fallback>
        <control shapeId="1064" r:id="rId58" name="Control 40"/>
      </mc:Fallback>
    </mc:AlternateContent>
    <mc:AlternateContent xmlns:mc="http://schemas.openxmlformats.org/markup-compatibility/2006">
      <mc:Choice Requires="x14">
        <control shapeId="1063" r:id="rId59" name="Control 39">
          <controlPr defaultSize="0" autoPict="0" r:id="rId54">
            <anchor moveWithCells="1">
              <from>
                <xdr:col>0</xdr:col>
                <xdr:colOff>0</xdr:colOff>
                <xdr:row>45</xdr:row>
                <xdr:rowOff>0</xdr:rowOff>
              </from>
              <to>
                <xdr:col>0</xdr:col>
                <xdr:colOff>257175</xdr:colOff>
                <xdr:row>46</xdr:row>
                <xdr:rowOff>76200</xdr:rowOff>
              </to>
            </anchor>
          </controlPr>
        </control>
      </mc:Choice>
      <mc:Fallback>
        <control shapeId="1063" r:id="rId59" name="Control 39"/>
      </mc:Fallback>
    </mc:AlternateContent>
    <mc:AlternateContent xmlns:mc="http://schemas.openxmlformats.org/markup-compatibility/2006">
      <mc:Choice Requires="x14">
        <control shapeId="1062" r:id="rId60" name="Control 38">
          <controlPr defaultSize="0" autoPict="0" r:id="rId54">
            <anchor moveWithCells="1">
              <from>
                <xdr:col>0</xdr:col>
                <xdr:colOff>0</xdr:colOff>
                <xdr:row>44</xdr:row>
                <xdr:rowOff>0</xdr:rowOff>
              </from>
              <to>
                <xdr:col>0</xdr:col>
                <xdr:colOff>257175</xdr:colOff>
                <xdr:row>45</xdr:row>
                <xdr:rowOff>76200</xdr:rowOff>
              </to>
            </anchor>
          </controlPr>
        </control>
      </mc:Choice>
      <mc:Fallback>
        <control shapeId="1062" r:id="rId60" name="Control 38"/>
      </mc:Fallback>
    </mc:AlternateContent>
    <mc:AlternateContent xmlns:mc="http://schemas.openxmlformats.org/markup-compatibility/2006">
      <mc:Choice Requires="x14">
        <control shapeId="1061" r:id="rId61" name="Control 37">
          <controlPr defaultSize="0" autoPict="0" r:id="rId54">
            <anchor moveWithCells="1">
              <from>
                <xdr:col>0</xdr:col>
                <xdr:colOff>0</xdr:colOff>
                <xdr:row>43</xdr:row>
                <xdr:rowOff>0</xdr:rowOff>
              </from>
              <to>
                <xdr:col>0</xdr:col>
                <xdr:colOff>257175</xdr:colOff>
                <xdr:row>44</xdr:row>
                <xdr:rowOff>76200</xdr:rowOff>
              </to>
            </anchor>
          </controlPr>
        </control>
      </mc:Choice>
      <mc:Fallback>
        <control shapeId="1061" r:id="rId61" name="Control 37"/>
      </mc:Fallback>
    </mc:AlternateContent>
    <mc:AlternateContent xmlns:mc="http://schemas.openxmlformats.org/markup-compatibility/2006">
      <mc:Choice Requires="x14">
        <control shapeId="1060" r:id="rId62" name="Control 36">
          <controlPr defaultSize="0" autoPict="0" r:id="rId54">
            <anchor moveWithCells="1">
              <from>
                <xdr:col>0</xdr:col>
                <xdr:colOff>0</xdr:colOff>
                <xdr:row>42</xdr:row>
                <xdr:rowOff>0</xdr:rowOff>
              </from>
              <to>
                <xdr:col>0</xdr:col>
                <xdr:colOff>257175</xdr:colOff>
                <xdr:row>43</xdr:row>
                <xdr:rowOff>76200</xdr:rowOff>
              </to>
            </anchor>
          </controlPr>
        </control>
      </mc:Choice>
      <mc:Fallback>
        <control shapeId="1060" r:id="rId62" name="Control 36"/>
      </mc:Fallback>
    </mc:AlternateContent>
    <mc:AlternateContent xmlns:mc="http://schemas.openxmlformats.org/markup-compatibility/2006">
      <mc:Choice Requires="x14">
        <control shapeId="1059" r:id="rId63" name="Control 35">
          <controlPr defaultSize="0" autoPict="0" r:id="rId54">
            <anchor moveWithCells="1">
              <from>
                <xdr:col>0</xdr:col>
                <xdr:colOff>0</xdr:colOff>
                <xdr:row>41</xdr:row>
                <xdr:rowOff>0</xdr:rowOff>
              </from>
              <to>
                <xdr:col>0</xdr:col>
                <xdr:colOff>257175</xdr:colOff>
                <xdr:row>42</xdr:row>
                <xdr:rowOff>76200</xdr:rowOff>
              </to>
            </anchor>
          </controlPr>
        </control>
      </mc:Choice>
      <mc:Fallback>
        <control shapeId="1059" r:id="rId63" name="Control 35"/>
      </mc:Fallback>
    </mc:AlternateContent>
    <mc:AlternateContent xmlns:mc="http://schemas.openxmlformats.org/markup-compatibility/2006">
      <mc:Choice Requires="x14">
        <control shapeId="1058" r:id="rId64" name="Control 34">
          <controlPr defaultSize="0" autoPict="0" r:id="rId54">
            <anchor moveWithCells="1">
              <from>
                <xdr:col>0</xdr:col>
                <xdr:colOff>0</xdr:colOff>
                <xdr:row>40</xdr:row>
                <xdr:rowOff>0</xdr:rowOff>
              </from>
              <to>
                <xdr:col>0</xdr:col>
                <xdr:colOff>257175</xdr:colOff>
                <xdr:row>41</xdr:row>
                <xdr:rowOff>76200</xdr:rowOff>
              </to>
            </anchor>
          </controlPr>
        </control>
      </mc:Choice>
      <mc:Fallback>
        <control shapeId="1058" r:id="rId64" name="Control 34"/>
      </mc:Fallback>
    </mc:AlternateContent>
    <mc:AlternateContent xmlns:mc="http://schemas.openxmlformats.org/markup-compatibility/2006">
      <mc:Choice Requires="x14">
        <control shapeId="1057" r:id="rId65" name="Control 33">
          <controlPr defaultSize="0" autoPict="0" r:id="rId54">
            <anchor moveWithCells="1">
              <from>
                <xdr:col>0</xdr:col>
                <xdr:colOff>0</xdr:colOff>
                <xdr:row>39</xdr:row>
                <xdr:rowOff>0</xdr:rowOff>
              </from>
              <to>
                <xdr:col>0</xdr:col>
                <xdr:colOff>257175</xdr:colOff>
                <xdr:row>40</xdr:row>
                <xdr:rowOff>76200</xdr:rowOff>
              </to>
            </anchor>
          </controlPr>
        </control>
      </mc:Choice>
      <mc:Fallback>
        <control shapeId="1057" r:id="rId65" name="Control 33"/>
      </mc:Fallback>
    </mc:AlternateContent>
    <mc:AlternateContent xmlns:mc="http://schemas.openxmlformats.org/markup-compatibility/2006">
      <mc:Choice Requires="x14">
        <control shapeId="1056" r:id="rId66" name="Control 32">
          <controlPr defaultSize="0" autoPict="0" r:id="rId54">
            <anchor moveWithCells="1">
              <from>
                <xdr:col>0</xdr:col>
                <xdr:colOff>0</xdr:colOff>
                <xdr:row>38</xdr:row>
                <xdr:rowOff>0</xdr:rowOff>
              </from>
              <to>
                <xdr:col>0</xdr:col>
                <xdr:colOff>257175</xdr:colOff>
                <xdr:row>39</xdr:row>
                <xdr:rowOff>76200</xdr:rowOff>
              </to>
            </anchor>
          </controlPr>
        </control>
      </mc:Choice>
      <mc:Fallback>
        <control shapeId="1056" r:id="rId66" name="Control 32"/>
      </mc:Fallback>
    </mc:AlternateContent>
    <mc:AlternateContent xmlns:mc="http://schemas.openxmlformats.org/markup-compatibility/2006">
      <mc:Choice Requires="x14">
        <control shapeId="1055" r:id="rId67" name="Control 31">
          <controlPr defaultSize="0" autoPict="0" r:id="rId54">
            <anchor moveWithCells="1">
              <from>
                <xdr:col>0</xdr:col>
                <xdr:colOff>0</xdr:colOff>
                <xdr:row>37</xdr:row>
                <xdr:rowOff>0</xdr:rowOff>
              </from>
              <to>
                <xdr:col>0</xdr:col>
                <xdr:colOff>257175</xdr:colOff>
                <xdr:row>38</xdr:row>
                <xdr:rowOff>76200</xdr:rowOff>
              </to>
            </anchor>
          </controlPr>
        </control>
      </mc:Choice>
      <mc:Fallback>
        <control shapeId="1055" r:id="rId67" name="Control 31"/>
      </mc:Fallback>
    </mc:AlternateContent>
    <mc:AlternateContent xmlns:mc="http://schemas.openxmlformats.org/markup-compatibility/2006">
      <mc:Choice Requires="x14">
        <control shapeId="1054" r:id="rId68" name="Control 30">
          <controlPr defaultSize="0" autoPict="0" r:id="rId54">
            <anchor moveWithCells="1">
              <from>
                <xdr:col>0</xdr:col>
                <xdr:colOff>0</xdr:colOff>
                <xdr:row>36</xdr:row>
                <xdr:rowOff>0</xdr:rowOff>
              </from>
              <to>
                <xdr:col>0</xdr:col>
                <xdr:colOff>257175</xdr:colOff>
                <xdr:row>37</xdr:row>
                <xdr:rowOff>76200</xdr:rowOff>
              </to>
            </anchor>
          </controlPr>
        </control>
      </mc:Choice>
      <mc:Fallback>
        <control shapeId="1054" r:id="rId68" name="Control 30"/>
      </mc:Fallback>
    </mc:AlternateContent>
    <mc:AlternateContent xmlns:mc="http://schemas.openxmlformats.org/markup-compatibility/2006">
      <mc:Choice Requires="x14">
        <control shapeId="1053" r:id="rId69" name="Control 29">
          <controlPr defaultSize="0" autoPict="0" r:id="rId54">
            <anchor moveWithCells="1">
              <from>
                <xdr:col>0</xdr:col>
                <xdr:colOff>0</xdr:colOff>
                <xdr:row>35</xdr:row>
                <xdr:rowOff>0</xdr:rowOff>
              </from>
              <to>
                <xdr:col>0</xdr:col>
                <xdr:colOff>257175</xdr:colOff>
                <xdr:row>36</xdr:row>
                <xdr:rowOff>76200</xdr:rowOff>
              </to>
            </anchor>
          </controlPr>
        </control>
      </mc:Choice>
      <mc:Fallback>
        <control shapeId="1053" r:id="rId69" name="Control 29"/>
      </mc:Fallback>
    </mc:AlternateContent>
    <mc:AlternateContent xmlns:mc="http://schemas.openxmlformats.org/markup-compatibility/2006">
      <mc:Choice Requires="x14">
        <control shapeId="1052" r:id="rId70" name="Control 28">
          <controlPr defaultSize="0" autoPict="0" r:id="rId54">
            <anchor moveWithCells="1">
              <from>
                <xdr:col>0</xdr:col>
                <xdr:colOff>0</xdr:colOff>
                <xdr:row>34</xdr:row>
                <xdr:rowOff>0</xdr:rowOff>
              </from>
              <to>
                <xdr:col>0</xdr:col>
                <xdr:colOff>257175</xdr:colOff>
                <xdr:row>35</xdr:row>
                <xdr:rowOff>76200</xdr:rowOff>
              </to>
            </anchor>
          </controlPr>
        </control>
      </mc:Choice>
      <mc:Fallback>
        <control shapeId="1052" r:id="rId70" name="Control 28"/>
      </mc:Fallback>
    </mc:AlternateContent>
    <mc:AlternateContent xmlns:mc="http://schemas.openxmlformats.org/markup-compatibility/2006">
      <mc:Choice Requires="x14">
        <control shapeId="1051" r:id="rId71" name="Control 27">
          <controlPr defaultSize="0" autoPict="0" r:id="rId54">
            <anchor moveWithCells="1">
              <from>
                <xdr:col>0</xdr:col>
                <xdr:colOff>0</xdr:colOff>
                <xdr:row>33</xdr:row>
                <xdr:rowOff>0</xdr:rowOff>
              </from>
              <to>
                <xdr:col>0</xdr:col>
                <xdr:colOff>257175</xdr:colOff>
                <xdr:row>34</xdr:row>
                <xdr:rowOff>76200</xdr:rowOff>
              </to>
            </anchor>
          </controlPr>
        </control>
      </mc:Choice>
      <mc:Fallback>
        <control shapeId="1051" r:id="rId71" name="Control 27"/>
      </mc:Fallback>
    </mc:AlternateContent>
    <mc:AlternateContent xmlns:mc="http://schemas.openxmlformats.org/markup-compatibility/2006">
      <mc:Choice Requires="x14">
        <control shapeId="1050" r:id="rId72" name="Control 26">
          <controlPr defaultSize="0" autoPict="0" r:id="rId54">
            <anchor moveWithCells="1">
              <from>
                <xdr:col>0</xdr:col>
                <xdr:colOff>0</xdr:colOff>
                <xdr:row>32</xdr:row>
                <xdr:rowOff>0</xdr:rowOff>
              </from>
              <to>
                <xdr:col>0</xdr:col>
                <xdr:colOff>257175</xdr:colOff>
                <xdr:row>33</xdr:row>
                <xdr:rowOff>76200</xdr:rowOff>
              </to>
            </anchor>
          </controlPr>
        </control>
      </mc:Choice>
      <mc:Fallback>
        <control shapeId="1050" r:id="rId72" name="Control 26"/>
      </mc:Fallback>
    </mc:AlternateContent>
    <mc:AlternateContent xmlns:mc="http://schemas.openxmlformats.org/markup-compatibility/2006">
      <mc:Choice Requires="x14">
        <control shapeId="1049" r:id="rId73" name="Control 25">
          <controlPr defaultSize="0" autoPict="0" r:id="rId54">
            <anchor moveWithCells="1">
              <from>
                <xdr:col>0</xdr:col>
                <xdr:colOff>0</xdr:colOff>
                <xdr:row>31</xdr:row>
                <xdr:rowOff>0</xdr:rowOff>
              </from>
              <to>
                <xdr:col>0</xdr:col>
                <xdr:colOff>257175</xdr:colOff>
                <xdr:row>32</xdr:row>
                <xdr:rowOff>76200</xdr:rowOff>
              </to>
            </anchor>
          </controlPr>
        </control>
      </mc:Choice>
      <mc:Fallback>
        <control shapeId="1049" r:id="rId73" name="Control 25"/>
      </mc:Fallback>
    </mc:AlternateContent>
    <mc:AlternateContent xmlns:mc="http://schemas.openxmlformats.org/markup-compatibility/2006">
      <mc:Choice Requires="x14">
        <control shapeId="1048" r:id="rId74" name="Control 24">
          <controlPr defaultSize="0" autoPict="0" r:id="rId54">
            <anchor moveWithCells="1">
              <from>
                <xdr:col>0</xdr:col>
                <xdr:colOff>0</xdr:colOff>
                <xdr:row>30</xdr:row>
                <xdr:rowOff>0</xdr:rowOff>
              </from>
              <to>
                <xdr:col>0</xdr:col>
                <xdr:colOff>257175</xdr:colOff>
                <xdr:row>31</xdr:row>
                <xdr:rowOff>76200</xdr:rowOff>
              </to>
            </anchor>
          </controlPr>
        </control>
      </mc:Choice>
      <mc:Fallback>
        <control shapeId="1048" r:id="rId74" name="Control 24"/>
      </mc:Fallback>
    </mc:AlternateContent>
    <mc:AlternateContent xmlns:mc="http://schemas.openxmlformats.org/markup-compatibility/2006">
      <mc:Choice Requires="x14">
        <control shapeId="1047" r:id="rId75" name="Control 23">
          <controlPr defaultSize="0" autoPict="0" r:id="rId54">
            <anchor moveWithCells="1">
              <from>
                <xdr:col>0</xdr:col>
                <xdr:colOff>0</xdr:colOff>
                <xdr:row>29</xdr:row>
                <xdr:rowOff>0</xdr:rowOff>
              </from>
              <to>
                <xdr:col>0</xdr:col>
                <xdr:colOff>257175</xdr:colOff>
                <xdr:row>30</xdr:row>
                <xdr:rowOff>76200</xdr:rowOff>
              </to>
            </anchor>
          </controlPr>
        </control>
      </mc:Choice>
      <mc:Fallback>
        <control shapeId="1047" r:id="rId75" name="Control 23"/>
      </mc:Fallback>
    </mc:AlternateContent>
    <mc:AlternateContent xmlns:mc="http://schemas.openxmlformats.org/markup-compatibility/2006">
      <mc:Choice Requires="x14">
        <control shapeId="1046" r:id="rId76" name="Control 22">
          <controlPr defaultSize="0" autoPict="0" r:id="rId54">
            <anchor moveWithCells="1">
              <from>
                <xdr:col>0</xdr:col>
                <xdr:colOff>0</xdr:colOff>
                <xdr:row>28</xdr:row>
                <xdr:rowOff>0</xdr:rowOff>
              </from>
              <to>
                <xdr:col>0</xdr:col>
                <xdr:colOff>257175</xdr:colOff>
                <xdr:row>29</xdr:row>
                <xdr:rowOff>76200</xdr:rowOff>
              </to>
            </anchor>
          </controlPr>
        </control>
      </mc:Choice>
      <mc:Fallback>
        <control shapeId="1046" r:id="rId76" name="Control 22"/>
      </mc:Fallback>
    </mc:AlternateContent>
    <mc:AlternateContent xmlns:mc="http://schemas.openxmlformats.org/markup-compatibility/2006">
      <mc:Choice Requires="x14">
        <control shapeId="1045" r:id="rId77" name="Control 21">
          <controlPr defaultSize="0" autoPict="0" r:id="rId54">
            <anchor moveWithCells="1">
              <from>
                <xdr:col>0</xdr:col>
                <xdr:colOff>0</xdr:colOff>
                <xdr:row>27</xdr:row>
                <xdr:rowOff>0</xdr:rowOff>
              </from>
              <to>
                <xdr:col>0</xdr:col>
                <xdr:colOff>257175</xdr:colOff>
                <xdr:row>28</xdr:row>
                <xdr:rowOff>76200</xdr:rowOff>
              </to>
            </anchor>
          </controlPr>
        </control>
      </mc:Choice>
      <mc:Fallback>
        <control shapeId="1045" r:id="rId77" name="Control 21"/>
      </mc:Fallback>
    </mc:AlternateContent>
    <mc:AlternateContent xmlns:mc="http://schemas.openxmlformats.org/markup-compatibility/2006">
      <mc:Choice Requires="x14">
        <control shapeId="1044" r:id="rId78" name="Control 20">
          <controlPr defaultSize="0" autoPict="0" r:id="rId54">
            <anchor moveWithCells="1">
              <from>
                <xdr:col>0</xdr:col>
                <xdr:colOff>0</xdr:colOff>
                <xdr:row>26</xdr:row>
                <xdr:rowOff>0</xdr:rowOff>
              </from>
              <to>
                <xdr:col>0</xdr:col>
                <xdr:colOff>257175</xdr:colOff>
                <xdr:row>27</xdr:row>
                <xdr:rowOff>76200</xdr:rowOff>
              </to>
            </anchor>
          </controlPr>
        </control>
      </mc:Choice>
      <mc:Fallback>
        <control shapeId="1044" r:id="rId78" name="Control 20"/>
      </mc:Fallback>
    </mc:AlternateContent>
    <mc:AlternateContent xmlns:mc="http://schemas.openxmlformats.org/markup-compatibility/2006">
      <mc:Choice Requires="x14">
        <control shapeId="1043" r:id="rId79" name="Control 19">
          <controlPr defaultSize="0" autoPict="0" r:id="rId54">
            <anchor moveWithCells="1">
              <from>
                <xdr:col>0</xdr:col>
                <xdr:colOff>0</xdr:colOff>
                <xdr:row>25</xdr:row>
                <xdr:rowOff>0</xdr:rowOff>
              </from>
              <to>
                <xdr:col>0</xdr:col>
                <xdr:colOff>257175</xdr:colOff>
                <xdr:row>26</xdr:row>
                <xdr:rowOff>76200</xdr:rowOff>
              </to>
            </anchor>
          </controlPr>
        </control>
      </mc:Choice>
      <mc:Fallback>
        <control shapeId="1043" r:id="rId79" name="Control 19"/>
      </mc:Fallback>
    </mc:AlternateContent>
    <mc:AlternateContent xmlns:mc="http://schemas.openxmlformats.org/markup-compatibility/2006">
      <mc:Choice Requires="x14">
        <control shapeId="1042" r:id="rId80" name="Control 18">
          <controlPr defaultSize="0" autoPict="0" r:id="rId54">
            <anchor moveWithCells="1">
              <from>
                <xdr:col>0</xdr:col>
                <xdr:colOff>0</xdr:colOff>
                <xdr:row>24</xdr:row>
                <xdr:rowOff>0</xdr:rowOff>
              </from>
              <to>
                <xdr:col>0</xdr:col>
                <xdr:colOff>257175</xdr:colOff>
                <xdr:row>25</xdr:row>
                <xdr:rowOff>76200</xdr:rowOff>
              </to>
            </anchor>
          </controlPr>
        </control>
      </mc:Choice>
      <mc:Fallback>
        <control shapeId="1042" r:id="rId80" name="Control 18"/>
      </mc:Fallback>
    </mc:AlternateContent>
    <mc:AlternateContent xmlns:mc="http://schemas.openxmlformats.org/markup-compatibility/2006">
      <mc:Choice Requires="x14">
        <control shapeId="1041" r:id="rId81" name="Control 17">
          <controlPr defaultSize="0" autoPict="0" r:id="rId54">
            <anchor moveWithCells="1">
              <from>
                <xdr:col>0</xdr:col>
                <xdr:colOff>0</xdr:colOff>
                <xdr:row>23</xdr:row>
                <xdr:rowOff>0</xdr:rowOff>
              </from>
              <to>
                <xdr:col>0</xdr:col>
                <xdr:colOff>257175</xdr:colOff>
                <xdr:row>24</xdr:row>
                <xdr:rowOff>76200</xdr:rowOff>
              </to>
            </anchor>
          </controlPr>
        </control>
      </mc:Choice>
      <mc:Fallback>
        <control shapeId="1041" r:id="rId81" name="Control 17"/>
      </mc:Fallback>
    </mc:AlternateContent>
    <mc:AlternateContent xmlns:mc="http://schemas.openxmlformats.org/markup-compatibility/2006">
      <mc:Choice Requires="x14">
        <control shapeId="1040" r:id="rId82" name="Control 16">
          <controlPr defaultSize="0" autoPict="0" r:id="rId54">
            <anchor moveWithCells="1">
              <from>
                <xdr:col>0</xdr:col>
                <xdr:colOff>0</xdr:colOff>
                <xdr:row>22</xdr:row>
                <xdr:rowOff>0</xdr:rowOff>
              </from>
              <to>
                <xdr:col>0</xdr:col>
                <xdr:colOff>257175</xdr:colOff>
                <xdr:row>23</xdr:row>
                <xdr:rowOff>76200</xdr:rowOff>
              </to>
            </anchor>
          </controlPr>
        </control>
      </mc:Choice>
      <mc:Fallback>
        <control shapeId="1040" r:id="rId82" name="Control 16"/>
      </mc:Fallback>
    </mc:AlternateContent>
    <mc:AlternateContent xmlns:mc="http://schemas.openxmlformats.org/markup-compatibility/2006">
      <mc:Choice Requires="x14">
        <control shapeId="1039" r:id="rId83" name="Control 15">
          <controlPr defaultSize="0" autoPict="0" r:id="rId54">
            <anchor moveWithCells="1">
              <from>
                <xdr:col>0</xdr:col>
                <xdr:colOff>0</xdr:colOff>
                <xdr:row>21</xdr:row>
                <xdr:rowOff>0</xdr:rowOff>
              </from>
              <to>
                <xdr:col>0</xdr:col>
                <xdr:colOff>257175</xdr:colOff>
                <xdr:row>22</xdr:row>
                <xdr:rowOff>76200</xdr:rowOff>
              </to>
            </anchor>
          </controlPr>
        </control>
      </mc:Choice>
      <mc:Fallback>
        <control shapeId="1039" r:id="rId83" name="Control 15"/>
      </mc:Fallback>
    </mc:AlternateContent>
    <mc:AlternateContent xmlns:mc="http://schemas.openxmlformats.org/markup-compatibility/2006">
      <mc:Choice Requires="x14">
        <control shapeId="1038" r:id="rId84" name="Control 14">
          <controlPr defaultSize="0" autoPict="0" r:id="rId54">
            <anchor moveWithCells="1">
              <from>
                <xdr:col>0</xdr:col>
                <xdr:colOff>0</xdr:colOff>
                <xdr:row>20</xdr:row>
                <xdr:rowOff>0</xdr:rowOff>
              </from>
              <to>
                <xdr:col>0</xdr:col>
                <xdr:colOff>257175</xdr:colOff>
                <xdr:row>21</xdr:row>
                <xdr:rowOff>76200</xdr:rowOff>
              </to>
            </anchor>
          </controlPr>
        </control>
      </mc:Choice>
      <mc:Fallback>
        <control shapeId="1038" r:id="rId84" name="Control 14"/>
      </mc:Fallback>
    </mc:AlternateContent>
    <mc:AlternateContent xmlns:mc="http://schemas.openxmlformats.org/markup-compatibility/2006">
      <mc:Choice Requires="x14">
        <control shapeId="1037" r:id="rId85" name="Control 13">
          <controlPr defaultSize="0" autoPict="0" r:id="rId54">
            <anchor moveWithCells="1">
              <from>
                <xdr:col>0</xdr:col>
                <xdr:colOff>0</xdr:colOff>
                <xdr:row>19</xdr:row>
                <xdr:rowOff>0</xdr:rowOff>
              </from>
              <to>
                <xdr:col>0</xdr:col>
                <xdr:colOff>257175</xdr:colOff>
                <xdr:row>20</xdr:row>
                <xdr:rowOff>76200</xdr:rowOff>
              </to>
            </anchor>
          </controlPr>
        </control>
      </mc:Choice>
      <mc:Fallback>
        <control shapeId="1037" r:id="rId85" name="Control 13"/>
      </mc:Fallback>
    </mc:AlternateContent>
    <mc:AlternateContent xmlns:mc="http://schemas.openxmlformats.org/markup-compatibility/2006">
      <mc:Choice Requires="x14">
        <control shapeId="1036" r:id="rId86" name="Control 12">
          <controlPr defaultSize="0" autoPict="0" r:id="rId54">
            <anchor moveWithCells="1">
              <from>
                <xdr:col>0</xdr:col>
                <xdr:colOff>0</xdr:colOff>
                <xdr:row>18</xdr:row>
                <xdr:rowOff>0</xdr:rowOff>
              </from>
              <to>
                <xdr:col>0</xdr:col>
                <xdr:colOff>257175</xdr:colOff>
                <xdr:row>19</xdr:row>
                <xdr:rowOff>76200</xdr:rowOff>
              </to>
            </anchor>
          </controlPr>
        </control>
      </mc:Choice>
      <mc:Fallback>
        <control shapeId="1036" r:id="rId86" name="Control 12"/>
      </mc:Fallback>
    </mc:AlternateContent>
    <mc:AlternateContent xmlns:mc="http://schemas.openxmlformats.org/markup-compatibility/2006">
      <mc:Choice Requires="x14">
        <control shapeId="1035" r:id="rId87" name="Control 11">
          <controlPr defaultSize="0" autoPict="0" r:id="rId54">
            <anchor moveWithCells="1">
              <from>
                <xdr:col>0</xdr:col>
                <xdr:colOff>0</xdr:colOff>
                <xdr:row>17</xdr:row>
                <xdr:rowOff>0</xdr:rowOff>
              </from>
              <to>
                <xdr:col>0</xdr:col>
                <xdr:colOff>257175</xdr:colOff>
                <xdr:row>18</xdr:row>
                <xdr:rowOff>76200</xdr:rowOff>
              </to>
            </anchor>
          </controlPr>
        </control>
      </mc:Choice>
      <mc:Fallback>
        <control shapeId="1035" r:id="rId87" name="Control 11"/>
      </mc:Fallback>
    </mc:AlternateContent>
    <mc:AlternateContent xmlns:mc="http://schemas.openxmlformats.org/markup-compatibility/2006">
      <mc:Choice Requires="x14">
        <control shapeId="1034" r:id="rId88" name="Control 10">
          <controlPr defaultSize="0" autoPict="0" r:id="rId54">
            <anchor moveWithCells="1">
              <from>
                <xdr:col>0</xdr:col>
                <xdr:colOff>0</xdr:colOff>
                <xdr:row>16</xdr:row>
                <xdr:rowOff>0</xdr:rowOff>
              </from>
              <to>
                <xdr:col>0</xdr:col>
                <xdr:colOff>257175</xdr:colOff>
                <xdr:row>17</xdr:row>
                <xdr:rowOff>76200</xdr:rowOff>
              </to>
            </anchor>
          </controlPr>
        </control>
      </mc:Choice>
      <mc:Fallback>
        <control shapeId="1034" r:id="rId88" name="Control 10"/>
      </mc:Fallback>
    </mc:AlternateContent>
    <mc:AlternateContent xmlns:mc="http://schemas.openxmlformats.org/markup-compatibility/2006">
      <mc:Choice Requires="x14">
        <control shapeId="1033" r:id="rId89" name="Control 9">
          <controlPr defaultSize="0" autoPict="0" r:id="rId54">
            <anchor moveWithCells="1">
              <from>
                <xdr:col>0</xdr:col>
                <xdr:colOff>0</xdr:colOff>
                <xdr:row>15</xdr:row>
                <xdr:rowOff>0</xdr:rowOff>
              </from>
              <to>
                <xdr:col>0</xdr:col>
                <xdr:colOff>257175</xdr:colOff>
                <xdr:row>16</xdr:row>
                <xdr:rowOff>76200</xdr:rowOff>
              </to>
            </anchor>
          </controlPr>
        </control>
      </mc:Choice>
      <mc:Fallback>
        <control shapeId="1033" r:id="rId89" name="Control 9"/>
      </mc:Fallback>
    </mc:AlternateContent>
    <mc:AlternateContent xmlns:mc="http://schemas.openxmlformats.org/markup-compatibility/2006">
      <mc:Choice Requires="x14">
        <control shapeId="1032" r:id="rId90" name="Control 8">
          <controlPr defaultSize="0" autoPict="0" r:id="rId54">
            <anchor moveWithCells="1">
              <from>
                <xdr:col>0</xdr:col>
                <xdr:colOff>0</xdr:colOff>
                <xdr:row>14</xdr:row>
                <xdr:rowOff>0</xdr:rowOff>
              </from>
              <to>
                <xdr:col>0</xdr:col>
                <xdr:colOff>257175</xdr:colOff>
                <xdr:row>15</xdr:row>
                <xdr:rowOff>76200</xdr:rowOff>
              </to>
            </anchor>
          </controlPr>
        </control>
      </mc:Choice>
      <mc:Fallback>
        <control shapeId="1032" r:id="rId90" name="Control 8"/>
      </mc:Fallback>
    </mc:AlternateContent>
    <mc:AlternateContent xmlns:mc="http://schemas.openxmlformats.org/markup-compatibility/2006">
      <mc:Choice Requires="x14">
        <control shapeId="1031" r:id="rId91" name="Control 7">
          <controlPr defaultSize="0" autoPict="0" r:id="rId54">
            <anchor moveWithCells="1">
              <from>
                <xdr:col>0</xdr:col>
                <xdr:colOff>0</xdr:colOff>
                <xdr:row>13</xdr:row>
                <xdr:rowOff>0</xdr:rowOff>
              </from>
              <to>
                <xdr:col>0</xdr:col>
                <xdr:colOff>257175</xdr:colOff>
                <xdr:row>14</xdr:row>
                <xdr:rowOff>76200</xdr:rowOff>
              </to>
            </anchor>
          </controlPr>
        </control>
      </mc:Choice>
      <mc:Fallback>
        <control shapeId="1031" r:id="rId91" name="Control 7"/>
      </mc:Fallback>
    </mc:AlternateContent>
    <mc:AlternateContent xmlns:mc="http://schemas.openxmlformats.org/markup-compatibility/2006">
      <mc:Choice Requires="x14">
        <control shapeId="1030" r:id="rId92" name="Control 6">
          <controlPr defaultSize="0" autoPict="0" r:id="rId54">
            <anchor moveWithCells="1">
              <from>
                <xdr:col>0</xdr:col>
                <xdr:colOff>0</xdr:colOff>
                <xdr:row>12</xdr:row>
                <xdr:rowOff>0</xdr:rowOff>
              </from>
              <to>
                <xdr:col>0</xdr:col>
                <xdr:colOff>257175</xdr:colOff>
                <xdr:row>13</xdr:row>
                <xdr:rowOff>76200</xdr:rowOff>
              </to>
            </anchor>
          </controlPr>
        </control>
      </mc:Choice>
      <mc:Fallback>
        <control shapeId="1030" r:id="rId92" name="Control 6"/>
      </mc:Fallback>
    </mc:AlternateContent>
    <mc:AlternateContent xmlns:mc="http://schemas.openxmlformats.org/markup-compatibility/2006">
      <mc:Choice Requires="x14">
        <control shapeId="1029" r:id="rId93" name="Control 5">
          <controlPr defaultSize="0" autoPict="0" r:id="rId54">
            <anchor moveWithCells="1">
              <from>
                <xdr:col>0</xdr:col>
                <xdr:colOff>0</xdr:colOff>
                <xdr:row>11</xdr:row>
                <xdr:rowOff>0</xdr:rowOff>
              </from>
              <to>
                <xdr:col>0</xdr:col>
                <xdr:colOff>257175</xdr:colOff>
                <xdr:row>12</xdr:row>
                <xdr:rowOff>76200</xdr:rowOff>
              </to>
            </anchor>
          </controlPr>
        </control>
      </mc:Choice>
      <mc:Fallback>
        <control shapeId="1029" r:id="rId93" name="Control 5"/>
      </mc:Fallback>
    </mc:AlternateContent>
    <mc:AlternateContent xmlns:mc="http://schemas.openxmlformats.org/markup-compatibility/2006">
      <mc:Choice Requires="x14">
        <control shapeId="1028" r:id="rId94" name="Control 4">
          <controlPr defaultSize="0" autoPict="0" r:id="rId54">
            <anchor moveWithCells="1">
              <from>
                <xdr:col>0</xdr:col>
                <xdr:colOff>0</xdr:colOff>
                <xdr:row>10</xdr:row>
                <xdr:rowOff>0</xdr:rowOff>
              </from>
              <to>
                <xdr:col>0</xdr:col>
                <xdr:colOff>257175</xdr:colOff>
                <xdr:row>11</xdr:row>
                <xdr:rowOff>76200</xdr:rowOff>
              </to>
            </anchor>
          </controlPr>
        </control>
      </mc:Choice>
      <mc:Fallback>
        <control shapeId="1028" r:id="rId94" name="Control 4"/>
      </mc:Fallback>
    </mc:AlternateContent>
    <mc:AlternateContent xmlns:mc="http://schemas.openxmlformats.org/markup-compatibility/2006">
      <mc:Choice Requires="x14">
        <control shapeId="1027" r:id="rId95" name="Control 3">
          <controlPr defaultSize="0" autoPict="0" r:id="rId54">
            <anchor moveWithCells="1">
              <from>
                <xdr:col>0</xdr:col>
                <xdr:colOff>0</xdr:colOff>
                <xdr:row>9</xdr:row>
                <xdr:rowOff>0</xdr:rowOff>
              </from>
              <to>
                <xdr:col>0</xdr:col>
                <xdr:colOff>257175</xdr:colOff>
                <xdr:row>10</xdr:row>
                <xdr:rowOff>76200</xdr:rowOff>
              </to>
            </anchor>
          </controlPr>
        </control>
      </mc:Choice>
      <mc:Fallback>
        <control shapeId="1027" r:id="rId95" name="Control 3"/>
      </mc:Fallback>
    </mc:AlternateContent>
    <mc:AlternateContent xmlns:mc="http://schemas.openxmlformats.org/markup-compatibility/2006">
      <mc:Choice Requires="x14">
        <control shapeId="1026" r:id="rId96" name="Control 2">
          <controlPr defaultSize="0" autoPict="0" r:id="rId54">
            <anchor moveWithCells="1">
              <from>
                <xdr:col>0</xdr:col>
                <xdr:colOff>0</xdr:colOff>
                <xdr:row>8</xdr:row>
                <xdr:rowOff>0</xdr:rowOff>
              </from>
              <to>
                <xdr:col>0</xdr:col>
                <xdr:colOff>257175</xdr:colOff>
                <xdr:row>9</xdr:row>
                <xdr:rowOff>76200</xdr:rowOff>
              </to>
            </anchor>
          </controlPr>
        </control>
      </mc:Choice>
      <mc:Fallback>
        <control shapeId="1026" r:id="rId96" name="Control 2"/>
      </mc:Fallback>
    </mc:AlternateContent>
    <mc:AlternateContent xmlns:mc="http://schemas.openxmlformats.org/markup-compatibility/2006">
      <mc:Choice Requires="x14">
        <control shapeId="1025" r:id="rId97" name="Control 1">
          <controlPr defaultSize="0" autoPict="0" r:id="rId54">
            <anchor moveWithCells="1">
              <from>
                <xdr:col>0</xdr:col>
                <xdr:colOff>0</xdr:colOff>
                <xdr:row>7</xdr:row>
                <xdr:rowOff>0</xdr:rowOff>
              </from>
              <to>
                <xdr:col>0</xdr:col>
                <xdr:colOff>257175</xdr:colOff>
                <xdr:row>8</xdr:row>
                <xdr:rowOff>76200</xdr:rowOff>
              </to>
            </anchor>
          </controlPr>
        </control>
      </mc:Choice>
      <mc:Fallback>
        <control shapeId="1025" r:id="rId97" name="Control 1"/>
      </mc:Fallback>
    </mc:AlternateContent>
  </control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5"/>
  <sheetViews>
    <sheetView tabSelected="1" topLeftCell="D10" workbookViewId="0">
      <selection activeCell="O18" sqref="O18"/>
    </sheetView>
  </sheetViews>
  <sheetFormatPr defaultRowHeight="15" x14ac:dyDescent="0.25"/>
  <cols>
    <col min="1" max="1" width="48.85546875" bestFit="1" customWidth="1"/>
    <col min="2" max="2" width="24.140625" bestFit="1" customWidth="1"/>
    <col min="3" max="3" width="17.42578125" bestFit="1" customWidth="1"/>
    <col min="4" max="4" width="18.85546875" bestFit="1" customWidth="1"/>
    <col min="5" max="5" width="9.7109375" bestFit="1" customWidth="1"/>
    <col min="6" max="6" width="10.140625" bestFit="1" customWidth="1"/>
    <col min="8" max="8" width="11.42578125" bestFit="1" customWidth="1"/>
    <col min="10" max="11" width="11.42578125" bestFit="1" customWidth="1"/>
    <col min="12" max="12" width="15.42578125" bestFit="1" customWidth="1"/>
    <col min="13" max="13" width="12.7109375" bestFit="1" customWidth="1"/>
    <col min="19" max="19" width="11.42578125" bestFit="1" customWidth="1"/>
  </cols>
  <sheetData>
    <row r="1" spans="1:21" x14ac:dyDescent="0.25">
      <c r="A1" t="s">
        <v>651</v>
      </c>
      <c r="N1" s="84" t="s">
        <v>669</v>
      </c>
      <c r="O1" s="84"/>
    </row>
    <row r="2" spans="1:21" x14ac:dyDescent="0.25">
      <c r="A2" s="45" t="str">
        <f>'PPTase Labeling Sfp vs AcpS'!A2</f>
        <v>NMK Cell Assignment</v>
      </c>
      <c r="B2" s="45" t="str">
        <f>'PPTase Labeling Sfp vs AcpS'!B2</f>
        <v>AA Sequence</v>
      </c>
      <c r="C2" s="45" t="str">
        <f>'PPTase Labeling Sfp vs AcpS'!C2</f>
        <v>IntDen(bkgnd) Sfp</v>
      </c>
      <c r="D2" s="45" t="s">
        <v>652</v>
      </c>
      <c r="E2" s="45" t="s">
        <v>665</v>
      </c>
      <c r="F2" s="45" t="s">
        <v>666</v>
      </c>
      <c r="H2" s="64"/>
      <c r="I2" s="63" t="s">
        <v>653</v>
      </c>
      <c r="J2" s="62" t="s">
        <v>652</v>
      </c>
      <c r="L2" s="45" t="s">
        <v>670</v>
      </c>
      <c r="M2" s="45" t="s">
        <v>640</v>
      </c>
      <c r="N2" s="45" t="s">
        <v>667</v>
      </c>
      <c r="O2" s="45" t="s">
        <v>668</v>
      </c>
      <c r="U2" s="45" t="str">
        <f>'PPTase Labeling Sfp vs AcpS'!D2</f>
        <v>IntDen(bkgnd) AcpS</v>
      </c>
    </row>
    <row r="3" spans="1:21" x14ac:dyDescent="0.25">
      <c r="A3" s="54" t="str">
        <f>'PPTase Labeling Sfp vs AcpS'!A3</f>
        <v>B1</v>
      </c>
      <c r="B3" s="54" t="str">
        <f>'PPTase Labeling Sfp vs AcpS'!B3</f>
        <v>DSLEFIASKLA</v>
      </c>
      <c r="C3" s="54">
        <f>'PPTase Labeling Sfp vs AcpS'!C3</f>
        <v>981.80733333333296</v>
      </c>
      <c r="D3" s="53">
        <f t="shared" ref="D3:D34" si="0">($J$3+(C3-$I$3)*($J$4-$J$3)/($I$4-$I$3))</f>
        <v>1.0577525555119793</v>
      </c>
      <c r="E3" s="57">
        <f>(D3/$D$3)*100</f>
        <v>100</v>
      </c>
      <c r="F3" t="s">
        <v>667</v>
      </c>
      <c r="H3" s="65" t="s">
        <v>654</v>
      </c>
      <c r="I3" s="66">
        <f>MIN(C3:C52)</f>
        <v>23.898333333333397</v>
      </c>
      <c r="J3" s="64">
        <v>0</v>
      </c>
      <c r="L3" s="56" t="str">
        <f>A3</f>
        <v>B1</v>
      </c>
      <c r="M3" s="56" t="str">
        <f>B3</f>
        <v>DSLEFIASKLA</v>
      </c>
      <c r="N3" s="58">
        <f>E3</f>
        <v>100</v>
      </c>
      <c r="O3" s="59">
        <f>E28</f>
        <v>89.080138788409613</v>
      </c>
      <c r="U3" s="54">
        <f>'PPTase Labeling Sfp vs AcpS'!D3</f>
        <v>877.2049999999997</v>
      </c>
    </row>
    <row r="4" spans="1:21" x14ac:dyDescent="0.25">
      <c r="A4" s="54" t="str">
        <f>'PPTase Labeling Sfp vs AcpS'!A4</f>
        <v>B2</v>
      </c>
      <c r="B4" s="54" t="str">
        <f>'PPTase Labeling Sfp vs AcpS'!B4</f>
        <v>DALEFIASKLA</v>
      </c>
      <c r="C4" s="54">
        <f>'PPTase Labeling Sfp vs AcpS'!C4</f>
        <v>189.06533333333337</v>
      </c>
      <c r="D4" s="53">
        <f t="shared" si="0"/>
        <v>0.18238247718337247</v>
      </c>
      <c r="E4" s="57">
        <f t="shared" ref="E4:E52" si="1">(D4/$D$3)*100</f>
        <v>17.24245204920301</v>
      </c>
      <c r="F4" s="54" t="s">
        <v>667</v>
      </c>
      <c r="H4" s="65" t="s">
        <v>655</v>
      </c>
      <c r="I4" s="66">
        <f>AVERAGE(C3,C28)</f>
        <v>929.50616666666633</v>
      </c>
      <c r="J4" s="64">
        <v>1</v>
      </c>
      <c r="L4" s="56" t="str">
        <f>A4</f>
        <v>B2</v>
      </c>
      <c r="M4" s="56" t="str">
        <f>B4</f>
        <v>DALEFIASKLA</v>
      </c>
      <c r="N4" s="58">
        <f>E4</f>
        <v>17.24245204920301</v>
      </c>
      <c r="O4" s="58">
        <f>E29</f>
        <v>35.982506341068586</v>
      </c>
      <c r="U4" s="54">
        <f>'PPTase Labeling Sfp vs AcpS'!D4</f>
        <v>368.57799999999997</v>
      </c>
    </row>
    <row r="5" spans="1:21" x14ac:dyDescent="0.25">
      <c r="A5" s="54" t="str">
        <f>'PPTase Labeling Sfp vs AcpS'!A5</f>
        <v>B3</v>
      </c>
      <c r="B5" s="54" t="str">
        <f>'PPTase Labeling Sfp vs AcpS'!B5</f>
        <v>DSLEFIASKLAGSGSGSGSG</v>
      </c>
      <c r="C5" s="54">
        <f>'PPTase Labeling Sfp vs AcpS'!C5</f>
        <v>1248.4133333333332</v>
      </c>
      <c r="D5" s="53">
        <f t="shared" si="0"/>
        <v>1.3521470938395526</v>
      </c>
      <c r="E5" s="57">
        <f t="shared" si="1"/>
        <v>127.83208008276365</v>
      </c>
      <c r="F5" s="54" t="s">
        <v>667</v>
      </c>
      <c r="L5" s="56" t="str">
        <f>A20</f>
        <v>B18</v>
      </c>
      <c r="M5" s="56" t="str">
        <f>B20</f>
        <v>DSLEFIASKAA</v>
      </c>
      <c r="N5" s="58">
        <f>E20</f>
        <v>89.302950489033975</v>
      </c>
      <c r="O5" s="58">
        <f>E45</f>
        <v>76.77354181521072</v>
      </c>
      <c r="U5" s="54">
        <f>'PPTase Labeling Sfp vs AcpS'!D5</f>
        <v>658.75799999999981</v>
      </c>
    </row>
    <row r="6" spans="1:21" ht="15.75" thickBot="1" x14ac:dyDescent="0.3">
      <c r="A6" s="54" t="str">
        <f>'PPTase Labeling Sfp vs AcpS'!A6</f>
        <v>B4</v>
      </c>
      <c r="B6" s="54" t="str">
        <f>'PPTase Labeling Sfp vs AcpS'!B6</f>
        <v>DALEFIASKLAGSGSGSGSG</v>
      </c>
      <c r="C6" s="54">
        <f>'PPTase Labeling Sfp vs AcpS'!C6</f>
        <v>244.81933333333339</v>
      </c>
      <c r="D6" s="53">
        <f t="shared" si="0"/>
        <v>0.24394775737179847</v>
      </c>
      <c r="E6" s="57">
        <f t="shared" si="1"/>
        <v>23.062837910490465</v>
      </c>
      <c r="F6" s="54" t="s">
        <v>667</v>
      </c>
      <c r="H6" s="71" t="s">
        <v>656</v>
      </c>
      <c r="I6" s="71" t="s">
        <v>659</v>
      </c>
      <c r="J6" s="67"/>
      <c r="L6" s="56" t="str">
        <f t="shared" ref="L6:M6" si="2">A21</f>
        <v>B19</v>
      </c>
      <c r="M6" s="56" t="str">
        <f t="shared" si="2"/>
        <v>DSLEFIASALA</v>
      </c>
      <c r="N6" s="58">
        <f t="shared" ref="N6:N12" si="3">E21</f>
        <v>147.83909536292077</v>
      </c>
      <c r="O6" s="58">
        <f t="shared" ref="O6:O12" si="4">E46</f>
        <v>67.933871241074741</v>
      </c>
      <c r="U6" s="54">
        <f>'PPTase Labeling Sfp vs AcpS'!D6</f>
        <v>298.46799999999985</v>
      </c>
    </row>
    <row r="7" spans="1:21" ht="15.75" thickBot="1" x14ac:dyDescent="0.3">
      <c r="A7" s="54" t="str">
        <f>'PPTase Labeling Sfp vs AcpS'!A7</f>
        <v>B5</v>
      </c>
      <c r="B7" s="54" t="str">
        <f>'PPTase Labeling Sfp vs AcpS'!B7</f>
        <v>GDSLSWLLRLLN</v>
      </c>
      <c r="C7" s="54">
        <f>'PPTase Labeling Sfp vs AcpS'!C7</f>
        <v>1168.8193333333334</v>
      </c>
      <c r="D7" s="53">
        <f t="shared" si="0"/>
        <v>1.2642569530188479</v>
      </c>
      <c r="E7" s="57">
        <f t="shared" si="1"/>
        <v>119.52294007050781</v>
      </c>
      <c r="F7" s="54" t="s">
        <v>667</v>
      </c>
      <c r="H7" s="69" t="s">
        <v>657</v>
      </c>
      <c r="I7" s="70" t="s">
        <v>658</v>
      </c>
      <c r="J7" s="68"/>
      <c r="L7" s="56" t="str">
        <f t="shared" ref="L7:M7" si="5">A22</f>
        <v>B20</v>
      </c>
      <c r="M7" s="56" t="str">
        <f t="shared" si="5"/>
        <v>DSLEFIAAKLA</v>
      </c>
      <c r="N7" s="58">
        <f t="shared" si="3"/>
        <v>174.53651651670469</v>
      </c>
      <c r="O7" s="58">
        <f t="shared" si="4"/>
        <v>43.211167936272304</v>
      </c>
      <c r="U7" s="54">
        <f>'PPTase Labeling Sfp vs AcpS'!D7</f>
        <v>181.77999999999997</v>
      </c>
    </row>
    <row r="8" spans="1:21" x14ac:dyDescent="0.25">
      <c r="A8" s="54" t="str">
        <f>'PPTase Labeling Sfp vs AcpS'!A8</f>
        <v>B6</v>
      </c>
      <c r="B8" s="54" t="str">
        <f>'PPTase Labeling Sfp vs AcpS'!B8</f>
        <v>GDALSWLLRLLN</v>
      </c>
      <c r="C8" s="54">
        <f>'PPTase Labeling Sfp vs AcpS'!C8</f>
        <v>155.43333333333337</v>
      </c>
      <c r="D8" s="53">
        <f t="shared" si="0"/>
        <v>0.14524498923098983</v>
      </c>
      <c r="E8" s="57">
        <f t="shared" si="1"/>
        <v>13.731471361058309</v>
      </c>
      <c r="F8" s="54" t="s">
        <v>667</v>
      </c>
      <c r="L8" s="56" t="str">
        <f t="shared" ref="L8:M8" si="6">A23</f>
        <v>B21</v>
      </c>
      <c r="M8" s="56" t="str">
        <f t="shared" si="6"/>
        <v>DSLEFAASKLA</v>
      </c>
      <c r="N8" s="58">
        <f t="shared" si="3"/>
        <v>84.701365160991344</v>
      </c>
      <c r="O8" s="58">
        <f t="shared" si="4"/>
        <v>52.882441512363577</v>
      </c>
      <c r="U8" s="54">
        <f>'PPTase Labeling Sfp vs AcpS'!D8</f>
        <v>48.110999999999876</v>
      </c>
    </row>
    <row r="9" spans="1:21" x14ac:dyDescent="0.25">
      <c r="A9" s="54" t="str">
        <f>'PPTase Labeling Sfp vs AcpS'!A9</f>
        <v>B7</v>
      </c>
      <c r="B9" s="54" t="str">
        <f>'PPTase Labeling Sfp vs AcpS'!B9</f>
        <v>GDSLSWLLRLLNGSGSGSGS</v>
      </c>
      <c r="C9" s="54">
        <f>'PPTase Labeling Sfp vs AcpS'!C9</f>
        <v>1239.3863333333334</v>
      </c>
      <c r="D9" s="53">
        <f t="shared" si="0"/>
        <v>1.342179203028832</v>
      </c>
      <c r="E9" s="57">
        <f t="shared" si="1"/>
        <v>126.88971499380428</v>
      </c>
      <c r="F9" s="54" t="s">
        <v>667</v>
      </c>
      <c r="H9" s="74"/>
      <c r="I9" s="73" t="s">
        <v>660</v>
      </c>
      <c r="J9" s="73" t="s">
        <v>652</v>
      </c>
      <c r="L9" s="56" t="str">
        <f t="shared" ref="L9:M9" si="7">A24</f>
        <v>B22</v>
      </c>
      <c r="M9" s="56" t="str">
        <f t="shared" si="7"/>
        <v>DSLEAIASKLA</v>
      </c>
      <c r="N9" s="58">
        <f t="shared" si="3"/>
        <v>100.6552814515784</v>
      </c>
      <c r="O9" s="58">
        <f t="shared" si="4"/>
        <v>139.60800730201586</v>
      </c>
      <c r="U9" s="54">
        <f>'PPTase Labeling Sfp vs AcpS'!D9</f>
        <v>210.59899999999993</v>
      </c>
    </row>
    <row r="10" spans="1:21" x14ac:dyDescent="0.25">
      <c r="A10" s="54" t="str">
        <f>'PPTase Labeling Sfp vs AcpS'!A10</f>
        <v>B8</v>
      </c>
      <c r="B10" s="54" t="str">
        <f>'PPTase Labeling Sfp vs AcpS'!B10</f>
        <v>GDALSWLLRLLNGSGSGSGS</v>
      </c>
      <c r="C10" s="54">
        <f>'PPTase Labeling Sfp vs AcpS'!C10</f>
        <v>314.46733333333339</v>
      </c>
      <c r="D10" s="53">
        <f t="shared" si="0"/>
        <v>0.32085521933979161</v>
      </c>
      <c r="E10" s="57">
        <f t="shared" si="1"/>
        <v>30.333674701876706</v>
      </c>
      <c r="F10" s="54" t="s">
        <v>667</v>
      </c>
      <c r="H10" s="74" t="s">
        <v>661</v>
      </c>
      <c r="I10" s="74" t="s">
        <v>589</v>
      </c>
      <c r="J10" s="72" t="s">
        <v>662</v>
      </c>
      <c r="L10" s="56" t="str">
        <f t="shared" ref="L10:M10" si="8">A25</f>
        <v>B23</v>
      </c>
      <c r="M10" s="56" t="str">
        <f t="shared" si="8"/>
        <v>DSLAFIASKLA</v>
      </c>
      <c r="N10" s="58">
        <f t="shared" si="3"/>
        <v>161.0411844966485</v>
      </c>
      <c r="O10" s="58">
        <f t="shared" si="4"/>
        <v>100.03817342426755</v>
      </c>
      <c r="U10" s="54">
        <f>'PPTase Labeling Sfp vs AcpS'!D10</f>
        <v>262.52699999999982</v>
      </c>
    </row>
    <row r="11" spans="1:21" x14ac:dyDescent="0.25">
      <c r="A11" s="54" t="str">
        <f>'PPTase Labeling Sfp vs AcpS'!A11</f>
        <v>B9</v>
      </c>
      <c r="B11" s="54" t="str">
        <f>'PPTase Labeling Sfp vs AcpS'!B11</f>
        <v>DALEFIASKLAX</v>
      </c>
      <c r="C11" s="54">
        <f>'PPTase Labeling Sfp vs AcpS'!C11</f>
        <v>281.75933333333342</v>
      </c>
      <c r="D11" s="53">
        <f t="shared" si="0"/>
        <v>0.28473804058305602</v>
      </c>
      <c r="E11" s="57">
        <f t="shared" si="1"/>
        <v>26.91915411589202</v>
      </c>
      <c r="F11" s="54" t="s">
        <v>667</v>
      </c>
      <c r="H11" s="74" t="s">
        <v>663</v>
      </c>
      <c r="I11" s="72" t="s">
        <v>590</v>
      </c>
      <c r="J11" s="72" t="s">
        <v>664</v>
      </c>
      <c r="L11" s="56" t="str">
        <f t="shared" ref="L11:M11" si="9">A26</f>
        <v>B24</v>
      </c>
      <c r="M11" s="56" t="str">
        <f t="shared" si="9"/>
        <v>DSAEFIASKLA</v>
      </c>
      <c r="N11" s="58">
        <f t="shared" si="3"/>
        <v>41.691329760968962</v>
      </c>
      <c r="O11" s="58">
        <f t="shared" si="4"/>
        <v>119.46444460451538</v>
      </c>
      <c r="U11" s="54">
        <f>'PPTase Labeling Sfp vs AcpS'!D11</f>
        <v>252.76599999999985</v>
      </c>
    </row>
    <row r="12" spans="1:21" x14ac:dyDescent="0.25">
      <c r="A12" s="54" t="str">
        <f>'PPTase Labeling Sfp vs AcpS'!A12</f>
        <v>B10</v>
      </c>
      <c r="B12" s="54" t="str">
        <f>'PPTase Labeling Sfp vs AcpS'!B12</f>
        <v>DALEFIASKLAXX</v>
      </c>
      <c r="C12" s="54">
        <f>'PPTase Labeling Sfp vs AcpS'!C12</f>
        <v>57.052333333333394</v>
      </c>
      <c r="D12" s="53">
        <f t="shared" si="0"/>
        <v>3.66096656628596E-2</v>
      </c>
      <c r="E12" s="57">
        <f t="shared" si="1"/>
        <v>3.4610803322653836</v>
      </c>
      <c r="F12" s="54" t="s">
        <v>667</v>
      </c>
      <c r="L12" s="56" t="str">
        <f t="shared" ref="L12:M12" si="10">A27</f>
        <v>B25</v>
      </c>
      <c r="M12" s="56" t="str">
        <f t="shared" si="10"/>
        <v>ASLEFIASKLA</v>
      </c>
      <c r="N12" s="58">
        <f t="shared" si="3"/>
        <v>104.30980395841365</v>
      </c>
      <c r="O12" s="58">
        <f t="shared" si="4"/>
        <v>64.36964958745213</v>
      </c>
      <c r="U12" s="54">
        <f>'PPTase Labeling Sfp vs AcpS'!D12</f>
        <v>143.18199999999979</v>
      </c>
    </row>
    <row r="13" spans="1:21" x14ac:dyDescent="0.25">
      <c r="A13" s="54" t="str">
        <f>'PPTase Labeling Sfp vs AcpS'!A13</f>
        <v>B11</v>
      </c>
      <c r="B13" s="54" t="str">
        <f>'PPTase Labeling Sfp vs AcpS'!B13</f>
        <v>DALEFIASKLAXXX</v>
      </c>
      <c r="C13" s="54">
        <f>'PPTase Labeling Sfp vs AcpS'!C13</f>
        <v>54.165333333333393</v>
      </c>
      <c r="D13" s="53">
        <f t="shared" si="0"/>
        <v>3.3421751541828179E-2</v>
      </c>
      <c r="E13" s="57">
        <f t="shared" si="1"/>
        <v>3.1596947100403074</v>
      </c>
      <c r="F13" s="54" t="s">
        <v>667</v>
      </c>
      <c r="U13" s="54">
        <f>'PPTase Labeling Sfp vs AcpS'!D13</f>
        <v>116.27999999999997</v>
      </c>
    </row>
    <row r="14" spans="1:21" x14ac:dyDescent="0.25">
      <c r="A14" s="54" t="str">
        <f>'PPTase Labeling Sfp vs AcpS'!A14</f>
        <v>B12</v>
      </c>
      <c r="B14" s="54" t="str">
        <f>'PPTase Labeling Sfp vs AcpS'!B14</f>
        <v>DALEFIASKLAXXXX</v>
      </c>
      <c r="C14" s="54">
        <f>'PPTase Labeling Sfp vs AcpS'!C14</f>
        <v>69.445333333333366</v>
      </c>
      <c r="D14" s="53">
        <f t="shared" si="0"/>
        <v>5.0294397114865934E-2</v>
      </c>
      <c r="E14" s="57">
        <f t="shared" si="1"/>
        <v>4.7548357933791197</v>
      </c>
      <c r="F14" s="54" t="s">
        <v>667</v>
      </c>
      <c r="U14" s="54">
        <f>'PPTase Labeling Sfp vs AcpS'!D14</f>
        <v>170.66199999999981</v>
      </c>
    </row>
    <row r="15" spans="1:21" x14ac:dyDescent="0.25">
      <c r="A15" s="54" t="str">
        <f>'PPTase Labeling Sfp vs AcpS'!A15</f>
        <v>B13</v>
      </c>
      <c r="B15" s="54" t="str">
        <f>'PPTase Labeling Sfp vs AcpS'!B15</f>
        <v>DALEFIASKLAXXXXX</v>
      </c>
      <c r="C15" s="54">
        <f>'PPTase Labeling Sfp vs AcpS'!C15</f>
        <v>57.260333333333364</v>
      </c>
      <c r="D15" s="53">
        <f t="shared" si="0"/>
        <v>3.6839345654953275E-2</v>
      </c>
      <c r="E15" s="57">
        <f t="shared" si="1"/>
        <v>3.4827942946563799</v>
      </c>
      <c r="F15" s="54" t="s">
        <v>667</v>
      </c>
      <c r="U15" s="54">
        <f>'PPTase Labeling Sfp vs AcpS'!D15</f>
        <v>150.80399999999986</v>
      </c>
    </row>
    <row r="16" spans="1:21" x14ac:dyDescent="0.25">
      <c r="A16" s="54" t="str">
        <f>'PPTase Labeling Sfp vs AcpS'!A16</f>
        <v>B14</v>
      </c>
      <c r="B16" s="54" t="str">
        <f>'PPTase Labeling Sfp vs AcpS'!B16</f>
        <v>DALEFIASKLAXXXXXX</v>
      </c>
      <c r="C16" s="54">
        <f>'PPTase Labeling Sfp vs AcpS'!C16</f>
        <v>39.168333333333379</v>
      </c>
      <c r="D16" s="53">
        <f t="shared" si="0"/>
        <v>1.6861603265725569E-2</v>
      </c>
      <c r="E16" s="57">
        <f t="shared" si="1"/>
        <v>1.5940971428392459</v>
      </c>
      <c r="F16" s="54" t="s">
        <v>667</v>
      </c>
      <c r="U16" s="54">
        <f>'PPTase Labeling Sfp vs AcpS'!D16</f>
        <v>184.06799999999998</v>
      </c>
    </row>
    <row r="17" spans="1:21" x14ac:dyDescent="0.25">
      <c r="A17" s="54" t="str">
        <f>'PPTase Labeling Sfp vs AcpS'!A17</f>
        <v>B15</v>
      </c>
      <c r="B17" s="54" t="str">
        <f>'PPTase Labeling Sfp vs AcpS'!B17</f>
        <v>DALEFIASKLAXXXXXXX</v>
      </c>
      <c r="C17" s="54">
        <f>'PPTase Labeling Sfp vs AcpS'!C17</f>
        <v>46.710333333333352</v>
      </c>
      <c r="D17" s="53">
        <f t="shared" si="0"/>
        <v>2.5189711440584895E-2</v>
      </c>
      <c r="E17" s="57">
        <f t="shared" si="1"/>
        <v>2.3814370676128909</v>
      </c>
      <c r="F17" s="54" t="s">
        <v>667</v>
      </c>
      <c r="U17" s="54">
        <f>'PPTase Labeling Sfp vs AcpS'!D17</f>
        <v>190.71399999999994</v>
      </c>
    </row>
    <row r="18" spans="1:21" x14ac:dyDescent="0.25">
      <c r="A18" s="54" t="str">
        <f>'PPTase Labeling Sfp vs AcpS'!A18</f>
        <v>B16</v>
      </c>
      <c r="B18" s="54" t="str">
        <f>'PPTase Labeling Sfp vs AcpS'!B18</f>
        <v>DALEFIASKLAXXXXXXXX</v>
      </c>
      <c r="C18" s="54">
        <f>'PPTase Labeling Sfp vs AcpS'!C18</f>
        <v>23.898333333333397</v>
      </c>
      <c r="D18" s="53">
        <f t="shared" si="0"/>
        <v>0</v>
      </c>
      <c r="E18" s="57">
        <f t="shared" si="1"/>
        <v>0</v>
      </c>
      <c r="F18" s="54" t="s">
        <v>667</v>
      </c>
      <c r="U18" s="54">
        <f>'PPTase Labeling Sfp vs AcpS'!D18</f>
        <v>39.062999999999874</v>
      </c>
    </row>
    <row r="19" spans="1:21" x14ac:dyDescent="0.25">
      <c r="A19" s="54" t="str">
        <f>'PPTase Labeling Sfp vs AcpS'!A19</f>
        <v>B17</v>
      </c>
      <c r="B19" s="54" t="str">
        <f>'PPTase Labeling Sfp vs AcpS'!B19</f>
        <v>DALEFIASKLAXXXXXXXXX</v>
      </c>
      <c r="C19" s="54">
        <f>'PPTase Labeling Sfp vs AcpS'!C19</f>
        <v>40.209333333333376</v>
      </c>
      <c r="D19" s="53">
        <f t="shared" si="0"/>
        <v>1.8011107456925326E-2</v>
      </c>
      <c r="E19" s="57">
        <f t="shared" si="1"/>
        <v>1.7027713488441998</v>
      </c>
      <c r="F19" s="54" t="s">
        <v>667</v>
      </c>
      <c r="U19" s="54">
        <f>'PPTase Labeling Sfp vs AcpS'!D19</f>
        <v>86.319999999999936</v>
      </c>
    </row>
    <row r="20" spans="1:21" x14ac:dyDescent="0.25">
      <c r="A20" s="54" t="str">
        <f>'PPTase Labeling Sfp vs AcpS'!A20</f>
        <v>B18</v>
      </c>
      <c r="B20" s="54" t="str">
        <f>'PPTase Labeling Sfp vs AcpS'!B20</f>
        <v>DSLEFIASKAA</v>
      </c>
      <c r="C20" s="54">
        <f>'PPTase Labeling Sfp vs AcpS'!C20</f>
        <v>879.33933333333346</v>
      </c>
      <c r="D20" s="53">
        <f t="shared" si="0"/>
        <v>0.94460424094535445</v>
      </c>
      <c r="E20" s="57">
        <f t="shared" si="1"/>
        <v>89.302950489033975</v>
      </c>
      <c r="F20" s="54" t="s">
        <v>667</v>
      </c>
      <c r="U20" s="54">
        <f>'PPTase Labeling Sfp vs AcpS'!D20</f>
        <v>759.31899999999996</v>
      </c>
    </row>
    <row r="21" spans="1:21" x14ac:dyDescent="0.25">
      <c r="A21" s="54" t="str">
        <f>'PPTase Labeling Sfp vs AcpS'!A21</f>
        <v>B19</v>
      </c>
      <c r="B21" s="54" t="str">
        <f>'PPTase Labeling Sfp vs AcpS'!B21</f>
        <v>DSLEFIASALA</v>
      </c>
      <c r="C21" s="54">
        <f>'PPTase Labeling Sfp vs AcpS'!C21</f>
        <v>1440.0623333333333</v>
      </c>
      <c r="D21" s="53">
        <f t="shared" si="0"/>
        <v>1.5637718092470865</v>
      </c>
      <c r="E21" s="57">
        <f t="shared" si="1"/>
        <v>147.83909536292077</v>
      </c>
      <c r="F21" s="54" t="s">
        <v>667</v>
      </c>
      <c r="U21" s="54">
        <f>'PPTase Labeling Sfp vs AcpS'!D21</f>
        <v>674.6429999999998</v>
      </c>
    </row>
    <row r="22" spans="1:21" x14ac:dyDescent="0.25">
      <c r="A22" s="54" t="str">
        <f>'PPTase Labeling Sfp vs AcpS'!A22</f>
        <v>B20</v>
      </c>
      <c r="B22" s="54" t="str">
        <f>'PPTase Labeling Sfp vs AcpS'!B22</f>
        <v>DSLEFIAAKLA</v>
      </c>
      <c r="C22" s="54">
        <f>'PPTase Labeling Sfp vs AcpS'!C22</f>
        <v>1695.7993333333334</v>
      </c>
      <c r="D22" s="53">
        <f t="shared" si="0"/>
        <v>1.8461644637570318</v>
      </c>
      <c r="E22" s="57">
        <f t="shared" si="1"/>
        <v>174.53651651670469</v>
      </c>
      <c r="F22" s="54" t="s">
        <v>667</v>
      </c>
      <c r="U22" s="54">
        <f>'PPTase Labeling Sfp vs AcpS'!D22</f>
        <v>437.82199999999989</v>
      </c>
    </row>
    <row r="23" spans="1:21" x14ac:dyDescent="0.25">
      <c r="A23" s="54" t="str">
        <f>'PPTase Labeling Sfp vs AcpS'!A23</f>
        <v>B21</v>
      </c>
      <c r="B23" s="54" t="str">
        <f>'PPTase Labeling Sfp vs AcpS'!B23</f>
        <v>DSLEFAASKLA</v>
      </c>
      <c r="C23" s="54">
        <f>'PPTase Labeling Sfp vs AcpS'!C23</f>
        <v>835.26033333333351</v>
      </c>
      <c r="D23" s="53">
        <f t="shared" si="0"/>
        <v>0.89593085454391919</v>
      </c>
      <c r="E23" s="57">
        <f t="shared" si="1"/>
        <v>84.701365160991344</v>
      </c>
      <c r="F23" s="54" t="s">
        <v>667</v>
      </c>
      <c r="U23" s="54">
        <f>'PPTase Labeling Sfp vs AcpS'!D23</f>
        <v>530.46399999999994</v>
      </c>
    </row>
    <row r="24" spans="1:21" x14ac:dyDescent="0.25">
      <c r="A24" s="54" t="str">
        <f>'PPTase Labeling Sfp vs AcpS'!A24</f>
        <v>B22</v>
      </c>
      <c r="B24" s="54" t="str">
        <f>'PPTase Labeling Sfp vs AcpS'!B24</f>
        <v>DSLEAIASKLA</v>
      </c>
      <c r="C24" s="54">
        <f>'PPTase Labeling Sfp vs AcpS'!C24</f>
        <v>988.08433333333335</v>
      </c>
      <c r="D24" s="53">
        <f t="shared" si="0"/>
        <v>1.064683811811846</v>
      </c>
      <c r="E24" s="57">
        <f t="shared" si="1"/>
        <v>100.6552814515784</v>
      </c>
      <c r="F24" s="54" t="s">
        <v>667</v>
      </c>
      <c r="U24" s="54">
        <f>'PPTase Labeling Sfp vs AcpS'!D24</f>
        <v>1361.2159999999997</v>
      </c>
    </row>
    <row r="25" spans="1:21" x14ac:dyDescent="0.25">
      <c r="A25" s="54" t="str">
        <f>'PPTase Labeling Sfp vs AcpS'!A25</f>
        <v>B23</v>
      </c>
      <c r="B25" s="54" t="str">
        <f>'PPTase Labeling Sfp vs AcpS'!B25</f>
        <v>DSLAFIASKLA</v>
      </c>
      <c r="C25" s="54">
        <f>'PPTase Labeling Sfp vs AcpS'!C25</f>
        <v>1566.5263333333332</v>
      </c>
      <c r="D25" s="53">
        <f t="shared" si="0"/>
        <v>1.703417244440061</v>
      </c>
      <c r="E25" s="57">
        <f t="shared" si="1"/>
        <v>161.0411844966485</v>
      </c>
      <c r="F25" s="54" t="s">
        <v>667</v>
      </c>
      <c r="U25" s="54">
        <f>'PPTase Labeling Sfp vs AcpS'!D25</f>
        <v>982.173</v>
      </c>
    </row>
    <row r="26" spans="1:21" x14ac:dyDescent="0.25">
      <c r="A26" s="54" t="str">
        <f>'PPTase Labeling Sfp vs AcpS'!A26</f>
        <v>B24</v>
      </c>
      <c r="B26" s="54" t="str">
        <f>'PPTase Labeling Sfp vs AcpS'!B26</f>
        <v>DSAEFIASKLA</v>
      </c>
      <c r="C26" s="54">
        <f>'PPTase Labeling Sfp vs AcpS'!C26</f>
        <v>423.26333333333343</v>
      </c>
      <c r="D26" s="53">
        <f t="shared" si="0"/>
        <v>0.4409911059735756</v>
      </c>
      <c r="E26" s="57">
        <f t="shared" si="1"/>
        <v>41.691329760968962</v>
      </c>
      <c r="F26" s="54" t="s">
        <v>667</v>
      </c>
      <c r="U26" s="54">
        <f>'PPTase Labeling Sfp vs AcpS'!D26</f>
        <v>1168.2589999999998</v>
      </c>
    </row>
    <row r="27" spans="1:21" x14ac:dyDescent="0.25">
      <c r="A27" s="54" t="str">
        <f>'PPTase Labeling Sfp vs AcpS'!A27</f>
        <v>B25</v>
      </c>
      <c r="B27" s="54" t="str">
        <f>'PPTase Labeling Sfp vs AcpS'!B27</f>
        <v>ASLEFIASKLA</v>
      </c>
      <c r="C27" s="54">
        <f>'PPTase Labeling Sfp vs AcpS'!C27</f>
        <v>1023.0913333333334</v>
      </c>
      <c r="D27" s="53">
        <f t="shared" si="0"/>
        <v>1.1033396170196561</v>
      </c>
      <c r="E27" s="57">
        <f t="shared" si="1"/>
        <v>104.30980395841365</v>
      </c>
      <c r="F27" s="54" t="s">
        <v>667</v>
      </c>
      <c r="U27" s="54">
        <f>'PPTase Labeling Sfp vs AcpS'!D27</f>
        <v>640.50099999999998</v>
      </c>
    </row>
    <row r="28" spans="1:21" x14ac:dyDescent="0.25">
      <c r="A28" s="54" t="str">
        <f>A3</f>
        <v>B1</v>
      </c>
      <c r="B28" s="54" t="str">
        <f>B3</f>
        <v>DSLEFIASKLA</v>
      </c>
      <c r="C28" s="54">
        <f t="shared" ref="C28:C52" si="11">U3</f>
        <v>877.2049999999997</v>
      </c>
      <c r="D28" s="53">
        <f t="shared" si="0"/>
        <v>0.94224744448802067</v>
      </c>
      <c r="E28" s="57">
        <f t="shared" si="1"/>
        <v>89.080138788409613</v>
      </c>
      <c r="F28" s="54" t="s">
        <v>668</v>
      </c>
    </row>
    <row r="29" spans="1:21" x14ac:dyDescent="0.25">
      <c r="A29" s="54" t="str">
        <f t="shared" ref="A29:A52" si="12">A4</f>
        <v>B2</v>
      </c>
      <c r="B29" s="54" t="str">
        <f t="shared" ref="B29:B52" si="13">B4</f>
        <v>DALEFIASKLA</v>
      </c>
      <c r="C29" s="54">
        <f t="shared" si="11"/>
        <v>368.57799999999997</v>
      </c>
      <c r="D29" s="53">
        <f t="shared" si="0"/>
        <v>0.380605880359913</v>
      </c>
      <c r="E29" s="57">
        <f t="shared" si="1"/>
        <v>35.982506341068586</v>
      </c>
      <c r="F29" s="54" t="s">
        <v>668</v>
      </c>
    </row>
    <row r="30" spans="1:21" x14ac:dyDescent="0.25">
      <c r="A30" s="54" t="str">
        <f t="shared" si="12"/>
        <v>B3</v>
      </c>
      <c r="B30" s="54" t="str">
        <f t="shared" si="13"/>
        <v>DSLEFIASKLAGSGSGSGSG</v>
      </c>
      <c r="C30" s="54">
        <f t="shared" si="11"/>
        <v>658.75799999999981</v>
      </c>
      <c r="D30" s="53">
        <f t="shared" si="0"/>
        <v>0.70103155394525996</v>
      </c>
      <c r="E30" s="57">
        <f t="shared" si="1"/>
        <v>66.275571757512111</v>
      </c>
      <c r="F30" s="54" t="s">
        <v>668</v>
      </c>
    </row>
    <row r="31" spans="1:21" x14ac:dyDescent="0.25">
      <c r="A31" s="54" t="str">
        <f t="shared" si="12"/>
        <v>B4</v>
      </c>
      <c r="B31" s="54" t="str">
        <f t="shared" si="13"/>
        <v>DALEFIASKLAGSGSGSGSG</v>
      </c>
      <c r="C31" s="54">
        <f t="shared" si="11"/>
        <v>298.46799999999985</v>
      </c>
      <c r="D31" s="53">
        <f t="shared" si="0"/>
        <v>0.30318826379409619</v>
      </c>
      <c r="E31" s="57">
        <f t="shared" si="1"/>
        <v>28.66343949860233</v>
      </c>
      <c r="F31" s="54" t="s">
        <v>668</v>
      </c>
    </row>
    <row r="32" spans="1:21" x14ac:dyDescent="0.25">
      <c r="A32" s="54" t="str">
        <f t="shared" si="12"/>
        <v>B5</v>
      </c>
      <c r="B32" s="54" t="str">
        <f t="shared" si="13"/>
        <v>GDSLSWLLRLLN</v>
      </c>
      <c r="C32" s="54">
        <f t="shared" si="11"/>
        <v>181.77999999999997</v>
      </c>
      <c r="D32" s="53">
        <f t="shared" si="0"/>
        <v>0.17433778822952611</v>
      </c>
      <c r="E32" s="57">
        <f t="shared" si="1"/>
        <v>16.48190659725158</v>
      </c>
      <c r="F32" s="54" t="s">
        <v>668</v>
      </c>
    </row>
    <row r="33" spans="1:6" x14ac:dyDescent="0.25">
      <c r="A33" s="54" t="str">
        <f t="shared" si="12"/>
        <v>B6</v>
      </c>
      <c r="B33" s="54" t="str">
        <f t="shared" si="13"/>
        <v>GDALSWLLRLLN</v>
      </c>
      <c r="C33" s="54">
        <f t="shared" si="11"/>
        <v>48.110999999999876</v>
      </c>
      <c r="D33" s="53">
        <f t="shared" si="0"/>
        <v>2.6736370618113202E-2</v>
      </c>
      <c r="E33" s="57">
        <f t="shared" si="1"/>
        <v>2.5276583335856007</v>
      </c>
      <c r="F33" s="54" t="s">
        <v>668</v>
      </c>
    </row>
    <row r="34" spans="1:6" x14ac:dyDescent="0.25">
      <c r="A34" s="54" t="str">
        <f t="shared" si="12"/>
        <v>B7</v>
      </c>
      <c r="B34" s="54" t="str">
        <f t="shared" si="13"/>
        <v>GDSLSWLLRLLNGSGSGSGS</v>
      </c>
      <c r="C34" s="54">
        <f t="shared" si="11"/>
        <v>210.59899999999993</v>
      </c>
      <c r="D34" s="53">
        <f t="shared" si="0"/>
        <v>0.20616061367254807</v>
      </c>
      <c r="E34" s="57">
        <f t="shared" si="1"/>
        <v>19.490438722954543</v>
      </c>
      <c r="F34" s="54" t="s">
        <v>668</v>
      </c>
    </row>
    <row r="35" spans="1:6" x14ac:dyDescent="0.25">
      <c r="A35" s="54" t="str">
        <f t="shared" si="12"/>
        <v>B8</v>
      </c>
      <c r="B35" s="54" t="str">
        <f t="shared" si="13"/>
        <v>GDALSWLLRLLNGSGSGSGS</v>
      </c>
      <c r="C35" s="54">
        <f t="shared" si="11"/>
        <v>262.52699999999982</v>
      </c>
      <c r="D35" s="53">
        <f t="shared" ref="D35:D66" si="14">($J$3+(C35-$I$3)*($J$4-$J$3)/($I$4-$I$3))</f>
        <v>0.26350110708332714</v>
      </c>
      <c r="E35" s="57">
        <f t="shared" si="1"/>
        <v>24.91141294910754</v>
      </c>
      <c r="F35" s="54" t="s">
        <v>668</v>
      </c>
    </row>
    <row r="36" spans="1:6" x14ac:dyDescent="0.25">
      <c r="A36" s="54" t="str">
        <f t="shared" si="12"/>
        <v>B9</v>
      </c>
      <c r="B36" s="54" t="str">
        <f t="shared" si="13"/>
        <v>DALEFIASKLAX</v>
      </c>
      <c r="C36" s="54">
        <f t="shared" si="11"/>
        <v>252.76599999999985</v>
      </c>
      <c r="D36" s="53">
        <f t="shared" si="14"/>
        <v>0.25272271091589116</v>
      </c>
      <c r="E36" s="57">
        <f t="shared" si="1"/>
        <v>23.892422627479913</v>
      </c>
      <c r="F36" s="54" t="s">
        <v>668</v>
      </c>
    </row>
    <row r="37" spans="1:6" x14ac:dyDescent="0.25">
      <c r="A37" s="54" t="str">
        <f t="shared" si="12"/>
        <v>B10</v>
      </c>
      <c r="B37" s="54" t="str">
        <f t="shared" si="13"/>
        <v>DALEFIASKLAXX</v>
      </c>
      <c r="C37" s="54">
        <f t="shared" si="11"/>
        <v>143.18199999999979</v>
      </c>
      <c r="D37" s="53">
        <f t="shared" si="14"/>
        <v>0.13171669046590598</v>
      </c>
      <c r="E37" s="57">
        <f t="shared" si="1"/>
        <v>12.452505057021746</v>
      </c>
      <c r="F37" s="54" t="s">
        <v>668</v>
      </c>
    </row>
    <row r="38" spans="1:6" x14ac:dyDescent="0.25">
      <c r="A38" s="54" t="str">
        <f t="shared" si="12"/>
        <v>B11</v>
      </c>
      <c r="B38" s="54" t="str">
        <f t="shared" si="13"/>
        <v>DALEFIASKLAXXX</v>
      </c>
      <c r="C38" s="54">
        <f t="shared" si="11"/>
        <v>116.27999999999997</v>
      </c>
      <c r="D38" s="53">
        <f t="shared" si="14"/>
        <v>0.10201067533463247</v>
      </c>
      <c r="E38" s="57">
        <f t="shared" si="1"/>
        <v>9.6440963250858509</v>
      </c>
      <c r="F38" s="54" t="s">
        <v>668</v>
      </c>
    </row>
    <row r="39" spans="1:6" x14ac:dyDescent="0.25">
      <c r="A39" s="54" t="str">
        <f t="shared" si="12"/>
        <v>B12</v>
      </c>
      <c r="B39" s="54" t="str">
        <f t="shared" si="13"/>
        <v>DALEFIASKLAXXXX</v>
      </c>
      <c r="C39" s="54">
        <f t="shared" si="11"/>
        <v>170.66199999999981</v>
      </c>
      <c r="D39" s="53">
        <f t="shared" si="14"/>
        <v>0.16206095095982476</v>
      </c>
      <c r="E39" s="57">
        <f t="shared" si="1"/>
        <v>15.321253549832656</v>
      </c>
      <c r="F39" s="54" t="s">
        <v>668</v>
      </c>
    </row>
    <row r="40" spans="1:6" x14ac:dyDescent="0.25">
      <c r="A40" s="54" t="str">
        <f t="shared" si="12"/>
        <v>B13</v>
      </c>
      <c r="B40" s="54" t="str">
        <f t="shared" si="13"/>
        <v>DALEFIASKLAXXXXX</v>
      </c>
      <c r="C40" s="54">
        <f t="shared" si="11"/>
        <v>150.80399999999986</v>
      </c>
      <c r="D40" s="53">
        <f t="shared" si="14"/>
        <v>0.14013313709926301</v>
      </c>
      <c r="E40" s="57">
        <f t="shared" si="1"/>
        <v>13.24819650579194</v>
      </c>
      <c r="F40" s="54" t="s">
        <v>668</v>
      </c>
    </row>
    <row r="41" spans="1:6" x14ac:dyDescent="0.25">
      <c r="A41" s="54" t="str">
        <f t="shared" si="12"/>
        <v>B14</v>
      </c>
      <c r="B41" s="54" t="str">
        <f t="shared" si="13"/>
        <v>DALEFIASKLAXXXXXX</v>
      </c>
      <c r="C41" s="54">
        <f t="shared" si="11"/>
        <v>184.06799999999998</v>
      </c>
      <c r="D41" s="53">
        <f t="shared" si="14"/>
        <v>0.17686426814255693</v>
      </c>
      <c r="E41" s="57">
        <f t="shared" si="1"/>
        <v>16.720760183552581</v>
      </c>
      <c r="F41" s="54" t="s">
        <v>668</v>
      </c>
    </row>
    <row r="42" spans="1:6" x14ac:dyDescent="0.25">
      <c r="A42" s="54" t="str">
        <f t="shared" si="12"/>
        <v>B15</v>
      </c>
      <c r="B42" s="54" t="str">
        <f t="shared" si="13"/>
        <v>DALEFIASKLAXXXXXXX</v>
      </c>
      <c r="C42" s="54">
        <f t="shared" si="11"/>
        <v>190.71399999999994</v>
      </c>
      <c r="D42" s="53">
        <f t="shared" si="14"/>
        <v>0.18420298558224332</v>
      </c>
      <c r="E42" s="57">
        <f t="shared" si="1"/>
        <v>17.414563039564992</v>
      </c>
      <c r="F42" s="54" t="s">
        <v>668</v>
      </c>
    </row>
    <row r="43" spans="1:6" x14ac:dyDescent="0.25">
      <c r="A43" s="54" t="str">
        <f t="shared" si="12"/>
        <v>B16</v>
      </c>
      <c r="B43" s="54" t="str">
        <f t="shared" si="13"/>
        <v>DALEFIASKLAXXXXXXXX</v>
      </c>
      <c r="C43" s="54">
        <f t="shared" si="11"/>
        <v>39.062999999999874</v>
      </c>
      <c r="D43" s="53">
        <f t="shared" si="14"/>
        <v>1.6745290962036898E-2</v>
      </c>
      <c r="E43" s="57">
        <f t="shared" si="1"/>
        <v>1.5831009695771188</v>
      </c>
      <c r="F43" s="54" t="s">
        <v>668</v>
      </c>
    </row>
    <row r="44" spans="1:6" x14ac:dyDescent="0.25">
      <c r="A44" s="54" t="str">
        <f t="shared" si="12"/>
        <v>B17</v>
      </c>
      <c r="B44" s="54" t="str">
        <f t="shared" si="13"/>
        <v>DALEFIASKLAXXXXXXXXX</v>
      </c>
      <c r="C44" s="54">
        <f t="shared" si="11"/>
        <v>86.319999999999936</v>
      </c>
      <c r="D44" s="53">
        <f t="shared" si="14"/>
        <v>6.892792262728871E-2</v>
      </c>
      <c r="E44" s="57">
        <f t="shared" si="1"/>
        <v>6.5164505883822539</v>
      </c>
      <c r="F44" s="54" t="s">
        <v>668</v>
      </c>
    </row>
    <row r="45" spans="1:6" x14ac:dyDescent="0.25">
      <c r="A45" s="54" t="str">
        <f t="shared" si="12"/>
        <v>B18</v>
      </c>
      <c r="B45" s="54" t="str">
        <f t="shared" si="13"/>
        <v>DSLEFIASKAA</v>
      </c>
      <c r="C45" s="54">
        <f t="shared" si="11"/>
        <v>759.31899999999996</v>
      </c>
      <c r="D45" s="53">
        <f t="shared" si="14"/>
        <v>0.81207410050744944</v>
      </c>
      <c r="E45" s="57">
        <f t="shared" si="1"/>
        <v>76.77354181521072</v>
      </c>
      <c r="F45" s="54" t="s">
        <v>668</v>
      </c>
    </row>
    <row r="46" spans="1:6" x14ac:dyDescent="0.25">
      <c r="A46" s="54" t="str">
        <f t="shared" si="12"/>
        <v>B19</v>
      </c>
      <c r="B46" s="54" t="str">
        <f t="shared" si="13"/>
        <v>DSLEFIASALA</v>
      </c>
      <c r="C46" s="54">
        <f t="shared" si="11"/>
        <v>674.6429999999998</v>
      </c>
      <c r="D46" s="53">
        <f t="shared" si="14"/>
        <v>0.71857225911068567</v>
      </c>
      <c r="E46" s="57">
        <f t="shared" si="1"/>
        <v>67.933871241074741</v>
      </c>
      <c r="F46" s="54" t="s">
        <v>668</v>
      </c>
    </row>
    <row r="47" spans="1:6" x14ac:dyDescent="0.25">
      <c r="A47" s="54" t="str">
        <f t="shared" si="12"/>
        <v>B20</v>
      </c>
      <c r="B47" s="54" t="str">
        <f t="shared" si="13"/>
        <v>DSLEFIAAKLA</v>
      </c>
      <c r="C47" s="54">
        <f t="shared" si="11"/>
        <v>437.82199999999989</v>
      </c>
      <c r="D47" s="53">
        <f t="shared" si="14"/>
        <v>0.45706723311249331</v>
      </c>
      <c r="E47" s="57">
        <f t="shared" si="1"/>
        <v>43.211167936272304</v>
      </c>
      <c r="F47" s="54" t="s">
        <v>668</v>
      </c>
    </row>
    <row r="48" spans="1:6" x14ac:dyDescent="0.25">
      <c r="A48" s="54" t="str">
        <f t="shared" si="12"/>
        <v>B21</v>
      </c>
      <c r="B48" s="54" t="str">
        <f t="shared" si="13"/>
        <v>DSLEFAASKLA</v>
      </c>
      <c r="C48" s="54">
        <f t="shared" si="11"/>
        <v>530.46399999999994</v>
      </c>
      <c r="D48" s="53">
        <f t="shared" si="14"/>
        <v>0.55936537651415352</v>
      </c>
      <c r="E48" s="57">
        <f t="shared" si="1"/>
        <v>52.882441512363577</v>
      </c>
      <c r="F48" s="54" t="s">
        <v>668</v>
      </c>
    </row>
    <row r="49" spans="1:6" x14ac:dyDescent="0.25">
      <c r="A49" s="54" t="str">
        <f t="shared" si="12"/>
        <v>B22</v>
      </c>
      <c r="B49" s="54" t="str">
        <f t="shared" si="13"/>
        <v>DSLEAIASKLA</v>
      </c>
      <c r="C49" s="54">
        <f t="shared" si="11"/>
        <v>1361.2159999999997</v>
      </c>
      <c r="D49" s="53">
        <f t="shared" si="14"/>
        <v>1.4767072649364235</v>
      </c>
      <c r="E49" s="57">
        <f t="shared" si="1"/>
        <v>139.60800730201586</v>
      </c>
      <c r="F49" s="54" t="s">
        <v>668</v>
      </c>
    </row>
    <row r="50" spans="1:6" x14ac:dyDescent="0.25">
      <c r="A50" s="54" t="str">
        <f t="shared" si="12"/>
        <v>B23</v>
      </c>
      <c r="B50" s="54" t="str">
        <f t="shared" si="13"/>
        <v>DSLAFIASKLA</v>
      </c>
      <c r="C50" s="54">
        <f t="shared" si="11"/>
        <v>982.173</v>
      </c>
      <c r="D50" s="53">
        <f t="shared" si="14"/>
        <v>1.0581563358826958</v>
      </c>
      <c r="E50" s="57">
        <f t="shared" si="1"/>
        <v>100.03817342426755</v>
      </c>
      <c r="F50" s="54" t="s">
        <v>668</v>
      </c>
    </row>
    <row r="51" spans="1:6" x14ac:dyDescent="0.25">
      <c r="A51" s="54" t="str">
        <f t="shared" si="12"/>
        <v>B24</v>
      </c>
      <c r="B51" s="54" t="str">
        <f t="shared" si="13"/>
        <v>DSAEFIASKLA</v>
      </c>
      <c r="C51" s="54">
        <f t="shared" si="11"/>
        <v>1168.2589999999998</v>
      </c>
      <c r="D51" s="53">
        <f t="shared" si="14"/>
        <v>1.2636382157324542</v>
      </c>
      <c r="E51" s="57">
        <f t="shared" si="1"/>
        <v>119.46444460451538</v>
      </c>
      <c r="F51" s="54" t="s">
        <v>668</v>
      </c>
    </row>
    <row r="52" spans="1:6" x14ac:dyDescent="0.25">
      <c r="A52" s="54" t="str">
        <f t="shared" si="12"/>
        <v>B25</v>
      </c>
      <c r="B52" s="54" t="str">
        <f t="shared" si="13"/>
        <v>ASLEFIASKLA</v>
      </c>
      <c r="C52" s="54">
        <f t="shared" si="11"/>
        <v>640.50099999999998</v>
      </c>
      <c r="D52" s="53">
        <f t="shared" si="14"/>
        <v>0.68087161348538117</v>
      </c>
      <c r="E52" s="57">
        <f t="shared" si="1"/>
        <v>64.36964958745213</v>
      </c>
      <c r="F52" s="54" t="s">
        <v>668</v>
      </c>
    </row>
    <row r="53" spans="1:6" x14ac:dyDescent="0.25">
      <c r="C53" s="54"/>
    </row>
    <row r="54" spans="1:6" x14ac:dyDescent="0.25">
      <c r="C54" s="54"/>
    </row>
    <row r="55" spans="1:6" x14ac:dyDescent="0.25">
      <c r="C55" s="54"/>
    </row>
  </sheetData>
  <mergeCells count="1">
    <mergeCell ref="N1:O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TS#1B-PfAcpH_Step 2</vt:lpstr>
      <vt:lpstr>TS#1B-ScAcpS_Step 1</vt:lpstr>
      <vt:lpstr>membrane layout</vt:lpstr>
      <vt:lpstr>Delta-PPTase_IntDen_Sfp vs AcpS</vt:lpstr>
      <vt:lpstr>Delta-PPTase_IntDen_Sfp vs  (2</vt:lpstr>
      <vt:lpstr>PPTase Labeling Sfp vs AcpS</vt:lpstr>
      <vt:lpstr>F26 BLAST</vt:lpstr>
      <vt:lpstr>Comparing single mutation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Lori</cp:lastModifiedBy>
  <cp:lastPrinted>2014-01-08T22:28:46Z</cp:lastPrinted>
  <dcterms:created xsi:type="dcterms:W3CDTF">2013-08-12T02:32:16Z</dcterms:created>
  <dcterms:modified xsi:type="dcterms:W3CDTF">2014-01-21T05:27:54Z</dcterms:modified>
</cp:coreProperties>
</file>