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4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B11" i="1" l="1"/>
  <c r="T9" i="1"/>
  <c r="T10" i="1"/>
  <c r="T11" i="1"/>
  <c r="T12" i="1"/>
  <c r="T13" i="1"/>
  <c r="AL17" i="1"/>
  <c r="BD17" i="1"/>
  <c r="AL16" i="1"/>
  <c r="BD16" i="1"/>
  <c r="AL18" i="1"/>
  <c r="BD18" i="1"/>
  <c r="AL19" i="1"/>
  <c r="BD19" i="1"/>
  <c r="AL20" i="1"/>
  <c r="BD20" i="1"/>
  <c r="AL21" i="1"/>
  <c r="BD21" i="1"/>
  <c r="BU17" i="1"/>
  <c r="DB20" i="1"/>
  <c r="DB22" i="1"/>
  <c r="DC11" i="1"/>
  <c r="U9" i="1"/>
  <c r="U10" i="1"/>
  <c r="U11" i="1"/>
  <c r="U12" i="1"/>
  <c r="U13" i="1"/>
  <c r="AM19" i="1"/>
  <c r="BE19" i="1"/>
  <c r="AM16" i="1"/>
  <c r="BE16" i="1"/>
  <c r="AM17" i="1"/>
  <c r="BE17" i="1"/>
  <c r="AM18" i="1"/>
  <c r="BE18" i="1"/>
  <c r="AM20" i="1"/>
  <c r="BE20" i="1"/>
  <c r="AM21" i="1"/>
  <c r="BE21" i="1"/>
  <c r="BV19" i="1"/>
  <c r="DC20" i="1"/>
  <c r="DC22" i="1"/>
  <c r="DD11" i="1"/>
  <c r="V9" i="1"/>
  <c r="V10" i="1"/>
  <c r="V11" i="1"/>
  <c r="V12" i="1"/>
  <c r="V13" i="1"/>
  <c r="AN16" i="1"/>
  <c r="BF16" i="1"/>
  <c r="AN17" i="1"/>
  <c r="BF17" i="1"/>
  <c r="AN18" i="1"/>
  <c r="BF18" i="1"/>
  <c r="AN19" i="1"/>
  <c r="BF19" i="1"/>
  <c r="AN20" i="1"/>
  <c r="BF20" i="1"/>
  <c r="AN21" i="1"/>
  <c r="BF21" i="1"/>
  <c r="BW16" i="1"/>
  <c r="DD20" i="1"/>
  <c r="DD22" i="1"/>
  <c r="DE11" i="1"/>
  <c r="W9" i="1"/>
  <c r="W10" i="1"/>
  <c r="W11" i="1"/>
  <c r="W12" i="1"/>
  <c r="W13" i="1"/>
  <c r="AO16" i="1"/>
  <c r="BG16" i="1"/>
  <c r="AO17" i="1"/>
  <c r="BG17" i="1"/>
  <c r="AO18" i="1"/>
  <c r="BG18" i="1"/>
  <c r="AO19" i="1"/>
  <c r="BG19" i="1"/>
  <c r="AO20" i="1"/>
  <c r="BG20" i="1"/>
  <c r="AO21" i="1"/>
  <c r="BG21" i="1"/>
  <c r="BX16" i="1"/>
  <c r="DE20" i="1"/>
  <c r="DE22" i="1"/>
  <c r="DF11" i="1"/>
  <c r="X9" i="1"/>
  <c r="X10" i="1"/>
  <c r="X11" i="1"/>
  <c r="X12" i="1"/>
  <c r="X13" i="1"/>
  <c r="AP17" i="1"/>
  <c r="BH17" i="1"/>
  <c r="AP16" i="1"/>
  <c r="BH16" i="1"/>
  <c r="AP18" i="1"/>
  <c r="BH18" i="1"/>
  <c r="AP19" i="1"/>
  <c r="BH19" i="1"/>
  <c r="AP20" i="1"/>
  <c r="BH20" i="1"/>
  <c r="AP21" i="1"/>
  <c r="BH21" i="1"/>
  <c r="BY17" i="1"/>
  <c r="DF20" i="1"/>
  <c r="DF22" i="1"/>
  <c r="DH11" i="1"/>
  <c r="Z9" i="1"/>
  <c r="Z10" i="1"/>
  <c r="Z11" i="1"/>
  <c r="Z12" i="1"/>
  <c r="Z13" i="1"/>
  <c r="AR19" i="1"/>
  <c r="BJ19" i="1"/>
  <c r="AR16" i="1"/>
  <c r="BJ16" i="1"/>
  <c r="AR17" i="1"/>
  <c r="BJ17" i="1"/>
  <c r="AR18" i="1"/>
  <c r="BJ18" i="1"/>
  <c r="AR20" i="1"/>
  <c r="BJ20" i="1"/>
  <c r="AR21" i="1"/>
  <c r="BJ21" i="1"/>
  <c r="CA19" i="1"/>
  <c r="DH20" i="1"/>
  <c r="DH22" i="1"/>
  <c r="DI11" i="1"/>
  <c r="AA9" i="1"/>
  <c r="AA10" i="1"/>
  <c r="AA11" i="1"/>
  <c r="AA12" i="1"/>
  <c r="AA13" i="1"/>
  <c r="AS17" i="1"/>
  <c r="BK17" i="1"/>
  <c r="AS16" i="1"/>
  <c r="BK16" i="1"/>
  <c r="AS18" i="1"/>
  <c r="BK18" i="1"/>
  <c r="AS19" i="1"/>
  <c r="BK19" i="1"/>
  <c r="AS20" i="1"/>
  <c r="BK20" i="1"/>
  <c r="AS21" i="1"/>
  <c r="BK21" i="1"/>
  <c r="CB17" i="1"/>
  <c r="DI20" i="1"/>
  <c r="DI22" i="1"/>
  <c r="DJ11" i="1"/>
  <c r="AB9" i="1"/>
  <c r="AB10" i="1"/>
  <c r="AB11" i="1"/>
  <c r="AB12" i="1"/>
  <c r="AB13" i="1"/>
  <c r="AT16" i="1"/>
  <c r="BL16" i="1"/>
  <c r="AT17" i="1"/>
  <c r="BL17" i="1"/>
  <c r="AT18" i="1"/>
  <c r="BL18" i="1"/>
  <c r="AT19" i="1"/>
  <c r="BL19" i="1"/>
  <c r="AT20" i="1"/>
  <c r="BL20" i="1"/>
  <c r="AT21" i="1"/>
  <c r="BL21" i="1"/>
  <c r="CC16" i="1"/>
  <c r="DJ20" i="1"/>
  <c r="DJ22" i="1"/>
  <c r="DK11" i="1"/>
  <c r="AC9" i="1"/>
  <c r="AC10" i="1"/>
  <c r="AC11" i="1"/>
  <c r="AC12" i="1"/>
  <c r="AC13" i="1"/>
  <c r="AU19" i="1"/>
  <c r="BM19" i="1"/>
  <c r="AU16" i="1"/>
  <c r="BM16" i="1"/>
  <c r="AU17" i="1"/>
  <c r="BM17" i="1"/>
  <c r="AU18" i="1"/>
  <c r="BM18" i="1"/>
  <c r="AU20" i="1"/>
  <c r="BM20" i="1"/>
  <c r="AU21" i="1"/>
  <c r="BM21" i="1"/>
  <c r="CD19" i="1"/>
  <c r="DK20" i="1"/>
  <c r="DK22" i="1"/>
  <c r="DL11" i="1"/>
  <c r="AD9" i="1"/>
  <c r="AD10" i="1"/>
  <c r="AD11" i="1"/>
  <c r="AD12" i="1"/>
  <c r="AD13" i="1"/>
  <c r="AV17" i="1"/>
  <c r="BN17" i="1"/>
  <c r="AV16" i="1"/>
  <c r="BN16" i="1"/>
  <c r="AV18" i="1"/>
  <c r="BN18" i="1"/>
  <c r="AV19" i="1"/>
  <c r="BN19" i="1"/>
  <c r="AV20" i="1"/>
  <c r="BN20" i="1"/>
  <c r="AV21" i="1"/>
  <c r="BN21" i="1"/>
  <c r="CE17" i="1"/>
  <c r="DL20" i="1"/>
  <c r="DL22" i="1"/>
  <c r="DM11" i="1"/>
  <c r="AE9" i="1"/>
  <c r="AE10" i="1"/>
  <c r="AE11" i="1"/>
  <c r="AE12" i="1"/>
  <c r="AE13" i="1"/>
  <c r="AW19" i="1"/>
  <c r="BO19" i="1"/>
  <c r="AW16" i="1"/>
  <c r="BO16" i="1"/>
  <c r="AW17" i="1"/>
  <c r="BO17" i="1"/>
  <c r="AW18" i="1"/>
  <c r="BO18" i="1"/>
  <c r="AW20" i="1"/>
  <c r="BO20" i="1"/>
  <c r="AW21" i="1"/>
  <c r="BO21" i="1"/>
  <c r="CF19" i="1"/>
  <c r="DM20" i="1"/>
  <c r="DM22" i="1"/>
  <c r="DN11" i="1"/>
  <c r="AF9" i="1"/>
  <c r="AF10" i="1"/>
  <c r="AF11" i="1"/>
  <c r="AF12" i="1"/>
  <c r="AF13" i="1"/>
  <c r="AX19" i="1"/>
  <c r="BP19" i="1"/>
  <c r="AX16" i="1"/>
  <c r="BP16" i="1"/>
  <c r="AX17" i="1"/>
  <c r="BP17" i="1"/>
  <c r="AX18" i="1"/>
  <c r="BP18" i="1"/>
  <c r="AX20" i="1"/>
  <c r="BP20" i="1"/>
  <c r="AX21" i="1"/>
  <c r="BP21" i="1"/>
  <c r="CG19" i="1"/>
  <c r="DN20" i="1"/>
  <c r="DN22" i="1"/>
  <c r="DO11" i="1"/>
  <c r="AG9" i="1"/>
  <c r="AG10" i="1"/>
  <c r="AG11" i="1"/>
  <c r="AG12" i="1"/>
  <c r="AG13" i="1"/>
  <c r="AY19" i="1"/>
  <c r="BQ19" i="1"/>
  <c r="AY16" i="1"/>
  <c r="BQ16" i="1"/>
  <c r="AY17" i="1"/>
  <c r="BQ17" i="1"/>
  <c r="AY18" i="1"/>
  <c r="BQ18" i="1"/>
  <c r="AY20" i="1"/>
  <c r="BQ20" i="1"/>
  <c r="AY21" i="1"/>
  <c r="BQ21" i="1"/>
  <c r="CH19" i="1"/>
  <c r="DO20" i="1"/>
  <c r="DO22" i="1"/>
  <c r="DP11" i="1"/>
  <c r="AH9" i="1"/>
  <c r="AH10" i="1"/>
  <c r="AH11" i="1"/>
  <c r="AH12" i="1"/>
  <c r="AH13" i="1"/>
  <c r="AZ16" i="1"/>
  <c r="BR16" i="1"/>
  <c r="AZ17" i="1"/>
  <c r="BR17" i="1"/>
  <c r="AZ18" i="1"/>
  <c r="BR18" i="1"/>
  <c r="AZ19" i="1"/>
  <c r="BR19" i="1"/>
  <c r="AZ20" i="1"/>
  <c r="BR20" i="1"/>
  <c r="AZ21" i="1"/>
  <c r="BR21" i="1"/>
  <c r="CI16" i="1"/>
  <c r="DP20" i="1"/>
  <c r="DP22" i="1"/>
  <c r="DR20" i="1"/>
  <c r="T3" i="1"/>
  <c r="T4" i="1"/>
  <c r="T5" i="1"/>
  <c r="T6" i="1"/>
  <c r="T7" i="1"/>
  <c r="AL8" i="1"/>
  <c r="BD8" i="1"/>
  <c r="AL7" i="1"/>
  <c r="BD7" i="1"/>
  <c r="AL9" i="1"/>
  <c r="BD9" i="1"/>
  <c r="AL10" i="1"/>
  <c r="BD10" i="1"/>
  <c r="AL11" i="1"/>
  <c r="BD11" i="1"/>
  <c r="AL12" i="1"/>
  <c r="BD12" i="1"/>
  <c r="BU8" i="1"/>
  <c r="DB14" i="1"/>
  <c r="DB16" i="1"/>
  <c r="U3" i="1"/>
  <c r="U4" i="1"/>
  <c r="U5" i="1"/>
  <c r="U6" i="1"/>
  <c r="U7" i="1"/>
  <c r="AM10" i="1"/>
  <c r="BE10" i="1"/>
  <c r="AM7" i="1"/>
  <c r="BE7" i="1"/>
  <c r="AM8" i="1"/>
  <c r="BE8" i="1"/>
  <c r="AM9" i="1"/>
  <c r="BE9" i="1"/>
  <c r="AM11" i="1"/>
  <c r="BE11" i="1"/>
  <c r="AM12" i="1"/>
  <c r="BE12" i="1"/>
  <c r="BV10" i="1"/>
  <c r="DC14" i="1"/>
  <c r="DC16" i="1"/>
  <c r="V3" i="1"/>
  <c r="V4" i="1"/>
  <c r="V5" i="1"/>
  <c r="V6" i="1"/>
  <c r="V7" i="1"/>
  <c r="AN7" i="1"/>
  <c r="BF7" i="1"/>
  <c r="AN8" i="1"/>
  <c r="BF8" i="1"/>
  <c r="AN9" i="1"/>
  <c r="BF9" i="1"/>
  <c r="AN10" i="1"/>
  <c r="BF10" i="1"/>
  <c r="AN11" i="1"/>
  <c r="BF11" i="1"/>
  <c r="AN12" i="1"/>
  <c r="BF12" i="1"/>
  <c r="BW7" i="1"/>
  <c r="DD14" i="1"/>
  <c r="DD16" i="1"/>
  <c r="W3" i="1"/>
  <c r="W4" i="1"/>
  <c r="W5" i="1"/>
  <c r="W6" i="1"/>
  <c r="W7" i="1"/>
  <c r="AO7" i="1"/>
  <c r="BG7" i="1"/>
  <c r="AO8" i="1"/>
  <c r="BG8" i="1"/>
  <c r="AO9" i="1"/>
  <c r="BG9" i="1"/>
  <c r="AO10" i="1"/>
  <c r="BG10" i="1"/>
  <c r="AO11" i="1"/>
  <c r="BG11" i="1"/>
  <c r="AO12" i="1"/>
  <c r="BG12" i="1"/>
  <c r="BX7" i="1"/>
  <c r="DE14" i="1"/>
  <c r="DE16" i="1"/>
  <c r="X3" i="1"/>
  <c r="X4" i="1"/>
  <c r="X5" i="1"/>
  <c r="X6" i="1"/>
  <c r="X7" i="1"/>
  <c r="AP8" i="1"/>
  <c r="BH8" i="1"/>
  <c r="AP7" i="1"/>
  <c r="BH7" i="1"/>
  <c r="AP9" i="1"/>
  <c r="BH9" i="1"/>
  <c r="AP10" i="1"/>
  <c r="BH10" i="1"/>
  <c r="AP11" i="1"/>
  <c r="BH11" i="1"/>
  <c r="AP12" i="1"/>
  <c r="BH12" i="1"/>
  <c r="BY8" i="1"/>
  <c r="DF14" i="1"/>
  <c r="DF16" i="1"/>
  <c r="Z3" i="1"/>
  <c r="Z4" i="1"/>
  <c r="Z5" i="1"/>
  <c r="Z6" i="1"/>
  <c r="Z7" i="1"/>
  <c r="AR10" i="1"/>
  <c r="BJ10" i="1"/>
  <c r="AR7" i="1"/>
  <c r="BJ7" i="1"/>
  <c r="AR8" i="1"/>
  <c r="BJ8" i="1"/>
  <c r="AR9" i="1"/>
  <c r="BJ9" i="1"/>
  <c r="AR11" i="1"/>
  <c r="BJ11" i="1"/>
  <c r="AR12" i="1"/>
  <c r="BJ12" i="1"/>
  <c r="CA10" i="1"/>
  <c r="DH14" i="1"/>
  <c r="DH16" i="1"/>
  <c r="AA3" i="1"/>
  <c r="AA4" i="1"/>
  <c r="AA5" i="1"/>
  <c r="AA6" i="1"/>
  <c r="AA7" i="1"/>
  <c r="AS8" i="1"/>
  <c r="BK8" i="1"/>
  <c r="AS7" i="1"/>
  <c r="BK7" i="1"/>
  <c r="AS9" i="1"/>
  <c r="BK9" i="1"/>
  <c r="AS10" i="1"/>
  <c r="BK10" i="1"/>
  <c r="AS11" i="1"/>
  <c r="BK11" i="1"/>
  <c r="AS12" i="1"/>
  <c r="BK12" i="1"/>
  <c r="CB8" i="1"/>
  <c r="DI14" i="1"/>
  <c r="DI16" i="1"/>
  <c r="AB3" i="1"/>
  <c r="AB4" i="1"/>
  <c r="AB5" i="1"/>
  <c r="AB6" i="1"/>
  <c r="AB7" i="1"/>
  <c r="AT7" i="1"/>
  <c r="BL7" i="1"/>
  <c r="AT8" i="1"/>
  <c r="BL8" i="1"/>
  <c r="AT9" i="1"/>
  <c r="BL9" i="1"/>
  <c r="AT10" i="1"/>
  <c r="BL10" i="1"/>
  <c r="AT11" i="1"/>
  <c r="BL11" i="1"/>
  <c r="AT12" i="1"/>
  <c r="BL12" i="1"/>
  <c r="CC7" i="1"/>
  <c r="DJ14" i="1"/>
  <c r="DJ16" i="1"/>
  <c r="AC3" i="1"/>
  <c r="AC4" i="1"/>
  <c r="AC5" i="1"/>
  <c r="AC6" i="1"/>
  <c r="AC7" i="1"/>
  <c r="AU10" i="1"/>
  <c r="BM10" i="1"/>
  <c r="AU7" i="1"/>
  <c r="BM7" i="1"/>
  <c r="AU8" i="1"/>
  <c r="BM8" i="1"/>
  <c r="AU9" i="1"/>
  <c r="BM9" i="1"/>
  <c r="AU11" i="1"/>
  <c r="BM11" i="1"/>
  <c r="AU12" i="1"/>
  <c r="BM12" i="1"/>
  <c r="CD10" i="1"/>
  <c r="DK14" i="1"/>
  <c r="DK16" i="1"/>
  <c r="AD3" i="1"/>
  <c r="AD4" i="1"/>
  <c r="AD5" i="1"/>
  <c r="AD6" i="1"/>
  <c r="AD7" i="1"/>
  <c r="AV8" i="1"/>
  <c r="BN8" i="1"/>
  <c r="AV7" i="1"/>
  <c r="BN7" i="1"/>
  <c r="AV9" i="1"/>
  <c r="BN9" i="1"/>
  <c r="AV10" i="1"/>
  <c r="BN10" i="1"/>
  <c r="AV11" i="1"/>
  <c r="BN11" i="1"/>
  <c r="AV12" i="1"/>
  <c r="BN12" i="1"/>
  <c r="CE8" i="1"/>
  <c r="DL14" i="1"/>
  <c r="DL16" i="1"/>
  <c r="AE3" i="1"/>
  <c r="AE4" i="1"/>
  <c r="AE5" i="1"/>
  <c r="AE6" i="1"/>
  <c r="AE7" i="1"/>
  <c r="AW10" i="1"/>
  <c r="BO10" i="1"/>
  <c r="AW7" i="1"/>
  <c r="BO7" i="1"/>
  <c r="AW8" i="1"/>
  <c r="BO8" i="1"/>
  <c r="AW9" i="1"/>
  <c r="BO9" i="1"/>
  <c r="AW11" i="1"/>
  <c r="BO11" i="1"/>
  <c r="AW12" i="1"/>
  <c r="BO12" i="1"/>
  <c r="CF10" i="1"/>
  <c r="DM14" i="1"/>
  <c r="DM16" i="1"/>
  <c r="AF3" i="1"/>
  <c r="AF4" i="1"/>
  <c r="AF5" i="1"/>
  <c r="AF6" i="1"/>
  <c r="AF7" i="1"/>
  <c r="AX10" i="1"/>
  <c r="BP10" i="1"/>
  <c r="AX7" i="1"/>
  <c r="BP7" i="1"/>
  <c r="AX8" i="1"/>
  <c r="BP8" i="1"/>
  <c r="AX9" i="1"/>
  <c r="BP9" i="1"/>
  <c r="AX11" i="1"/>
  <c r="BP11" i="1"/>
  <c r="AX12" i="1"/>
  <c r="BP12" i="1"/>
  <c r="CG10" i="1"/>
  <c r="DN14" i="1"/>
  <c r="DN16" i="1"/>
  <c r="AG3" i="1"/>
  <c r="AG4" i="1"/>
  <c r="AG5" i="1"/>
  <c r="AG6" i="1"/>
  <c r="AG7" i="1"/>
  <c r="AY10" i="1"/>
  <c r="BQ10" i="1"/>
  <c r="AY7" i="1"/>
  <c r="BQ7" i="1"/>
  <c r="AY8" i="1"/>
  <c r="BQ8" i="1"/>
  <c r="AY9" i="1"/>
  <c r="BQ9" i="1"/>
  <c r="AY11" i="1"/>
  <c r="BQ11" i="1"/>
  <c r="AY12" i="1"/>
  <c r="BQ12" i="1"/>
  <c r="CH10" i="1"/>
  <c r="DO14" i="1"/>
  <c r="DO16" i="1"/>
  <c r="AH3" i="1"/>
  <c r="AH4" i="1"/>
  <c r="AH5" i="1"/>
  <c r="AH6" i="1"/>
  <c r="AH7" i="1"/>
  <c r="AZ7" i="1"/>
  <c r="BR7" i="1"/>
  <c r="AZ8" i="1"/>
  <c r="BR8" i="1"/>
  <c r="AZ9" i="1"/>
  <c r="BR9" i="1"/>
  <c r="AZ10" i="1"/>
  <c r="BR10" i="1"/>
  <c r="AZ11" i="1"/>
  <c r="BR11" i="1"/>
  <c r="AZ12" i="1"/>
  <c r="BR12" i="1"/>
  <c r="CI7" i="1"/>
  <c r="DP14" i="1"/>
  <c r="DP16" i="1"/>
  <c r="DR14" i="1"/>
  <c r="DR26" i="1"/>
  <c r="BU9" i="1"/>
  <c r="BV11" i="1"/>
  <c r="BX10" i="1"/>
  <c r="CA7" i="1"/>
  <c r="CB7" i="1"/>
  <c r="CE7" i="1"/>
  <c r="CG7" i="1"/>
  <c r="CH7" i="1"/>
  <c r="CI8" i="1"/>
  <c r="CL8" i="1"/>
  <c r="BV8" i="1"/>
  <c r="BV17" i="1"/>
  <c r="CM8" i="1"/>
  <c r="BW8" i="1"/>
  <c r="BW17" i="1"/>
  <c r="CN8" i="1"/>
  <c r="BX8" i="1"/>
  <c r="BX17" i="1"/>
  <c r="CO8" i="1"/>
  <c r="CP8" i="1"/>
  <c r="CA8" i="1"/>
  <c r="CA17" i="1"/>
  <c r="CR8" i="1"/>
  <c r="CS8" i="1"/>
  <c r="CC8" i="1"/>
  <c r="CC17" i="1"/>
  <c r="CT8" i="1"/>
  <c r="CD8" i="1"/>
  <c r="CD17" i="1"/>
  <c r="CU8" i="1"/>
  <c r="CV8" i="1"/>
  <c r="CF8" i="1"/>
  <c r="CF17" i="1"/>
  <c r="CW8" i="1"/>
  <c r="CG8" i="1"/>
  <c r="CG17" i="1"/>
  <c r="CX8" i="1"/>
  <c r="CH8" i="1"/>
  <c r="CH17" i="1"/>
  <c r="CY8" i="1"/>
  <c r="CI17" i="1"/>
  <c r="CZ8" i="1"/>
  <c r="BU18" i="1"/>
  <c r="CL9" i="1"/>
  <c r="BV9" i="1"/>
  <c r="BV18" i="1"/>
  <c r="CM9" i="1"/>
  <c r="BW9" i="1"/>
  <c r="BW18" i="1"/>
  <c r="CN9" i="1"/>
  <c r="BX9" i="1"/>
  <c r="BX18" i="1"/>
  <c r="CO9" i="1"/>
  <c r="BY9" i="1"/>
  <c r="BY18" i="1"/>
  <c r="CP9" i="1"/>
  <c r="CA9" i="1"/>
  <c r="CA18" i="1"/>
  <c r="CR9" i="1"/>
  <c r="CB9" i="1"/>
  <c r="CB18" i="1"/>
  <c r="CS9" i="1"/>
  <c r="CC9" i="1"/>
  <c r="CC18" i="1"/>
  <c r="CT9" i="1"/>
  <c r="CD9" i="1"/>
  <c r="CD18" i="1"/>
  <c r="CU9" i="1"/>
  <c r="CE9" i="1"/>
  <c r="CE18" i="1"/>
  <c r="CV9" i="1"/>
  <c r="CF9" i="1"/>
  <c r="CF18" i="1"/>
  <c r="CW9" i="1"/>
  <c r="CG9" i="1"/>
  <c r="CG18" i="1"/>
  <c r="CX9" i="1"/>
  <c r="CH9" i="1"/>
  <c r="CH18" i="1"/>
  <c r="CY9" i="1"/>
  <c r="CI9" i="1"/>
  <c r="CI18" i="1"/>
  <c r="CZ9" i="1"/>
  <c r="BU10" i="1"/>
  <c r="BU19" i="1"/>
  <c r="CL10" i="1"/>
  <c r="CM10" i="1"/>
  <c r="BW10" i="1"/>
  <c r="BW19" i="1"/>
  <c r="CN10" i="1"/>
  <c r="BX19" i="1"/>
  <c r="CO10" i="1"/>
  <c r="BY10" i="1"/>
  <c r="BY19" i="1"/>
  <c r="CP10" i="1"/>
  <c r="CR10" i="1"/>
  <c r="CB10" i="1"/>
  <c r="CB19" i="1"/>
  <c r="CS10" i="1"/>
  <c r="CC10" i="1"/>
  <c r="CC19" i="1"/>
  <c r="CT10" i="1"/>
  <c r="CU10" i="1"/>
  <c r="CE10" i="1"/>
  <c r="CE19" i="1"/>
  <c r="CV10" i="1"/>
  <c r="CW10" i="1"/>
  <c r="CX10" i="1"/>
  <c r="CY10" i="1"/>
  <c r="CI10" i="1"/>
  <c r="CI19" i="1"/>
  <c r="CZ10" i="1"/>
  <c r="BU11" i="1"/>
  <c r="BU20" i="1"/>
  <c r="CL11" i="1"/>
  <c r="BV20" i="1"/>
  <c r="CM11" i="1"/>
  <c r="BW11" i="1"/>
  <c r="BW20" i="1"/>
  <c r="CN11" i="1"/>
  <c r="BX11" i="1"/>
  <c r="BX20" i="1"/>
  <c r="CO11" i="1"/>
  <c r="BY11" i="1"/>
  <c r="BY20" i="1"/>
  <c r="CP11" i="1"/>
  <c r="CA11" i="1"/>
  <c r="CA20" i="1"/>
  <c r="CR11" i="1"/>
  <c r="CB11" i="1"/>
  <c r="CB20" i="1"/>
  <c r="CS11" i="1"/>
  <c r="CC11" i="1"/>
  <c r="CC20" i="1"/>
  <c r="CT11" i="1"/>
  <c r="CD11" i="1"/>
  <c r="CD20" i="1"/>
  <c r="CU11" i="1"/>
  <c r="CE11" i="1"/>
  <c r="CE20" i="1"/>
  <c r="CV11" i="1"/>
  <c r="CF11" i="1"/>
  <c r="CF20" i="1"/>
  <c r="CW11" i="1"/>
  <c r="CG11" i="1"/>
  <c r="CG20" i="1"/>
  <c r="CX11" i="1"/>
  <c r="CH11" i="1"/>
  <c r="CH20" i="1"/>
  <c r="CY11" i="1"/>
  <c r="CI11" i="1"/>
  <c r="CI20" i="1"/>
  <c r="CZ11" i="1"/>
  <c r="BU12" i="1"/>
  <c r="BU21" i="1"/>
  <c r="CL12" i="1"/>
  <c r="BV12" i="1"/>
  <c r="BV21" i="1"/>
  <c r="CM12" i="1"/>
  <c r="BW12" i="1"/>
  <c r="BW21" i="1"/>
  <c r="CN12" i="1"/>
  <c r="BX12" i="1"/>
  <c r="BX21" i="1"/>
  <c r="CO12" i="1"/>
  <c r="BY12" i="1"/>
  <c r="BY21" i="1"/>
  <c r="CP12" i="1"/>
  <c r="CA12" i="1"/>
  <c r="CA21" i="1"/>
  <c r="CR12" i="1"/>
  <c r="CB12" i="1"/>
  <c r="CB21" i="1"/>
  <c r="CS12" i="1"/>
  <c r="CC12" i="1"/>
  <c r="CC21" i="1"/>
  <c r="CT12" i="1"/>
  <c r="CD12" i="1"/>
  <c r="CD21" i="1"/>
  <c r="CU12" i="1"/>
  <c r="CE12" i="1"/>
  <c r="CE21" i="1"/>
  <c r="CV12" i="1"/>
  <c r="CF12" i="1"/>
  <c r="CF21" i="1"/>
  <c r="CW12" i="1"/>
  <c r="CG12" i="1"/>
  <c r="CG21" i="1"/>
  <c r="CX12" i="1"/>
  <c r="CH12" i="1"/>
  <c r="CH21" i="1"/>
  <c r="CY12" i="1"/>
  <c r="CI12" i="1"/>
  <c r="CI21" i="1"/>
  <c r="CZ12" i="1"/>
  <c r="BV7" i="1"/>
  <c r="BV16" i="1"/>
  <c r="CM7" i="1"/>
  <c r="CN7" i="1"/>
  <c r="CO7" i="1"/>
  <c r="BY7" i="1"/>
  <c r="BY16" i="1"/>
  <c r="CP7" i="1"/>
  <c r="CA16" i="1"/>
  <c r="CR7" i="1"/>
  <c r="CB16" i="1"/>
  <c r="CS7" i="1"/>
  <c r="CT7" i="1"/>
  <c r="CD7" i="1"/>
  <c r="CD16" i="1"/>
  <c r="CU7" i="1"/>
  <c r="CE16" i="1"/>
  <c r="CV7" i="1"/>
  <c r="CF7" i="1"/>
  <c r="CF16" i="1"/>
  <c r="CW7" i="1"/>
  <c r="CG16" i="1"/>
  <c r="CX7" i="1"/>
  <c r="CH16" i="1"/>
  <c r="CY7" i="1"/>
  <c r="CZ7" i="1"/>
  <c r="BU7" i="1"/>
  <c r="BU16" i="1"/>
  <c r="CL7" i="1"/>
  <c r="T8" i="1"/>
  <c r="U8" i="1"/>
  <c r="V8" i="1"/>
  <c r="W8" i="1"/>
  <c r="X8" i="1"/>
  <c r="Z8" i="1"/>
  <c r="AA8" i="1"/>
  <c r="AB8" i="1"/>
  <c r="AC8" i="1"/>
  <c r="AD8" i="1"/>
  <c r="AE8" i="1"/>
  <c r="AF8" i="1"/>
  <c r="AG8" i="1"/>
  <c r="AH8" i="1"/>
</calcChain>
</file>

<file path=xl/sharedStrings.xml><?xml version="1.0" encoding="utf-8"?>
<sst xmlns="http://schemas.openxmlformats.org/spreadsheetml/2006/main" count="248" uniqueCount="54">
  <si>
    <t>D</t>
  </si>
  <si>
    <t>S</t>
  </si>
  <si>
    <t>L</t>
  </si>
  <si>
    <t>E</t>
  </si>
  <si>
    <t>F</t>
  </si>
  <si>
    <t>I</t>
  </si>
  <si>
    <t>A</t>
  </si>
  <si>
    <t>K</t>
  </si>
  <si>
    <t>Amino Acids, by position</t>
  </si>
  <si>
    <t>Dayhoff classes, by position</t>
  </si>
  <si>
    <t>T</t>
  </si>
  <si>
    <t>V</t>
  </si>
  <si>
    <t>M</t>
  </si>
  <si>
    <t>G</t>
  </si>
  <si>
    <t>R</t>
  </si>
  <si>
    <t>N</t>
  </si>
  <si>
    <t>H</t>
  </si>
  <si>
    <t>Q</t>
  </si>
  <si>
    <t>Y</t>
  </si>
  <si>
    <t>Estimate of theta</t>
  </si>
  <si>
    <t>Class 1</t>
  </si>
  <si>
    <t>Class 2</t>
  </si>
  <si>
    <t>Class 3</t>
  </si>
  <si>
    <t>Class 4</t>
  </si>
  <si>
    <t>Class 5</t>
  </si>
  <si>
    <t>Class 6</t>
  </si>
  <si>
    <t>Ratio of theta</t>
  </si>
  <si>
    <t>Peptide to predict</t>
  </si>
  <si>
    <t>PaAcpH substrate?</t>
  </si>
  <si>
    <t>#  in each Dayhoff class</t>
  </si>
  <si>
    <t>Prior + # in each Dayhoff class</t>
  </si>
  <si>
    <t>Prior</t>
  </si>
  <si>
    <t>theta for "substrate"</t>
  </si>
  <si>
    <t>theta for "not substrate"</t>
  </si>
  <si>
    <t>Log10(Probability of peptide, given it is a substrate)</t>
  </si>
  <si>
    <t>Log10(Probability of peptide, given it is not a substrate)</t>
  </si>
  <si>
    <t>log10(theta for "substrate")</t>
  </si>
  <si>
    <t>Log10(theta for "not substrate")</t>
  </si>
  <si>
    <t>Probability peptide is a substrate</t>
  </si>
  <si>
    <t>Dayhoff Classes of that peptide</t>
  </si>
  <si>
    <t>Dayhoff classes</t>
  </si>
  <si>
    <t>AGPST</t>
  </si>
  <si>
    <t>DENQ</t>
  </si>
  <si>
    <t>HKR</t>
  </si>
  <si>
    <t>ILMV</t>
  </si>
  <si>
    <t>FWY</t>
  </si>
  <si>
    <t>C</t>
  </si>
  <si>
    <t>DE</t>
  </si>
  <si>
    <t>NQ</t>
  </si>
  <si>
    <t>GP</t>
  </si>
  <si>
    <t>ILV</t>
  </si>
  <si>
    <t>SM</t>
  </si>
  <si>
    <t>T?</t>
  </si>
  <si>
    <t>New classes proposed by Nathan &amp; 3 Mikes (Mike Burkhart, Mike Gilson, Mike Rothman)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</si>
</sst>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1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1" fillId="3" borderId="0" xfId="2"/>
    <xf numFmtId="0" fontId="1" fillId="4" borderId="0" xfId="3"/>
    <xf numFmtId="0" fontId="2" fillId="4" borderId="0" xfId="3" applyFont="1"/>
    <xf numFmtId="0" fontId="2" fillId="3" borderId="0" xfId="2" applyFont="1"/>
    <xf numFmtId="0" fontId="6" fillId="0" borderId="0" xfId="0" applyFont="1"/>
    <xf numFmtId="49" fontId="3" fillId="0" borderId="0" xfId="0" applyNumberFormat="1" applyFont="1" applyAlignment="1">
      <alignment wrapText="1"/>
    </xf>
    <xf numFmtId="164" fontId="1" fillId="4" borderId="0" xfId="3" applyNumberFormat="1"/>
    <xf numFmtId="164" fontId="1" fillId="3" borderId="0" xfId="2" applyNumberFormat="1"/>
    <xf numFmtId="165" fontId="1" fillId="2" borderId="0" xfId="1" applyNumberFormat="1"/>
    <xf numFmtId="0" fontId="3" fillId="0" borderId="0" xfId="0" applyFont="1"/>
    <xf numFmtId="0" fontId="3" fillId="0" borderId="0" xfId="0" applyFont="1" applyAlignment="1">
      <alignment horizontal="left"/>
    </xf>
    <xf numFmtId="2" fontId="1" fillId="4" borderId="0" xfId="3" applyNumberFormat="1"/>
    <xf numFmtId="2" fontId="1" fillId="3" borderId="0" xfId="2" applyNumberFormat="1"/>
    <xf numFmtId="2" fontId="0" fillId="0" borderId="0" xfId="0" applyNumberFormat="1"/>
  </cellXfs>
  <cellStyles count="118">
    <cellStyle name="20% - Accent1" xfId="1" builtinId="30"/>
    <cellStyle name="20% - Accent2" xfId="2" builtinId="34"/>
    <cellStyle name="20% - Accent3" xfId="3" builtinId="3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0"/>
  <sheetViews>
    <sheetView tabSelected="1" zoomScale="125" zoomScaleNormal="125" zoomScalePageLayoutView="125" workbookViewId="0">
      <selection activeCell="E20" sqref="E20"/>
    </sheetView>
  </sheetViews>
  <sheetFormatPr baseColWidth="10" defaultRowHeight="15" x14ac:dyDescent="0"/>
  <cols>
    <col min="1" max="1" width="10" bestFit="1" customWidth="1"/>
    <col min="2" max="2" width="3.6640625" customWidth="1"/>
    <col min="3" max="7" width="2.83203125" bestFit="1" customWidth="1"/>
    <col min="8" max="8" width="2.1640625" style="2" bestFit="1" customWidth="1"/>
    <col min="9" max="9" width="2.33203125" bestFit="1" customWidth="1"/>
    <col min="10" max="12" width="3" bestFit="1" customWidth="1"/>
    <col min="13" max="13" width="2.6640625" bestFit="1" customWidth="1"/>
    <col min="14" max="17" width="3" bestFit="1" customWidth="1"/>
    <col min="18" max="18" width="2.33203125" customWidth="1"/>
    <col min="19" max="19" width="3" customWidth="1"/>
    <col min="20" max="24" width="2.83203125" bestFit="1" customWidth="1"/>
    <col min="25" max="25" width="2.1640625" style="2" bestFit="1" customWidth="1"/>
    <col min="26" max="34" width="2.1640625" bestFit="1" customWidth="1"/>
    <col min="35" max="35" width="2" customWidth="1"/>
    <col min="36" max="36" width="2.83203125" customWidth="1"/>
    <col min="37" max="37" width="6.83203125" bestFit="1" customWidth="1"/>
    <col min="38" max="42" width="2.83203125" bestFit="1" customWidth="1"/>
    <col min="43" max="43" width="2.1640625" style="2" bestFit="1" customWidth="1"/>
    <col min="44" max="52" width="2.1640625" bestFit="1" customWidth="1"/>
    <col min="53" max="54" width="3.5" customWidth="1"/>
    <col min="55" max="55" width="6.83203125" bestFit="1" customWidth="1"/>
    <col min="56" max="60" width="2.83203125" bestFit="1" customWidth="1"/>
    <col min="61" max="70" width="2.1640625" bestFit="1" customWidth="1"/>
    <col min="71" max="71" width="3.5" customWidth="1"/>
    <col min="72" max="72" width="6.83203125" bestFit="1" customWidth="1"/>
    <col min="73" max="77" width="3.83203125" bestFit="1" customWidth="1"/>
    <col min="78" max="78" width="2.1640625" bestFit="1" customWidth="1"/>
    <col min="79" max="87" width="3.83203125" bestFit="1" customWidth="1"/>
    <col min="89" max="89" width="6.83203125" bestFit="1" customWidth="1"/>
    <col min="90" max="94" width="3.83203125" bestFit="1" customWidth="1"/>
    <col min="95" max="95" width="2.1640625" bestFit="1" customWidth="1"/>
    <col min="96" max="104" width="3.83203125" bestFit="1" customWidth="1"/>
    <col min="105" max="105" width="5.1640625" customWidth="1"/>
    <col min="106" max="110" width="3.83203125" bestFit="1" customWidth="1"/>
    <col min="111" max="111" width="2.1640625" bestFit="1" customWidth="1"/>
    <col min="112" max="120" width="3.83203125" bestFit="1" customWidth="1"/>
    <col min="121" max="121" width="3.83203125" customWidth="1"/>
    <col min="122" max="122" width="41.1640625" bestFit="1" customWidth="1"/>
    <col min="123" max="123" width="12.1640625" bestFit="1" customWidth="1"/>
  </cols>
  <sheetData>
    <row r="1" spans="1:122" ht="44" customHeight="1">
      <c r="A1" s="8" t="s">
        <v>28</v>
      </c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T1" s="13" t="s">
        <v>9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BC1" s="13" t="s">
        <v>31</v>
      </c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</row>
    <row r="2" spans="1:122">
      <c r="C2">
        <v>-5</v>
      </c>
      <c r="D2">
        <v>-4</v>
      </c>
      <c r="E2">
        <v>-3</v>
      </c>
      <c r="F2">
        <v>-2</v>
      </c>
      <c r="G2">
        <v>-1</v>
      </c>
      <c r="H2" s="2">
        <v>0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T2">
        <v>-5</v>
      </c>
      <c r="U2">
        <v>-4</v>
      </c>
      <c r="V2">
        <v>-3</v>
      </c>
      <c r="W2">
        <v>-2</v>
      </c>
      <c r="X2">
        <v>-1</v>
      </c>
      <c r="Y2" s="2">
        <v>0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BD2">
        <v>-5</v>
      </c>
      <c r="BE2">
        <v>-4</v>
      </c>
      <c r="BF2">
        <v>-3</v>
      </c>
      <c r="BG2">
        <v>-2</v>
      </c>
      <c r="BH2">
        <v>-1</v>
      </c>
      <c r="BI2" s="2">
        <v>0</v>
      </c>
      <c r="BJ2">
        <v>1</v>
      </c>
      <c r="BK2">
        <v>2</v>
      </c>
      <c r="BL2">
        <v>3</v>
      </c>
      <c r="BM2">
        <v>4</v>
      </c>
      <c r="BN2">
        <v>5</v>
      </c>
      <c r="BO2">
        <v>6</v>
      </c>
      <c r="BP2">
        <v>7</v>
      </c>
      <c r="BQ2">
        <v>8</v>
      </c>
      <c r="BR2">
        <v>9</v>
      </c>
    </row>
    <row r="3" spans="1:122">
      <c r="A3" s="4" t="s">
        <v>18</v>
      </c>
      <c r="C3" s="4"/>
      <c r="D3" s="4"/>
      <c r="E3" s="4"/>
      <c r="F3" s="4"/>
      <c r="G3" s="4" t="s">
        <v>0</v>
      </c>
      <c r="H3" s="5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1</v>
      </c>
      <c r="O3" s="4" t="s">
        <v>7</v>
      </c>
      <c r="P3" s="4" t="s">
        <v>2</v>
      </c>
      <c r="Q3" s="4" t="s">
        <v>6</v>
      </c>
      <c r="T3" s="4" t="str">
        <f t="shared" ref="T3:X3" si="0">IF(C3="","",IF(OR(C3="A",C3="G",C3="P",C3="S",C3="T"),1,IF(OR(C3="D",C3="E",C3="N",C3="Q"),2,IF(OR(C3="H",C3="K",C3="R"),3,IF(OR(C3="I",C3="L",C3="M",C3="V"),4,IF(OR(C3="F",C3="W",C3="Y"),5,IF(C3="C",6,"ERROR")))))))</f>
        <v/>
      </c>
      <c r="U3" s="4" t="str">
        <f t="shared" si="0"/>
        <v/>
      </c>
      <c r="V3" s="4" t="str">
        <f t="shared" si="0"/>
        <v/>
      </c>
      <c r="W3" s="4" t="str">
        <f t="shared" si="0"/>
        <v/>
      </c>
      <c r="X3" s="4">
        <f t="shared" si="0"/>
        <v>2</v>
      </c>
      <c r="Y3" s="5"/>
      <c r="Z3" s="4">
        <f>IF(I3="","",IF(OR(I3="A",I3="G",I3="P",I3="S",I3="T"),1,IF(OR(I3="D",I3="E",I3="N",I3="Q"),2,IF(OR(I3="H",I3="K",I3="R"),3,IF(OR(I3="I",I3="L",I3="M",I3="V"),4,IF(OR(I3="F",I3="W",I3="Y"),5,IF(I3="C",6,"ERROR")))))))</f>
        <v>4</v>
      </c>
      <c r="AA3" s="4">
        <f t="shared" ref="AA3:AH3" si="1">IF(J3="","",IF(OR(J3="A",J3="G",J3="P",J3="S",J3="T"),1,IF(OR(J3="D",J3="E",J3="N",J3="Q"),2,IF(OR(J3="H",J3="K",J3="R"),3,IF(OR(J3="I",J3="L",J3="M",J3="V"),4,IF(OR(J3="F",J3="W",J3="Y"),5,IF(J3="C",6,"ERROR")))))))</f>
        <v>2</v>
      </c>
      <c r="AB3" s="4">
        <f t="shared" si="1"/>
        <v>5</v>
      </c>
      <c r="AC3" s="4">
        <f t="shared" si="1"/>
        <v>4</v>
      </c>
      <c r="AD3" s="4">
        <f t="shared" si="1"/>
        <v>1</v>
      </c>
      <c r="AE3" s="4">
        <f t="shared" si="1"/>
        <v>1</v>
      </c>
      <c r="AF3" s="4">
        <f t="shared" si="1"/>
        <v>3</v>
      </c>
      <c r="AG3" s="4">
        <f t="shared" si="1"/>
        <v>4</v>
      </c>
      <c r="AH3" s="4">
        <f t="shared" si="1"/>
        <v>1</v>
      </c>
      <c r="BD3">
        <v>1</v>
      </c>
      <c r="BE3">
        <v>1</v>
      </c>
      <c r="BF3">
        <v>1</v>
      </c>
      <c r="BG3">
        <v>1</v>
      </c>
      <c r="BH3">
        <v>1</v>
      </c>
      <c r="BI3" s="2"/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</row>
    <row r="4" spans="1:122">
      <c r="A4" s="4" t="s">
        <v>18</v>
      </c>
      <c r="C4" s="4" t="s">
        <v>0</v>
      </c>
      <c r="D4" s="4" t="s">
        <v>2</v>
      </c>
      <c r="E4" s="4" t="s">
        <v>13</v>
      </c>
      <c r="F4" s="4" t="s">
        <v>6</v>
      </c>
      <c r="G4" s="4" t="s">
        <v>0</v>
      </c>
      <c r="H4" s="5" t="s">
        <v>1</v>
      </c>
      <c r="I4" s="4" t="s">
        <v>2</v>
      </c>
      <c r="J4" s="4" t="s">
        <v>0</v>
      </c>
      <c r="K4" s="4" t="s">
        <v>10</v>
      </c>
      <c r="L4" s="4" t="s">
        <v>11</v>
      </c>
      <c r="M4" s="4" t="s">
        <v>3</v>
      </c>
      <c r="N4" s="4" t="s">
        <v>2</v>
      </c>
      <c r="O4" s="4" t="s">
        <v>11</v>
      </c>
      <c r="P4" s="4" t="s">
        <v>12</v>
      </c>
      <c r="Q4" s="4" t="s">
        <v>6</v>
      </c>
      <c r="T4" s="4">
        <f t="shared" ref="T4:T7" si="2">IF(C4="","",IF(OR(C4="A",C4="G",C4="P",C4="S",C4="T"),1,IF(OR(C4="D",C4="E",C4="N",C4="Q"),2,IF(OR(C4="H",C4="K",C4="R"),3,IF(OR(C4="I",C4="L",C4="M",C4="V"),4,IF(OR(C4="F",C4="W",C4="Y"),5,IF(C4="C",6,"ERROR")))))))</f>
        <v>2</v>
      </c>
      <c r="U4" s="4">
        <f t="shared" ref="U4:U7" si="3">IF(D4="","",IF(OR(D4="A",D4="G",D4="P",D4="S",D4="T"),1,IF(OR(D4="D",D4="E",D4="N",D4="Q"),2,IF(OR(D4="H",D4="K",D4="R"),3,IF(OR(D4="I",D4="L",D4="M",D4="V"),4,IF(OR(D4="F",D4="W",D4="Y"),5,IF(D4="C",6,"ERROR")))))))</f>
        <v>4</v>
      </c>
      <c r="V4" s="4">
        <f t="shared" ref="V4:V7" si="4">IF(E4="","",IF(OR(E4="A",E4="G",E4="P",E4="S",E4="T"),1,IF(OR(E4="D",E4="E",E4="N",E4="Q"),2,IF(OR(E4="H",E4="K",E4="R"),3,IF(OR(E4="I",E4="L",E4="M",E4="V"),4,IF(OR(E4="F",E4="W",E4="Y"),5,IF(E4="C",6,"ERROR")))))))</f>
        <v>1</v>
      </c>
      <c r="W4" s="4">
        <f t="shared" ref="W4:W7" si="5">IF(F4="","",IF(OR(F4="A",F4="G",F4="P",F4="S",F4="T"),1,IF(OR(F4="D",F4="E",F4="N",F4="Q"),2,IF(OR(F4="H",F4="K",F4="R"),3,IF(OR(F4="I",F4="L",F4="M",F4="V"),4,IF(OR(F4="F",F4="W",F4="Y"),5,IF(F4="C",6,"ERROR")))))))</f>
        <v>1</v>
      </c>
      <c r="X4" s="4">
        <f t="shared" ref="X4:X7" si="6">IF(G4="","",IF(OR(G4="A",G4="G",G4="P",G4="S",G4="T"),1,IF(OR(G4="D",G4="E",G4="N",G4="Q"),2,IF(OR(G4="H",G4="K",G4="R"),3,IF(OR(G4="I",G4="L",G4="M",G4="V"),4,IF(OR(G4="F",G4="W",G4="Y"),5,IF(G4="C",6,"ERROR")))))))</f>
        <v>2</v>
      </c>
      <c r="Y4" s="5"/>
      <c r="Z4" s="4">
        <f t="shared" ref="Z4:Z7" si="7">IF(I4="","",IF(OR(I4="A",I4="G",I4="P",I4="S",I4="T"),1,IF(OR(I4="D",I4="E",I4="N",I4="Q"),2,IF(OR(I4="H",I4="K",I4="R"),3,IF(OR(I4="I",I4="L",I4="M",I4="V"),4,IF(OR(I4="F",I4="W",I4="Y"),5,IF(I4="C",6,"ERROR")))))))</f>
        <v>4</v>
      </c>
      <c r="AA4" s="4">
        <f t="shared" ref="AA4:AA7" si="8">IF(J4="","",IF(OR(J4="A",J4="G",J4="P",J4="S",J4="T"),1,IF(OR(J4="D",J4="E",J4="N",J4="Q"),2,IF(OR(J4="H",J4="K",J4="R"),3,IF(OR(J4="I",J4="L",J4="M",J4="V"),4,IF(OR(J4="F",J4="W",J4="Y"),5,IF(J4="C",6,"ERROR")))))))</f>
        <v>2</v>
      </c>
      <c r="AB4" s="4">
        <f t="shared" ref="AB4:AB7" si="9">IF(K4="","",IF(OR(K4="A",K4="G",K4="P",K4="S",K4="T"),1,IF(OR(K4="D",K4="E",K4="N",K4="Q"),2,IF(OR(K4="H",K4="K",K4="R"),3,IF(OR(K4="I",K4="L",K4="M",K4="V"),4,IF(OR(K4="F",K4="W",K4="Y"),5,IF(K4="C",6,"ERROR")))))))</f>
        <v>1</v>
      </c>
      <c r="AC4" s="4">
        <f t="shared" ref="AC4:AC7" si="10">IF(L4="","",IF(OR(L4="A",L4="G",L4="P",L4="S",L4="T"),1,IF(OR(L4="D",L4="E",L4="N",L4="Q"),2,IF(OR(L4="H",L4="K",L4="R"),3,IF(OR(L4="I",L4="L",L4="M",L4="V"),4,IF(OR(L4="F",L4="W",L4="Y"),5,IF(L4="C",6,"ERROR")))))))</f>
        <v>4</v>
      </c>
      <c r="AD4" s="4">
        <f t="shared" ref="AD4:AD7" si="11">IF(M4="","",IF(OR(M4="A",M4="G",M4="P",M4="S",M4="T"),1,IF(OR(M4="D",M4="E",M4="N",M4="Q"),2,IF(OR(M4="H",M4="K",M4="R"),3,IF(OR(M4="I",M4="L",M4="M",M4="V"),4,IF(OR(M4="F",M4="W",M4="Y"),5,IF(M4="C",6,"ERROR")))))))</f>
        <v>2</v>
      </c>
      <c r="AE4" s="4">
        <f t="shared" ref="AE4:AE7" si="12">IF(N4="","",IF(OR(N4="A",N4="G",N4="P",N4="S",N4="T"),1,IF(OR(N4="D",N4="E",N4="N",N4="Q"),2,IF(OR(N4="H",N4="K",N4="R"),3,IF(OR(N4="I",N4="L",N4="M",N4="V"),4,IF(OR(N4="F",N4="W",N4="Y"),5,IF(N4="C",6,"ERROR")))))))</f>
        <v>4</v>
      </c>
      <c r="AF4" s="4">
        <f t="shared" ref="AF4:AF7" si="13">IF(O4="","",IF(OR(O4="A",O4="G",O4="P",O4="S",O4="T"),1,IF(OR(O4="D",O4="E",O4="N",O4="Q"),2,IF(OR(O4="H",O4="K",O4="R"),3,IF(OR(O4="I",O4="L",O4="M",O4="V"),4,IF(OR(O4="F",O4="W",O4="Y"),5,IF(O4="C",6,"ERROR")))))))</f>
        <v>4</v>
      </c>
      <c r="AG4" s="4">
        <f t="shared" ref="AG4:AG7" si="14">IF(P4="","",IF(OR(P4="A",P4="G",P4="P",P4="S",P4="T"),1,IF(OR(P4="D",P4="E",P4="N",P4="Q"),2,IF(OR(P4="H",P4="K",P4="R"),3,IF(OR(P4="I",P4="L",P4="M",P4="V"),4,IF(OR(P4="F",P4="W",P4="Y"),5,IF(P4="C",6,"ERROR")))))))</f>
        <v>4</v>
      </c>
      <c r="AH4" s="4">
        <f t="shared" ref="AH4:AH7" si="15">IF(Q4="","",IF(OR(Q4="A",Q4="G",Q4="P",Q4="S",Q4="T"),1,IF(OR(Q4="D",Q4="E",Q4="N",Q4="Q"),2,IF(OR(Q4="H",Q4="K",Q4="R"),3,IF(OR(Q4="I",Q4="L",Q4="M",Q4="V"),4,IF(OR(Q4="F",Q4="W",Q4="Y"),5,IF(Q4="C",6,"ERROR")))))))</f>
        <v>1</v>
      </c>
    </row>
    <row r="5" spans="1:122">
      <c r="A5" s="4" t="s">
        <v>18</v>
      </c>
      <c r="C5" s="4" t="s">
        <v>0</v>
      </c>
      <c r="D5" s="4" t="s">
        <v>2</v>
      </c>
      <c r="E5" s="4" t="s">
        <v>13</v>
      </c>
      <c r="F5" s="4" t="s">
        <v>6</v>
      </c>
      <c r="G5" s="4" t="s">
        <v>0</v>
      </c>
      <c r="H5" s="5" t="s">
        <v>1</v>
      </c>
      <c r="I5" s="4" t="s">
        <v>2</v>
      </c>
      <c r="J5" s="4" t="s">
        <v>0</v>
      </c>
      <c r="K5" s="4" t="s">
        <v>10</v>
      </c>
      <c r="L5" s="4" t="s">
        <v>11</v>
      </c>
      <c r="M5" s="4" t="s">
        <v>3</v>
      </c>
      <c r="N5" s="4" t="s">
        <v>2</v>
      </c>
      <c r="O5" s="4" t="s">
        <v>11</v>
      </c>
      <c r="P5" s="4" t="s">
        <v>12</v>
      </c>
      <c r="Q5" s="4" t="s">
        <v>6</v>
      </c>
      <c r="T5" s="4">
        <f t="shared" si="2"/>
        <v>2</v>
      </c>
      <c r="U5" s="4">
        <f t="shared" si="3"/>
        <v>4</v>
      </c>
      <c r="V5" s="4">
        <f t="shared" si="4"/>
        <v>1</v>
      </c>
      <c r="W5" s="4">
        <f t="shared" si="5"/>
        <v>1</v>
      </c>
      <c r="X5" s="4">
        <f t="shared" si="6"/>
        <v>2</v>
      </c>
      <c r="Y5" s="5"/>
      <c r="Z5" s="4">
        <f t="shared" si="7"/>
        <v>4</v>
      </c>
      <c r="AA5" s="4">
        <f t="shared" si="8"/>
        <v>2</v>
      </c>
      <c r="AB5" s="4">
        <f t="shared" si="9"/>
        <v>1</v>
      </c>
      <c r="AC5" s="4">
        <f t="shared" si="10"/>
        <v>4</v>
      </c>
      <c r="AD5" s="4">
        <f t="shared" si="11"/>
        <v>2</v>
      </c>
      <c r="AE5" s="4">
        <f t="shared" si="12"/>
        <v>4</v>
      </c>
      <c r="AF5" s="4">
        <f t="shared" si="13"/>
        <v>4</v>
      </c>
      <c r="AG5" s="4">
        <f t="shared" si="14"/>
        <v>4</v>
      </c>
      <c r="AH5" s="4">
        <f t="shared" si="15"/>
        <v>1</v>
      </c>
      <c r="AK5" s="13" t="s">
        <v>29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C5" s="13" t="s">
        <v>30</v>
      </c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T5" s="13" t="s">
        <v>19</v>
      </c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L5" s="13" t="s">
        <v>26</v>
      </c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B5" s="12" t="s">
        <v>27</v>
      </c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R5" s="1"/>
    </row>
    <row r="6" spans="1:122">
      <c r="A6" s="4" t="s">
        <v>18</v>
      </c>
      <c r="C6" s="4" t="s">
        <v>14</v>
      </c>
      <c r="D6" s="4" t="s">
        <v>18</v>
      </c>
      <c r="E6" s="4" t="s">
        <v>13</v>
      </c>
      <c r="F6" s="4" t="s">
        <v>2</v>
      </c>
      <c r="G6" s="4" t="s">
        <v>0</v>
      </c>
      <c r="H6" s="5" t="s">
        <v>1</v>
      </c>
      <c r="I6" s="4" t="s">
        <v>1</v>
      </c>
      <c r="J6" s="4" t="s">
        <v>6</v>
      </c>
      <c r="K6" s="4" t="s">
        <v>1</v>
      </c>
      <c r="L6" s="4" t="s">
        <v>5</v>
      </c>
      <c r="M6" s="4" t="s">
        <v>1</v>
      </c>
      <c r="N6" s="4" t="s">
        <v>2</v>
      </c>
      <c r="O6" s="4" t="s">
        <v>10</v>
      </c>
      <c r="P6" s="4" t="s">
        <v>1</v>
      </c>
      <c r="Q6" s="4" t="s">
        <v>0</v>
      </c>
      <c r="T6" s="4">
        <f t="shared" si="2"/>
        <v>3</v>
      </c>
      <c r="U6" s="4">
        <f t="shared" si="3"/>
        <v>5</v>
      </c>
      <c r="V6" s="4">
        <f t="shared" si="4"/>
        <v>1</v>
      </c>
      <c r="W6" s="4">
        <f t="shared" si="5"/>
        <v>4</v>
      </c>
      <c r="X6" s="4">
        <f t="shared" si="6"/>
        <v>2</v>
      </c>
      <c r="Y6" s="5"/>
      <c r="Z6" s="4">
        <f t="shared" si="7"/>
        <v>1</v>
      </c>
      <c r="AA6" s="4">
        <f t="shared" si="8"/>
        <v>1</v>
      </c>
      <c r="AB6" s="4">
        <f t="shared" si="9"/>
        <v>1</v>
      </c>
      <c r="AC6" s="4">
        <f t="shared" si="10"/>
        <v>4</v>
      </c>
      <c r="AD6" s="4">
        <f t="shared" si="11"/>
        <v>1</v>
      </c>
      <c r="AE6" s="4">
        <f t="shared" si="12"/>
        <v>4</v>
      </c>
      <c r="AF6" s="4">
        <f t="shared" si="13"/>
        <v>1</v>
      </c>
      <c r="AG6" s="4">
        <f t="shared" si="14"/>
        <v>1</v>
      </c>
      <c r="AH6" s="4">
        <f t="shared" si="15"/>
        <v>2</v>
      </c>
      <c r="AL6">
        <v>-5</v>
      </c>
      <c r="AM6">
        <v>-4</v>
      </c>
      <c r="AN6">
        <v>-3</v>
      </c>
      <c r="AO6">
        <v>-2</v>
      </c>
      <c r="AP6">
        <v>-1</v>
      </c>
      <c r="AQ6" s="2">
        <v>0</v>
      </c>
      <c r="AR6">
        <v>1</v>
      </c>
      <c r="AS6">
        <v>2</v>
      </c>
      <c r="AT6">
        <v>3</v>
      </c>
      <c r="AU6">
        <v>4</v>
      </c>
      <c r="AV6">
        <v>5</v>
      </c>
      <c r="AW6">
        <v>6</v>
      </c>
      <c r="AX6">
        <v>7</v>
      </c>
      <c r="AY6">
        <v>8</v>
      </c>
      <c r="AZ6">
        <v>9</v>
      </c>
      <c r="BD6">
        <v>-5</v>
      </c>
      <c r="BE6">
        <v>-4</v>
      </c>
      <c r="BF6">
        <v>-3</v>
      </c>
      <c r="BG6">
        <v>-2</v>
      </c>
      <c r="BH6">
        <v>-1</v>
      </c>
      <c r="BI6" s="2">
        <v>0</v>
      </c>
      <c r="BJ6">
        <v>1</v>
      </c>
      <c r="BK6">
        <v>2</v>
      </c>
      <c r="BL6">
        <v>3</v>
      </c>
      <c r="BM6">
        <v>4</v>
      </c>
      <c r="BN6">
        <v>5</v>
      </c>
      <c r="BO6">
        <v>6</v>
      </c>
      <c r="BP6">
        <v>7</v>
      </c>
      <c r="BQ6">
        <v>8</v>
      </c>
      <c r="BR6">
        <v>9</v>
      </c>
      <c r="BU6">
        <v>-5</v>
      </c>
      <c r="BV6">
        <v>-4</v>
      </c>
      <c r="BW6">
        <v>-3</v>
      </c>
      <c r="BX6">
        <v>-2</v>
      </c>
      <c r="BY6">
        <v>-1</v>
      </c>
      <c r="BZ6">
        <v>0</v>
      </c>
      <c r="CA6">
        <v>1</v>
      </c>
      <c r="CB6">
        <v>2</v>
      </c>
      <c r="CC6">
        <v>3</v>
      </c>
      <c r="CD6">
        <v>4</v>
      </c>
      <c r="CE6">
        <v>5</v>
      </c>
      <c r="CF6">
        <v>6</v>
      </c>
      <c r="CG6">
        <v>7</v>
      </c>
      <c r="CH6">
        <v>8</v>
      </c>
      <c r="CI6">
        <v>9</v>
      </c>
      <c r="CL6">
        <v>-5</v>
      </c>
      <c r="CM6">
        <v>-4</v>
      </c>
      <c r="CN6">
        <v>-3</v>
      </c>
      <c r="CO6">
        <v>-2</v>
      </c>
      <c r="CP6">
        <v>-1</v>
      </c>
      <c r="CQ6">
        <v>0</v>
      </c>
      <c r="CR6">
        <v>1</v>
      </c>
      <c r="CS6">
        <v>2</v>
      </c>
      <c r="CT6">
        <v>3</v>
      </c>
      <c r="CU6">
        <v>4</v>
      </c>
      <c r="CV6">
        <v>5</v>
      </c>
      <c r="CW6">
        <v>6</v>
      </c>
      <c r="CX6">
        <v>7</v>
      </c>
      <c r="CY6">
        <v>8</v>
      </c>
      <c r="CZ6">
        <v>9</v>
      </c>
      <c r="DB6">
        <v>-5</v>
      </c>
      <c r="DC6">
        <v>-4</v>
      </c>
      <c r="DD6">
        <v>-3</v>
      </c>
      <c r="DE6">
        <v>-2</v>
      </c>
      <c r="DF6">
        <v>-1</v>
      </c>
      <c r="DG6" s="2">
        <v>0</v>
      </c>
      <c r="DH6">
        <v>1</v>
      </c>
      <c r="DI6">
        <v>2</v>
      </c>
      <c r="DJ6">
        <v>3</v>
      </c>
      <c r="DK6">
        <v>4</v>
      </c>
      <c r="DL6">
        <v>5</v>
      </c>
      <c r="DM6">
        <v>6</v>
      </c>
      <c r="DN6">
        <v>7</v>
      </c>
      <c r="DO6">
        <v>8</v>
      </c>
      <c r="DP6">
        <v>9</v>
      </c>
    </row>
    <row r="7" spans="1:122">
      <c r="A7" s="4" t="s">
        <v>18</v>
      </c>
      <c r="C7" s="4" t="s">
        <v>0</v>
      </c>
      <c r="D7" s="4" t="s">
        <v>2</v>
      </c>
      <c r="E7" s="4" t="s">
        <v>13</v>
      </c>
      <c r="F7" s="4" t="s">
        <v>6</v>
      </c>
      <c r="G7" s="4" t="s">
        <v>0</v>
      </c>
      <c r="H7" s="5" t="s">
        <v>1</v>
      </c>
      <c r="I7" s="4" t="s">
        <v>2</v>
      </c>
      <c r="J7" s="4" t="s">
        <v>0</v>
      </c>
      <c r="K7" s="4" t="s">
        <v>2</v>
      </c>
      <c r="L7" s="4" t="s">
        <v>11</v>
      </c>
      <c r="M7" s="4" t="s">
        <v>3</v>
      </c>
      <c r="N7" s="4" t="s">
        <v>2</v>
      </c>
      <c r="O7" s="4" t="s">
        <v>5</v>
      </c>
      <c r="P7" s="4" t="s">
        <v>12</v>
      </c>
      <c r="Q7" s="4" t="s">
        <v>6</v>
      </c>
      <c r="T7" s="4">
        <f t="shared" si="2"/>
        <v>2</v>
      </c>
      <c r="U7" s="4">
        <f t="shared" si="3"/>
        <v>4</v>
      </c>
      <c r="V7" s="4">
        <f t="shared" si="4"/>
        <v>1</v>
      </c>
      <c r="W7" s="4">
        <f t="shared" si="5"/>
        <v>1</v>
      </c>
      <c r="X7" s="4">
        <f t="shared" si="6"/>
        <v>2</v>
      </c>
      <c r="Y7" s="5"/>
      <c r="Z7" s="4">
        <f t="shared" si="7"/>
        <v>4</v>
      </c>
      <c r="AA7" s="4">
        <f t="shared" si="8"/>
        <v>2</v>
      </c>
      <c r="AB7" s="4">
        <f t="shared" si="9"/>
        <v>4</v>
      </c>
      <c r="AC7" s="4">
        <f t="shared" si="10"/>
        <v>4</v>
      </c>
      <c r="AD7" s="4">
        <f t="shared" si="11"/>
        <v>2</v>
      </c>
      <c r="AE7" s="4">
        <f t="shared" si="12"/>
        <v>4</v>
      </c>
      <c r="AF7" s="4">
        <f t="shared" si="13"/>
        <v>4</v>
      </c>
      <c r="AG7" s="4">
        <f t="shared" si="14"/>
        <v>4</v>
      </c>
      <c r="AH7" s="4">
        <f t="shared" si="15"/>
        <v>1</v>
      </c>
      <c r="AK7" t="s">
        <v>20</v>
      </c>
      <c r="AL7" s="4">
        <f>COUNTIF(T$3:T$7,"=1")</f>
        <v>0</v>
      </c>
      <c r="AM7" s="4">
        <f>COUNTIF(U$3:U$7,"=1")</f>
        <v>0</v>
      </c>
      <c r="AN7" s="4">
        <f>COUNTIF(V$3:V$7,"=1")</f>
        <v>4</v>
      </c>
      <c r="AO7" s="4">
        <f>COUNTIF(W$3:W$7,"=1")</f>
        <v>3</v>
      </c>
      <c r="AP7" s="4">
        <f>COUNTIF(X$3:X$7,"=1")</f>
        <v>0</v>
      </c>
      <c r="AQ7" s="5"/>
      <c r="AR7" s="4">
        <f>COUNTIF(Z$3:Z$7,"=1")</f>
        <v>1</v>
      </c>
      <c r="AS7" s="4">
        <f>COUNTIF(AA$3:AA$7,"=1")</f>
        <v>1</v>
      </c>
      <c r="AT7" s="4">
        <f>COUNTIF(AB$3:AB$7,"=1")</f>
        <v>3</v>
      </c>
      <c r="AU7" s="4">
        <f>COUNTIF(AC$3:AC$7,"=1")</f>
        <v>0</v>
      </c>
      <c r="AV7" s="4">
        <f>COUNTIF(AD$3:AD$7,"=1")</f>
        <v>2</v>
      </c>
      <c r="AW7" s="4">
        <f>COUNTIF(AE$3:AE$7,"=1")</f>
        <v>1</v>
      </c>
      <c r="AX7" s="4">
        <f>COUNTIF(AF$3:AF$7,"=1")</f>
        <v>1</v>
      </c>
      <c r="AY7" s="4">
        <f>COUNTIF(AG$3:AG$7,"=1")</f>
        <v>1</v>
      </c>
      <c r="AZ7" s="4">
        <f>COUNTIF(AH$3:AH$7,"=1")</f>
        <v>4</v>
      </c>
      <c r="BC7" t="s">
        <v>20</v>
      </c>
      <c r="BD7" s="4">
        <f>AL7+BD$3</f>
        <v>1</v>
      </c>
      <c r="BE7" s="4">
        <f>AM7+BE$3</f>
        <v>1</v>
      </c>
      <c r="BF7" s="4">
        <f>AN7+BF$3</f>
        <v>5</v>
      </c>
      <c r="BG7" s="4">
        <f>AO7+BG$3</f>
        <v>4</v>
      </c>
      <c r="BH7" s="4">
        <f>AP7+BH$3</f>
        <v>1</v>
      </c>
      <c r="BI7" s="4"/>
      <c r="BJ7" s="4">
        <f>AR7+BJ$3</f>
        <v>2</v>
      </c>
      <c r="BK7" s="4">
        <f>AS7+BK$3</f>
        <v>2</v>
      </c>
      <c r="BL7" s="4">
        <f>AT7+BL$3</f>
        <v>4</v>
      </c>
      <c r="BM7" s="4">
        <f>AU7+BM$3</f>
        <v>1</v>
      </c>
      <c r="BN7" s="4">
        <f>AV7+BN$3</f>
        <v>3</v>
      </c>
      <c r="BO7" s="4">
        <f>AW7+BO$3</f>
        <v>2</v>
      </c>
      <c r="BP7" s="4">
        <f>AX7+BP$3</f>
        <v>2</v>
      </c>
      <c r="BQ7" s="4">
        <f>AY7+BQ$3</f>
        <v>2</v>
      </c>
      <c r="BR7" s="4">
        <f>AZ7+BR$3</f>
        <v>5</v>
      </c>
      <c r="BT7" t="s">
        <v>20</v>
      </c>
      <c r="BU7" s="9">
        <f>BD7/SUM(BD$7:BD$12)</f>
        <v>0.1</v>
      </c>
      <c r="BV7" s="9">
        <f>BE7/SUM(BE$7:BE$12)</f>
        <v>0.1</v>
      </c>
      <c r="BW7" s="9">
        <f>BF7/SUM(BF$7:BF$12)</f>
        <v>0.5</v>
      </c>
      <c r="BX7" s="9">
        <f>BG7/SUM(BG$7:BG$12)</f>
        <v>0.4</v>
      </c>
      <c r="BY7" s="9">
        <f>BH7/SUM(BH$7:BH$12)</f>
        <v>9.0909090909090912E-2</v>
      </c>
      <c r="BZ7" s="9"/>
      <c r="CA7" s="9">
        <f>BJ7/SUM(BJ$7:BJ$12)</f>
        <v>0.18181818181818182</v>
      </c>
      <c r="CB7" s="9">
        <f>BK7/SUM(BK$7:BK$12)</f>
        <v>0.18181818181818182</v>
      </c>
      <c r="CC7" s="9">
        <f>BL7/SUM(BL$7:BL$12)</f>
        <v>0.36363636363636365</v>
      </c>
      <c r="CD7" s="9">
        <f>BM7/SUM(BM$7:BM$12)</f>
        <v>9.0909090909090912E-2</v>
      </c>
      <c r="CE7" s="9">
        <f>BN7/SUM(BN$7:BN$12)</f>
        <v>0.27272727272727271</v>
      </c>
      <c r="CF7" s="9">
        <f>BO7/SUM(BO$7:BO$12)</f>
        <v>0.18181818181818182</v>
      </c>
      <c r="CG7" s="9">
        <f>BP7/SUM(BP$7:BP$12)</f>
        <v>0.18181818181818182</v>
      </c>
      <c r="CH7" s="9">
        <f>BQ7/SUM(BQ$7:BQ$12)</f>
        <v>0.18181818181818182</v>
      </c>
      <c r="CI7" s="9">
        <f>BR7/SUM(BR$7:BR$12)</f>
        <v>0.45454545454545453</v>
      </c>
      <c r="CK7" t="s">
        <v>20</v>
      </c>
      <c r="CL7" s="11">
        <f>BU7/BU16</f>
        <v>1.1000000000000001</v>
      </c>
      <c r="CM7" s="11">
        <f t="shared" ref="CM7:CZ7" si="16">BV7/BV16</f>
        <v>1.1000000000000001</v>
      </c>
      <c r="CN7" s="11">
        <f t="shared" si="16"/>
        <v>0.91666666666666674</v>
      </c>
      <c r="CO7" s="11">
        <f t="shared" si="16"/>
        <v>4.4000000000000004</v>
      </c>
      <c r="CP7" s="11">
        <f t="shared" si="16"/>
        <v>1</v>
      </c>
      <c r="CQ7" s="11"/>
      <c r="CR7" s="11">
        <f t="shared" si="16"/>
        <v>2</v>
      </c>
      <c r="CS7" s="11">
        <f t="shared" si="16"/>
        <v>0.66666666666666674</v>
      </c>
      <c r="CT7" s="11">
        <f t="shared" si="16"/>
        <v>1.3333333333333335</v>
      </c>
      <c r="CU7" s="11">
        <f t="shared" si="16"/>
        <v>0.5</v>
      </c>
      <c r="CV7" s="11">
        <f t="shared" si="16"/>
        <v>1.4999999999999998</v>
      </c>
      <c r="CW7" s="11">
        <f t="shared" si="16"/>
        <v>1</v>
      </c>
      <c r="CX7" s="11">
        <f t="shared" si="16"/>
        <v>1</v>
      </c>
      <c r="CY7" s="11">
        <f t="shared" si="16"/>
        <v>0.5</v>
      </c>
      <c r="CZ7" s="11">
        <f t="shared" si="16"/>
        <v>5</v>
      </c>
      <c r="DB7" t="s">
        <v>0</v>
      </c>
      <c r="DC7" t="s">
        <v>6</v>
      </c>
      <c r="DD7" t="s">
        <v>10</v>
      </c>
      <c r="DE7" t="s">
        <v>11</v>
      </c>
      <c r="DF7" t="s">
        <v>5</v>
      </c>
      <c r="DG7" s="2" t="s">
        <v>1</v>
      </c>
      <c r="DH7" t="s">
        <v>12</v>
      </c>
      <c r="DI7" t="s">
        <v>6</v>
      </c>
      <c r="DJ7" t="s">
        <v>12</v>
      </c>
      <c r="DK7" t="s">
        <v>13</v>
      </c>
      <c r="DL7" t="s">
        <v>0</v>
      </c>
      <c r="DM7" t="s">
        <v>5</v>
      </c>
      <c r="DN7" t="s">
        <v>11</v>
      </c>
      <c r="DO7" t="s">
        <v>2</v>
      </c>
      <c r="DP7" t="s">
        <v>5</v>
      </c>
    </row>
    <row r="8" spans="1:122">
      <c r="T8" t="str">
        <f t="shared" ref="T8:T13" si="17">IF(C8="","",IF(OR(C8="A",C8="G",C8="P",C8="S",C8="T"),1,IF(OR(C8="D",C8="E",C8="N",C8="Q"),2,IF(OR(C8="H",C8="K",C8="R"),3,IF(OR(C8="I",C8="L",C8="M",C8="V"),4,IF(OR(C8="F",C8="W",C8="Y"),5,IF(C8="C",6,"ERROR")))))))</f>
        <v/>
      </c>
      <c r="U8" t="str">
        <f t="shared" ref="U8:U13" si="18">IF(D8="","",IF(OR(D8="A",D8="G",D8="P",D8="S",D8="T"),1,IF(OR(D8="D",D8="E",D8="N",D8="Q"),2,IF(OR(D8="H",D8="K",D8="R"),3,IF(OR(D8="I",D8="L",D8="M",D8="V"),4,IF(OR(D8="F",D8="W",D8="Y"),5,IF(D8="C",6,"ERROR")))))))</f>
        <v/>
      </c>
      <c r="V8" t="str">
        <f t="shared" ref="V8:V13" si="19">IF(E8="","",IF(OR(E8="A",E8="G",E8="P",E8="S",E8="T"),1,IF(OR(E8="D",E8="E",E8="N",E8="Q"),2,IF(OR(E8="H",E8="K",E8="R"),3,IF(OR(E8="I",E8="L",E8="M",E8="V"),4,IF(OR(E8="F",E8="W",E8="Y"),5,IF(E8="C",6,"ERROR")))))))</f>
        <v/>
      </c>
      <c r="W8" t="str">
        <f t="shared" ref="W8:W13" si="20">IF(F8="","",IF(OR(F8="A",F8="G",F8="P",F8="S",F8="T"),1,IF(OR(F8="D",F8="E",F8="N",F8="Q"),2,IF(OR(F8="H",F8="K",F8="R"),3,IF(OR(F8="I",F8="L",F8="M",F8="V"),4,IF(OR(F8="F",F8="W",F8="Y"),5,IF(F8="C",6,"ERROR")))))))</f>
        <v/>
      </c>
      <c r="X8" t="str">
        <f t="shared" ref="X8:X13" si="21">IF(G8="","",IF(OR(G8="A",G8="G",G8="P",G8="S",G8="T"),1,IF(OR(G8="D",G8="E",G8="N",G8="Q"),2,IF(OR(G8="H",G8="K",G8="R"),3,IF(OR(G8="I",G8="L",G8="M",G8="V"),4,IF(OR(G8="F",G8="W",G8="Y"),5,IF(G8="C",6,"ERROR")))))))</f>
        <v/>
      </c>
      <c r="Z8" t="str">
        <f t="shared" ref="Z8:Z13" si="22">IF(I8="","",IF(OR(I8="A",I8="G",I8="P",I8="S",I8="T"),1,IF(OR(I8="D",I8="E",I8="N",I8="Q"),2,IF(OR(I8="H",I8="K",I8="R"),3,IF(OR(I8="I",I8="L",I8="M",I8="V"),4,IF(OR(I8="F",I8="W",I8="Y"),5,IF(I8="C",6,"ERROR")))))))</f>
        <v/>
      </c>
      <c r="AA8" t="str">
        <f t="shared" ref="AA8:AA13" si="23">IF(J8="","",IF(OR(J8="A",J8="G",J8="P",J8="S",J8="T"),1,IF(OR(J8="D",J8="E",J8="N",J8="Q"),2,IF(OR(J8="H",J8="K",J8="R"),3,IF(OR(J8="I",J8="L",J8="M",J8="V"),4,IF(OR(J8="F",J8="W",J8="Y"),5,IF(J8="C",6,"ERROR")))))))</f>
        <v/>
      </c>
      <c r="AB8" t="str">
        <f t="shared" ref="AB8:AB13" si="24">IF(K8="","",IF(OR(K8="A",K8="G",K8="P",K8="S",K8="T"),1,IF(OR(K8="D",K8="E",K8="N",K8="Q"),2,IF(OR(K8="H",K8="K",K8="R"),3,IF(OR(K8="I",K8="L",K8="M",K8="V"),4,IF(OR(K8="F",K8="W",K8="Y"),5,IF(K8="C",6,"ERROR")))))))</f>
        <v/>
      </c>
      <c r="AC8" t="str">
        <f t="shared" ref="AC8:AC13" si="25">IF(L8="","",IF(OR(L8="A",L8="G",L8="P",L8="S",L8="T"),1,IF(OR(L8="D",L8="E",L8="N",L8="Q"),2,IF(OR(L8="H",L8="K",L8="R"),3,IF(OR(L8="I",L8="L",L8="M",L8="V"),4,IF(OR(L8="F",L8="W",L8="Y"),5,IF(L8="C",6,"ERROR")))))))</f>
        <v/>
      </c>
      <c r="AD8" t="str">
        <f t="shared" ref="AD8:AD13" si="26">IF(M8="","",IF(OR(M8="A",M8="G",M8="P",M8="S",M8="T"),1,IF(OR(M8="D",M8="E",M8="N",M8="Q"),2,IF(OR(M8="H",M8="K",M8="R"),3,IF(OR(M8="I",M8="L",M8="M",M8="V"),4,IF(OR(M8="F",M8="W",M8="Y"),5,IF(M8="C",6,"ERROR")))))))</f>
        <v/>
      </c>
      <c r="AE8" t="str">
        <f t="shared" ref="AE8:AE13" si="27">IF(N8="","",IF(OR(N8="A",N8="G",N8="P",N8="S",N8="T"),1,IF(OR(N8="D",N8="E",N8="N",N8="Q"),2,IF(OR(N8="H",N8="K",N8="R"),3,IF(OR(N8="I",N8="L",N8="M",N8="V"),4,IF(OR(N8="F",N8="W",N8="Y"),5,IF(N8="C",6,"ERROR")))))))</f>
        <v/>
      </c>
      <c r="AF8" t="str">
        <f t="shared" ref="AF8:AF13" si="28">IF(O8="","",IF(OR(O8="A",O8="G",O8="P",O8="S",O8="T"),1,IF(OR(O8="D",O8="E",O8="N",O8="Q"),2,IF(OR(O8="H",O8="K",O8="R"),3,IF(OR(O8="I",O8="L",O8="M",O8="V"),4,IF(OR(O8="F",O8="W",O8="Y"),5,IF(O8="C",6,"ERROR")))))))</f>
        <v/>
      </c>
      <c r="AG8" t="str">
        <f t="shared" ref="AG8:AG13" si="29">IF(P8="","",IF(OR(P8="A",P8="G",P8="P",P8="S",P8="T"),1,IF(OR(P8="D",P8="E",P8="N",P8="Q"),2,IF(OR(P8="H",P8="K",P8="R"),3,IF(OR(P8="I",P8="L",P8="M",P8="V"),4,IF(OR(P8="F",P8="W",P8="Y"),5,IF(P8="C",6,"ERROR")))))))</f>
        <v/>
      </c>
      <c r="AH8" t="str">
        <f t="shared" ref="AH8:AH13" si="30">IF(Q8="","",IF(OR(Q8="A",Q8="G",Q8="P",Q8="S",Q8="T"),1,IF(OR(Q8="D",Q8="E",Q8="N",Q8="Q"),2,IF(OR(Q8="H",Q8="K",Q8="R"),3,IF(OR(Q8="I",Q8="L",Q8="M",Q8="V"),4,IF(OR(Q8="F",Q8="W",Q8="Y"),5,IF(Q8="C",6,"ERROR")))))))</f>
        <v/>
      </c>
      <c r="AK8" t="s">
        <v>21</v>
      </c>
      <c r="AL8" s="4">
        <f>COUNTIF(T$3:T$7,"=2")</f>
        <v>3</v>
      </c>
      <c r="AM8" s="4">
        <f>COUNTIF(U$3:U$7,"=2")</f>
        <v>0</v>
      </c>
      <c r="AN8" s="4">
        <f>COUNTIF(V$3:V$7,"=2")</f>
        <v>0</v>
      </c>
      <c r="AO8" s="4">
        <f>COUNTIF(W$3:W$7,"=2")</f>
        <v>0</v>
      </c>
      <c r="AP8" s="4">
        <f>COUNTIF(X$3:X$7,"=2")</f>
        <v>5</v>
      </c>
      <c r="AQ8" s="5"/>
      <c r="AR8" s="4">
        <f>COUNTIF(Z$3:Z$7,"=2")</f>
        <v>0</v>
      </c>
      <c r="AS8" s="4">
        <f>COUNTIF(AA$3:AA$7,"=2")</f>
        <v>4</v>
      </c>
      <c r="AT8" s="4">
        <f>COUNTIF(AB$3:AB$7,"=2")</f>
        <v>0</v>
      </c>
      <c r="AU8" s="4">
        <f>COUNTIF(AC$3:AC$7,"=2")</f>
        <v>0</v>
      </c>
      <c r="AV8" s="4">
        <f>COUNTIF(AD$3:AD$7,"=2")</f>
        <v>3</v>
      </c>
      <c r="AW8" s="4">
        <f>COUNTIF(AE$3:AE$7,"=2")</f>
        <v>0</v>
      </c>
      <c r="AX8" s="4">
        <f>COUNTIF(AF$3:AF$7,"=2")</f>
        <v>0</v>
      </c>
      <c r="AY8" s="4">
        <f>COUNTIF(AG$3:AG$7,"=2")</f>
        <v>0</v>
      </c>
      <c r="AZ8" s="4">
        <f>COUNTIF(AH$3:AH$7,"=2")</f>
        <v>1</v>
      </c>
      <c r="BC8" t="s">
        <v>21</v>
      </c>
      <c r="BD8" s="4">
        <f>AL8+BD$3</f>
        <v>4</v>
      </c>
      <c r="BE8" s="4">
        <f>AM8+BE$3</f>
        <v>1</v>
      </c>
      <c r="BF8" s="4">
        <f>AN8+BF$3</f>
        <v>1</v>
      </c>
      <c r="BG8" s="4">
        <f>AO8+BG$3</f>
        <v>1</v>
      </c>
      <c r="BH8" s="4">
        <f>AP8+BH$3</f>
        <v>6</v>
      </c>
      <c r="BI8" s="4"/>
      <c r="BJ8" s="4">
        <f>AR8+BJ$3</f>
        <v>1</v>
      </c>
      <c r="BK8" s="4">
        <f>AS8+BK$3</f>
        <v>5</v>
      </c>
      <c r="BL8" s="4">
        <f>AT8+BL$3</f>
        <v>1</v>
      </c>
      <c r="BM8" s="4">
        <f>AU8+BM$3</f>
        <v>1</v>
      </c>
      <c r="BN8" s="4">
        <f>AV8+BN$3</f>
        <v>4</v>
      </c>
      <c r="BO8" s="4">
        <f>AW8+BO$3</f>
        <v>1</v>
      </c>
      <c r="BP8" s="4">
        <f>AX8+BP$3</f>
        <v>1</v>
      </c>
      <c r="BQ8" s="4">
        <f>AY8+BQ$3</f>
        <v>1</v>
      </c>
      <c r="BR8" s="4">
        <f>AZ8+BR$3</f>
        <v>2</v>
      </c>
      <c r="BT8" t="s">
        <v>21</v>
      </c>
      <c r="BU8" s="9">
        <f>BD8/SUM(BD$7:BD$12)</f>
        <v>0.4</v>
      </c>
      <c r="BV8" s="9">
        <f>BE8/SUM(BE$7:BE$12)</f>
        <v>0.1</v>
      </c>
      <c r="BW8" s="9">
        <f>BF8/SUM(BF$7:BF$12)</f>
        <v>0.1</v>
      </c>
      <c r="BX8" s="9">
        <f>BG8/SUM(BG$7:BG$12)</f>
        <v>0.1</v>
      </c>
      <c r="BY8" s="9">
        <f>BH8/SUM(BH$7:BH$12)</f>
        <v>0.54545454545454541</v>
      </c>
      <c r="BZ8" s="9"/>
      <c r="CA8" s="9">
        <f>BJ8/SUM(BJ$7:BJ$12)</f>
        <v>9.0909090909090912E-2</v>
      </c>
      <c r="CB8" s="9">
        <f>BK8/SUM(BK$7:BK$12)</f>
        <v>0.45454545454545453</v>
      </c>
      <c r="CC8" s="9">
        <f>BL8/SUM(BL$7:BL$12)</f>
        <v>9.0909090909090912E-2</v>
      </c>
      <c r="CD8" s="9">
        <f>BM8/SUM(BM$7:BM$12)</f>
        <v>9.0909090909090912E-2</v>
      </c>
      <c r="CE8" s="9">
        <f>BN8/SUM(BN$7:BN$12)</f>
        <v>0.36363636363636365</v>
      </c>
      <c r="CF8" s="9">
        <f>BO8/SUM(BO$7:BO$12)</f>
        <v>9.0909090909090912E-2</v>
      </c>
      <c r="CG8" s="9">
        <f>BP8/SUM(BP$7:BP$12)</f>
        <v>9.0909090909090912E-2</v>
      </c>
      <c r="CH8" s="9">
        <f>BQ8/SUM(BQ$7:BQ$12)</f>
        <v>9.0909090909090912E-2</v>
      </c>
      <c r="CI8" s="9">
        <f>BR8/SUM(BR$7:BR$12)</f>
        <v>0.18181818181818182</v>
      </c>
      <c r="CK8" t="s">
        <v>21</v>
      </c>
      <c r="CL8" s="11">
        <f>BU8/BU17</f>
        <v>0.88000000000000012</v>
      </c>
      <c r="CM8" s="11">
        <f>BV8/BV17</f>
        <v>1.1000000000000001</v>
      </c>
      <c r="CN8" s="11">
        <f>BW8/BW17</f>
        <v>1.1000000000000001</v>
      </c>
      <c r="CO8" s="11">
        <f>BX8/BX17</f>
        <v>1.1000000000000001</v>
      </c>
      <c r="CP8" s="11">
        <f>BY8/BY17</f>
        <v>1</v>
      </c>
      <c r="CQ8" s="11"/>
      <c r="CR8" s="11">
        <f>CA8/CA17</f>
        <v>1</v>
      </c>
      <c r="CS8" s="11">
        <f>CB8/CB17</f>
        <v>2.5</v>
      </c>
      <c r="CT8" s="11">
        <f>CC8/CC17</f>
        <v>1</v>
      </c>
      <c r="CU8" s="11">
        <f>CD8/CD17</f>
        <v>1</v>
      </c>
      <c r="CV8" s="11">
        <f>CE8/CE17</f>
        <v>0.8</v>
      </c>
      <c r="CW8" s="11">
        <f>CF8/CF17</f>
        <v>1</v>
      </c>
      <c r="CX8" s="11">
        <f>CG8/CG17</f>
        <v>1</v>
      </c>
      <c r="CY8" s="11">
        <f>CH8/CH17</f>
        <v>0.5</v>
      </c>
      <c r="CZ8" s="11">
        <f>CI8/CI17</f>
        <v>1</v>
      </c>
    </row>
    <row r="9" spans="1:122">
      <c r="A9" s="3" t="s">
        <v>15</v>
      </c>
      <c r="C9" s="3" t="s">
        <v>0</v>
      </c>
      <c r="D9" s="3" t="s">
        <v>5</v>
      </c>
      <c r="E9" s="3" t="s">
        <v>13</v>
      </c>
      <c r="F9" s="3" t="s">
        <v>18</v>
      </c>
      <c r="G9" s="3" t="s">
        <v>0</v>
      </c>
      <c r="H9" s="6" t="s">
        <v>1</v>
      </c>
      <c r="I9" s="3" t="s">
        <v>2</v>
      </c>
      <c r="J9" s="3" t="s">
        <v>6</v>
      </c>
      <c r="K9" s="3" t="s">
        <v>2</v>
      </c>
      <c r="L9" s="3" t="s">
        <v>12</v>
      </c>
      <c r="M9" s="3" t="s">
        <v>3</v>
      </c>
      <c r="N9" s="3" t="s">
        <v>10</v>
      </c>
      <c r="O9" s="3" t="s">
        <v>6</v>
      </c>
      <c r="P9" s="3" t="s">
        <v>6</v>
      </c>
      <c r="Q9" s="3" t="s">
        <v>14</v>
      </c>
      <c r="T9" s="3">
        <f t="shared" si="17"/>
        <v>2</v>
      </c>
      <c r="U9" s="3">
        <f t="shared" si="18"/>
        <v>4</v>
      </c>
      <c r="V9" s="3">
        <f t="shared" si="19"/>
        <v>1</v>
      </c>
      <c r="W9" s="3">
        <f t="shared" si="20"/>
        <v>5</v>
      </c>
      <c r="X9" s="3">
        <f t="shared" si="21"/>
        <v>2</v>
      </c>
      <c r="Y9" s="6"/>
      <c r="Z9" s="3">
        <f t="shared" si="22"/>
        <v>4</v>
      </c>
      <c r="AA9" s="3">
        <f t="shared" si="23"/>
        <v>1</v>
      </c>
      <c r="AB9" s="3">
        <f t="shared" si="24"/>
        <v>4</v>
      </c>
      <c r="AC9" s="3">
        <f t="shared" si="25"/>
        <v>4</v>
      </c>
      <c r="AD9" s="3">
        <f t="shared" si="26"/>
        <v>2</v>
      </c>
      <c r="AE9" s="3">
        <f t="shared" si="27"/>
        <v>1</v>
      </c>
      <c r="AF9" s="3">
        <f t="shared" si="28"/>
        <v>1</v>
      </c>
      <c r="AG9" s="3">
        <f t="shared" si="29"/>
        <v>1</v>
      </c>
      <c r="AH9" s="3">
        <f t="shared" si="30"/>
        <v>3</v>
      </c>
      <c r="AK9" t="s">
        <v>22</v>
      </c>
      <c r="AL9" s="4">
        <f>COUNTIF(T$3:T$7,"=3")</f>
        <v>1</v>
      </c>
      <c r="AM9" s="4">
        <f>COUNTIF(U$3:U$7,"=3")</f>
        <v>0</v>
      </c>
      <c r="AN9" s="4">
        <f>COUNTIF(V$3:V$7,"=3")</f>
        <v>0</v>
      </c>
      <c r="AO9" s="4">
        <f>COUNTIF(W$3:W$7,"=3")</f>
        <v>0</v>
      </c>
      <c r="AP9" s="4">
        <f>COUNTIF(X$3:X$7,"=3")</f>
        <v>0</v>
      </c>
      <c r="AQ9" s="5"/>
      <c r="AR9" s="4">
        <f>COUNTIF(Z$3:Z$7,"=3")</f>
        <v>0</v>
      </c>
      <c r="AS9" s="4">
        <f>COUNTIF(AA$3:AA$7,"=3")</f>
        <v>0</v>
      </c>
      <c r="AT9" s="4">
        <f>COUNTIF(AB$3:AB$7,"=3")</f>
        <v>0</v>
      </c>
      <c r="AU9" s="4">
        <f>COUNTIF(AC$3:AC$7,"=3")</f>
        <v>0</v>
      </c>
      <c r="AV9" s="4">
        <f>COUNTIF(AD$3:AD$7,"=3")</f>
        <v>0</v>
      </c>
      <c r="AW9" s="4">
        <f>COUNTIF(AE$3:AE$7,"=3")</f>
        <v>0</v>
      </c>
      <c r="AX9" s="4">
        <f>COUNTIF(AF$3:AF$7,"=3")</f>
        <v>1</v>
      </c>
      <c r="AY9" s="4">
        <f>COUNTIF(AG$3:AG$7,"=3")</f>
        <v>0</v>
      </c>
      <c r="AZ9" s="4">
        <f>COUNTIF(AH$3:AH$7,"=3")</f>
        <v>0</v>
      </c>
      <c r="BC9" t="s">
        <v>22</v>
      </c>
      <c r="BD9" s="4">
        <f>AL9+BD$3</f>
        <v>2</v>
      </c>
      <c r="BE9" s="4">
        <f>AM9+BE$3</f>
        <v>1</v>
      </c>
      <c r="BF9" s="4">
        <f>AN9+BF$3</f>
        <v>1</v>
      </c>
      <c r="BG9" s="4">
        <f>AO9+BG$3</f>
        <v>1</v>
      </c>
      <c r="BH9" s="4">
        <f>AP9+BH$3</f>
        <v>1</v>
      </c>
      <c r="BI9" s="4"/>
      <c r="BJ9" s="4">
        <f>AR9+BJ$3</f>
        <v>1</v>
      </c>
      <c r="BK9" s="4">
        <f>AS9+BK$3</f>
        <v>1</v>
      </c>
      <c r="BL9" s="4">
        <f>AT9+BL$3</f>
        <v>1</v>
      </c>
      <c r="BM9" s="4">
        <f>AU9+BM$3</f>
        <v>1</v>
      </c>
      <c r="BN9" s="4">
        <f>AV9+BN$3</f>
        <v>1</v>
      </c>
      <c r="BO9" s="4">
        <f>AW9+BO$3</f>
        <v>1</v>
      </c>
      <c r="BP9" s="4">
        <f>AX9+BP$3</f>
        <v>2</v>
      </c>
      <c r="BQ9" s="4">
        <f>AY9+BQ$3</f>
        <v>1</v>
      </c>
      <c r="BR9" s="4">
        <f>AZ9+BR$3</f>
        <v>1</v>
      </c>
      <c r="BT9" t="s">
        <v>22</v>
      </c>
      <c r="BU9" s="9">
        <f>BD9/SUM(BD$7:BD$12)</f>
        <v>0.2</v>
      </c>
      <c r="BV9" s="9">
        <f>BE9/SUM(BE$7:BE$12)</f>
        <v>0.1</v>
      </c>
      <c r="BW9" s="9">
        <f>BF9/SUM(BF$7:BF$12)</f>
        <v>0.1</v>
      </c>
      <c r="BX9" s="9">
        <f>BG9/SUM(BG$7:BG$12)</f>
        <v>0.1</v>
      </c>
      <c r="BY9" s="9">
        <f>BH9/SUM(BH$7:BH$12)</f>
        <v>9.0909090909090912E-2</v>
      </c>
      <c r="BZ9" s="9"/>
      <c r="CA9" s="9">
        <f>BJ9/SUM(BJ$7:BJ$12)</f>
        <v>9.0909090909090912E-2</v>
      </c>
      <c r="CB9" s="9">
        <f>BK9/SUM(BK$7:BK$12)</f>
        <v>9.0909090909090912E-2</v>
      </c>
      <c r="CC9" s="9">
        <f>BL9/SUM(BL$7:BL$12)</f>
        <v>9.0909090909090912E-2</v>
      </c>
      <c r="CD9" s="9">
        <f>BM9/SUM(BM$7:BM$12)</f>
        <v>9.0909090909090912E-2</v>
      </c>
      <c r="CE9" s="9">
        <f>BN9/SUM(BN$7:BN$12)</f>
        <v>9.0909090909090912E-2</v>
      </c>
      <c r="CF9" s="9">
        <f>BO9/SUM(BO$7:BO$12)</f>
        <v>9.0909090909090912E-2</v>
      </c>
      <c r="CG9" s="9">
        <f>BP9/SUM(BP$7:BP$12)</f>
        <v>0.18181818181818182</v>
      </c>
      <c r="CH9" s="9">
        <f>BQ9/SUM(BQ$7:BQ$12)</f>
        <v>9.0909090909090912E-2</v>
      </c>
      <c r="CI9" s="9">
        <f>BR9/SUM(BR$7:BR$12)</f>
        <v>9.0909090909090912E-2</v>
      </c>
      <c r="CK9" t="s">
        <v>22</v>
      </c>
      <c r="CL9" s="11">
        <f>BU9/BU18</f>
        <v>2.2000000000000002</v>
      </c>
      <c r="CM9" s="11">
        <f>BV9/BV18</f>
        <v>1.1000000000000001</v>
      </c>
      <c r="CN9" s="11">
        <f>BW9/BW18</f>
        <v>1.1000000000000001</v>
      </c>
      <c r="CO9" s="11">
        <f>BX9/BX18</f>
        <v>1.1000000000000001</v>
      </c>
      <c r="CP9" s="11">
        <f>BY9/BY18</f>
        <v>1</v>
      </c>
      <c r="CQ9" s="11"/>
      <c r="CR9" s="11">
        <f>CA9/CA18</f>
        <v>1</v>
      </c>
      <c r="CS9" s="11">
        <f>CB9/CB18</f>
        <v>0.5</v>
      </c>
      <c r="CT9" s="11">
        <f>CC9/CC18</f>
        <v>0.5</v>
      </c>
      <c r="CU9" s="11">
        <f>CD9/CD18</f>
        <v>1</v>
      </c>
      <c r="CV9" s="11">
        <f>CE9/CE18</f>
        <v>1</v>
      </c>
      <c r="CW9" s="11">
        <f>CF9/CF18</f>
        <v>1</v>
      </c>
      <c r="CX9" s="11">
        <f>CG9/CG18</f>
        <v>1</v>
      </c>
      <c r="CY9" s="11">
        <f>CH9/CH18</f>
        <v>1</v>
      </c>
      <c r="CZ9" s="11">
        <f>CI9/CI18</f>
        <v>0.25</v>
      </c>
    </row>
    <row r="10" spans="1:122">
      <c r="A10" s="3" t="s">
        <v>15</v>
      </c>
      <c r="C10" s="3" t="s">
        <v>0</v>
      </c>
      <c r="D10" s="3" t="s">
        <v>2</v>
      </c>
      <c r="E10" s="3" t="s">
        <v>13</v>
      </c>
      <c r="F10" s="3" t="s">
        <v>11</v>
      </c>
      <c r="G10" s="3" t="s">
        <v>0</v>
      </c>
      <c r="H10" s="6" t="s">
        <v>1</v>
      </c>
      <c r="I10" s="3" t="s">
        <v>2</v>
      </c>
      <c r="J10" s="3" t="s">
        <v>12</v>
      </c>
      <c r="K10" s="3" t="s">
        <v>1</v>
      </c>
      <c r="L10" s="3" t="s">
        <v>2</v>
      </c>
      <c r="M10" s="3" t="s">
        <v>10</v>
      </c>
      <c r="N10" s="3" t="s">
        <v>5</v>
      </c>
      <c r="O10" s="3" t="s">
        <v>2</v>
      </c>
      <c r="P10" s="3" t="s">
        <v>13</v>
      </c>
      <c r="Q10" s="3" t="s">
        <v>15</v>
      </c>
      <c r="T10" s="3">
        <f t="shared" si="17"/>
        <v>2</v>
      </c>
      <c r="U10" s="3">
        <f t="shared" si="18"/>
        <v>4</v>
      </c>
      <c r="V10" s="3">
        <f t="shared" si="19"/>
        <v>1</v>
      </c>
      <c r="W10" s="3">
        <f t="shared" si="20"/>
        <v>4</v>
      </c>
      <c r="X10" s="3">
        <f t="shared" si="21"/>
        <v>2</v>
      </c>
      <c r="Y10" s="6"/>
      <c r="Z10" s="3">
        <f t="shared" si="22"/>
        <v>4</v>
      </c>
      <c r="AA10" s="3">
        <f t="shared" si="23"/>
        <v>4</v>
      </c>
      <c r="AB10" s="3">
        <f t="shared" si="24"/>
        <v>1</v>
      </c>
      <c r="AC10" s="3">
        <f t="shared" si="25"/>
        <v>4</v>
      </c>
      <c r="AD10" s="3">
        <f t="shared" si="26"/>
        <v>1</v>
      </c>
      <c r="AE10" s="3">
        <f t="shared" si="27"/>
        <v>4</v>
      </c>
      <c r="AF10" s="3">
        <f t="shared" si="28"/>
        <v>4</v>
      </c>
      <c r="AG10" s="3">
        <f t="shared" si="29"/>
        <v>1</v>
      </c>
      <c r="AH10" s="3">
        <f t="shared" si="30"/>
        <v>2</v>
      </c>
      <c r="AK10" t="s">
        <v>23</v>
      </c>
      <c r="AL10" s="4">
        <f>COUNTIF(T$3:T$7,"=4")</f>
        <v>0</v>
      </c>
      <c r="AM10" s="4">
        <f>COUNTIF(U$3:U$7,"=4")</f>
        <v>3</v>
      </c>
      <c r="AN10" s="4">
        <f>COUNTIF(V$3:V$7,"=4")</f>
        <v>0</v>
      </c>
      <c r="AO10" s="4">
        <f>COUNTIF(W$3:W$7,"=4")</f>
        <v>1</v>
      </c>
      <c r="AP10" s="4">
        <f>COUNTIF(X$3:X$7,"=4")</f>
        <v>0</v>
      </c>
      <c r="AQ10" s="5"/>
      <c r="AR10" s="4">
        <f>COUNTIF(Z$3:Z$7,"=4")</f>
        <v>4</v>
      </c>
      <c r="AS10" s="4">
        <f>COUNTIF(AA$3:AA$7,"=4")</f>
        <v>0</v>
      </c>
      <c r="AT10" s="4">
        <f>COUNTIF(AB$3:AB$7,"=4")</f>
        <v>1</v>
      </c>
      <c r="AU10" s="4">
        <f>COUNTIF(AC$3:AC$7,"=4")</f>
        <v>5</v>
      </c>
      <c r="AV10" s="4">
        <f>COUNTIF(AD$3:AD$7,"=4")</f>
        <v>0</v>
      </c>
      <c r="AW10" s="4">
        <f>COUNTIF(AE$3:AE$7,"=4")</f>
        <v>4</v>
      </c>
      <c r="AX10" s="4">
        <f>COUNTIF(AF$3:AF$7,"=4")</f>
        <v>3</v>
      </c>
      <c r="AY10" s="4">
        <f>COUNTIF(AG$3:AG$7,"=4")</f>
        <v>4</v>
      </c>
      <c r="AZ10" s="4">
        <f>COUNTIF(AH$3:AH$7,"=4")</f>
        <v>0</v>
      </c>
      <c r="BC10" t="s">
        <v>23</v>
      </c>
      <c r="BD10" s="4">
        <f>AL10+BD$3</f>
        <v>1</v>
      </c>
      <c r="BE10" s="4">
        <f>AM10+BE$3</f>
        <v>4</v>
      </c>
      <c r="BF10" s="4">
        <f>AN10+BF$3</f>
        <v>1</v>
      </c>
      <c r="BG10" s="4">
        <f>AO10+BG$3</f>
        <v>2</v>
      </c>
      <c r="BH10" s="4">
        <f>AP10+BH$3</f>
        <v>1</v>
      </c>
      <c r="BI10" s="4"/>
      <c r="BJ10" s="4">
        <f>AR10+BJ$3</f>
        <v>5</v>
      </c>
      <c r="BK10" s="4">
        <f>AS10+BK$3</f>
        <v>1</v>
      </c>
      <c r="BL10" s="4">
        <f>AT10+BL$3</f>
        <v>2</v>
      </c>
      <c r="BM10" s="4">
        <f>AU10+BM$3</f>
        <v>6</v>
      </c>
      <c r="BN10" s="4">
        <f>AV10+BN$3</f>
        <v>1</v>
      </c>
      <c r="BO10" s="4">
        <f>AW10+BO$3</f>
        <v>5</v>
      </c>
      <c r="BP10" s="4">
        <f>AX10+BP$3</f>
        <v>4</v>
      </c>
      <c r="BQ10" s="4">
        <f>AY10+BQ$3</f>
        <v>5</v>
      </c>
      <c r="BR10" s="4">
        <f>AZ10+BR$3</f>
        <v>1</v>
      </c>
      <c r="BT10" t="s">
        <v>23</v>
      </c>
      <c r="BU10" s="9">
        <f>BD10/SUM(BD$7:BD$12)</f>
        <v>0.1</v>
      </c>
      <c r="BV10" s="9">
        <f>BE10/SUM(BE$7:BE$12)</f>
        <v>0.4</v>
      </c>
      <c r="BW10" s="9">
        <f>BF10/SUM(BF$7:BF$12)</f>
        <v>0.1</v>
      </c>
      <c r="BX10" s="9">
        <f>BG10/SUM(BG$7:BG$12)</f>
        <v>0.2</v>
      </c>
      <c r="BY10" s="9">
        <f>BH10/SUM(BH$7:BH$12)</f>
        <v>9.0909090909090912E-2</v>
      </c>
      <c r="BZ10" s="9"/>
      <c r="CA10" s="9">
        <f>BJ10/SUM(BJ$7:BJ$12)</f>
        <v>0.45454545454545453</v>
      </c>
      <c r="CB10" s="9">
        <f>BK10/SUM(BK$7:BK$12)</f>
        <v>9.0909090909090912E-2</v>
      </c>
      <c r="CC10" s="9">
        <f>BL10/SUM(BL$7:BL$12)</f>
        <v>0.18181818181818182</v>
      </c>
      <c r="CD10" s="9">
        <f>BM10/SUM(BM$7:BM$12)</f>
        <v>0.54545454545454541</v>
      </c>
      <c r="CE10" s="9">
        <f>BN10/SUM(BN$7:BN$12)</f>
        <v>9.0909090909090912E-2</v>
      </c>
      <c r="CF10" s="9">
        <f>BO10/SUM(BO$7:BO$12)</f>
        <v>0.45454545454545453</v>
      </c>
      <c r="CG10" s="9">
        <f>BP10/SUM(BP$7:BP$12)</f>
        <v>0.36363636363636365</v>
      </c>
      <c r="CH10" s="9">
        <f>BQ10/SUM(BQ$7:BQ$12)</f>
        <v>0.45454545454545453</v>
      </c>
      <c r="CI10" s="9">
        <f>BR10/SUM(BR$7:BR$12)</f>
        <v>9.0909090909090912E-2</v>
      </c>
      <c r="CK10" t="s">
        <v>23</v>
      </c>
      <c r="CL10" s="11">
        <f>BU10/BU19</f>
        <v>1.1000000000000001</v>
      </c>
      <c r="CM10" s="11">
        <f>BV10/BV19</f>
        <v>0.88000000000000012</v>
      </c>
      <c r="CN10" s="11">
        <f>BW10/BW19</f>
        <v>1.1000000000000001</v>
      </c>
      <c r="CO10" s="11">
        <f>BX10/BX19</f>
        <v>0.44000000000000006</v>
      </c>
      <c r="CP10" s="11">
        <f>BY10/BY19</f>
        <v>1</v>
      </c>
      <c r="CQ10" s="11"/>
      <c r="CR10" s="11">
        <f>CA10/CA19</f>
        <v>0.83333333333333337</v>
      </c>
      <c r="CS10" s="11">
        <f>CB10/CB19</f>
        <v>0.5</v>
      </c>
      <c r="CT10" s="11">
        <f>CC10/CC19</f>
        <v>0.66666666666666674</v>
      </c>
      <c r="CU10" s="11">
        <f>CD10/CD19</f>
        <v>1.2</v>
      </c>
      <c r="CV10" s="11">
        <f>CE10/CE19</f>
        <v>1</v>
      </c>
      <c r="CW10" s="11">
        <f>CF10/CF19</f>
        <v>1</v>
      </c>
      <c r="CX10" s="11">
        <f>CG10/CG19</f>
        <v>1</v>
      </c>
      <c r="CY10" s="11">
        <f>CH10/CH19</f>
        <v>2.5</v>
      </c>
      <c r="CZ10" s="11">
        <f>CI10/CI19</f>
        <v>0.5</v>
      </c>
      <c r="DB10" s="12" t="s">
        <v>39</v>
      </c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R10" s="1"/>
    </row>
    <row r="11" spans="1:122">
      <c r="A11" s="3" t="s">
        <v>15</v>
      </c>
      <c r="C11" s="3" t="s">
        <v>15</v>
      </c>
      <c r="D11" s="3" t="s">
        <v>2</v>
      </c>
      <c r="E11" s="3" t="s">
        <v>13</v>
      </c>
      <c r="F11" s="3" t="s">
        <v>5</v>
      </c>
      <c r="G11" s="3" t="s">
        <v>0</v>
      </c>
      <c r="H11" s="6" t="s">
        <v>1</v>
      </c>
      <c r="I11" s="3" t="s">
        <v>11</v>
      </c>
      <c r="J11" s="3" t="s">
        <v>15</v>
      </c>
      <c r="K11" s="3" t="s">
        <v>14</v>
      </c>
      <c r="L11" s="3" t="s">
        <v>6</v>
      </c>
      <c r="M11" s="3" t="s">
        <v>3</v>
      </c>
      <c r="N11" s="3" t="s">
        <v>5</v>
      </c>
      <c r="O11" s="3" t="s">
        <v>5</v>
      </c>
      <c r="P11" s="3" t="s">
        <v>12</v>
      </c>
      <c r="Q11" s="3" t="s">
        <v>12</v>
      </c>
      <c r="T11" s="3">
        <f t="shared" si="17"/>
        <v>2</v>
      </c>
      <c r="U11" s="3">
        <f t="shared" si="18"/>
        <v>4</v>
      </c>
      <c r="V11" s="3">
        <f t="shared" si="19"/>
        <v>1</v>
      </c>
      <c r="W11" s="3">
        <f t="shared" si="20"/>
        <v>4</v>
      </c>
      <c r="X11" s="3">
        <f t="shared" si="21"/>
        <v>2</v>
      </c>
      <c r="Y11" s="6"/>
      <c r="Z11" s="3">
        <f t="shared" si="22"/>
        <v>4</v>
      </c>
      <c r="AA11" s="3">
        <f t="shared" si="23"/>
        <v>2</v>
      </c>
      <c r="AB11" s="3">
        <f t="shared" si="24"/>
        <v>3</v>
      </c>
      <c r="AC11" s="3">
        <f t="shared" si="25"/>
        <v>1</v>
      </c>
      <c r="AD11" s="3">
        <f t="shared" si="26"/>
        <v>2</v>
      </c>
      <c r="AE11" s="3">
        <f t="shared" si="27"/>
        <v>4</v>
      </c>
      <c r="AF11" s="3">
        <f t="shared" si="28"/>
        <v>4</v>
      </c>
      <c r="AG11" s="3">
        <f t="shared" si="29"/>
        <v>4</v>
      </c>
      <c r="AH11" s="3">
        <f t="shared" si="30"/>
        <v>4</v>
      </c>
      <c r="AK11" t="s">
        <v>24</v>
      </c>
      <c r="AL11" s="4">
        <f>COUNTIF(T$3:T$7,"=5")</f>
        <v>0</v>
      </c>
      <c r="AM11" s="4">
        <f>COUNTIF(U$3:U$7,"=5")</f>
        <v>1</v>
      </c>
      <c r="AN11" s="4">
        <f>COUNTIF(V$3:V$7,"=5")</f>
        <v>0</v>
      </c>
      <c r="AO11" s="4">
        <f>COUNTIF(W$3:W$7,"=5")</f>
        <v>0</v>
      </c>
      <c r="AP11" s="4">
        <f>COUNTIF(X$3:X$7,"=5")</f>
        <v>0</v>
      </c>
      <c r="AQ11" s="5"/>
      <c r="AR11" s="4">
        <f>COUNTIF(Z$3:Z$7,"=5")</f>
        <v>0</v>
      </c>
      <c r="AS11" s="4">
        <f>COUNTIF(AA$3:AA$7,"=5")</f>
        <v>0</v>
      </c>
      <c r="AT11" s="4">
        <f>COUNTIF(AB$3:AB$7,"=5")</f>
        <v>1</v>
      </c>
      <c r="AU11" s="4">
        <f>COUNTIF(AC$3:AC$7,"=5")</f>
        <v>0</v>
      </c>
      <c r="AV11" s="4">
        <f>COUNTIF(AD$3:AD$7,"=5")</f>
        <v>0</v>
      </c>
      <c r="AW11" s="4">
        <f>COUNTIF(AE$3:AE$7,"=5")</f>
        <v>0</v>
      </c>
      <c r="AX11" s="4">
        <f>COUNTIF(AF$3:AF$7,"=5")</f>
        <v>0</v>
      </c>
      <c r="AY11" s="4">
        <f>COUNTIF(AG$3:AG$7,"=5")</f>
        <v>0</v>
      </c>
      <c r="AZ11" s="4">
        <f>COUNTIF(AH$3:AH$7,"=5")</f>
        <v>0</v>
      </c>
      <c r="BC11" t="s">
        <v>24</v>
      </c>
      <c r="BD11" s="4">
        <f>AL11+BD$3</f>
        <v>1</v>
      </c>
      <c r="BE11" s="4">
        <f>AM11+BE$3</f>
        <v>2</v>
      </c>
      <c r="BF11" s="4">
        <f>AN11+BF$3</f>
        <v>1</v>
      </c>
      <c r="BG11" s="4">
        <f>AO11+BG$3</f>
        <v>1</v>
      </c>
      <c r="BH11" s="4">
        <f>AP11+BH$3</f>
        <v>1</v>
      </c>
      <c r="BI11" s="4"/>
      <c r="BJ11" s="4">
        <f>AR11+BJ$3</f>
        <v>1</v>
      </c>
      <c r="BK11" s="4">
        <f>AS11+BK$3</f>
        <v>1</v>
      </c>
      <c r="BL11" s="4">
        <f>AT11+BL$3</f>
        <v>2</v>
      </c>
      <c r="BM11" s="4">
        <f>AU11+BM$3</f>
        <v>1</v>
      </c>
      <c r="BN11" s="4">
        <f>AV11+BN$3</f>
        <v>1</v>
      </c>
      <c r="BO11" s="4">
        <f>AW11+BO$3</f>
        <v>1</v>
      </c>
      <c r="BP11" s="4">
        <f>AX11+BP$3</f>
        <v>1</v>
      </c>
      <c r="BQ11" s="4">
        <f>AY11+BQ$3</f>
        <v>1</v>
      </c>
      <c r="BR11" s="4">
        <f>AZ11+BR$3</f>
        <v>1</v>
      </c>
      <c r="BT11" t="s">
        <v>24</v>
      </c>
      <c r="BU11" s="9">
        <f>BD11/SUM(BD$7:BD$12)</f>
        <v>0.1</v>
      </c>
      <c r="BV11" s="9">
        <f>BE11/SUM(BE$7:BE$12)</f>
        <v>0.2</v>
      </c>
      <c r="BW11" s="9">
        <f>BF11/SUM(BF$7:BF$12)</f>
        <v>0.1</v>
      </c>
      <c r="BX11" s="9">
        <f>BG11/SUM(BG$7:BG$12)</f>
        <v>0.1</v>
      </c>
      <c r="BY11" s="9">
        <f>BH11/SUM(BH$7:BH$12)</f>
        <v>9.0909090909090912E-2</v>
      </c>
      <c r="BZ11" s="9"/>
      <c r="CA11" s="9">
        <f>BJ11/SUM(BJ$7:BJ$12)</f>
        <v>9.0909090909090912E-2</v>
      </c>
      <c r="CB11" s="9">
        <f>BK11/SUM(BK$7:BK$12)</f>
        <v>9.0909090909090912E-2</v>
      </c>
      <c r="CC11" s="9">
        <f>BL11/SUM(BL$7:BL$12)</f>
        <v>0.18181818181818182</v>
      </c>
      <c r="CD11" s="9">
        <f>BM11/SUM(BM$7:BM$12)</f>
        <v>9.0909090909090912E-2</v>
      </c>
      <c r="CE11" s="9">
        <f>BN11/SUM(BN$7:BN$12)</f>
        <v>9.0909090909090912E-2</v>
      </c>
      <c r="CF11" s="9">
        <f>BO11/SUM(BO$7:BO$12)</f>
        <v>9.0909090909090912E-2</v>
      </c>
      <c r="CG11" s="9">
        <f>BP11/SUM(BP$7:BP$12)</f>
        <v>9.0909090909090912E-2</v>
      </c>
      <c r="CH11" s="9">
        <f>BQ11/SUM(BQ$7:BQ$12)</f>
        <v>9.0909090909090912E-2</v>
      </c>
      <c r="CI11" s="9">
        <f>BR11/SUM(BR$7:BR$12)</f>
        <v>9.0909090909090912E-2</v>
      </c>
      <c r="CK11" t="s">
        <v>24</v>
      </c>
      <c r="CL11" s="11">
        <f>BU11/BU20</f>
        <v>0.55000000000000004</v>
      </c>
      <c r="CM11" s="11">
        <f>BV11/BV20</f>
        <v>1.1000000000000001</v>
      </c>
      <c r="CN11" s="11">
        <f>BW11/BW20</f>
        <v>1.1000000000000001</v>
      </c>
      <c r="CO11" s="11">
        <f>BX11/BX20</f>
        <v>0.55000000000000004</v>
      </c>
      <c r="CP11" s="11">
        <f>BY11/BY20</f>
        <v>1</v>
      </c>
      <c r="CQ11" s="11"/>
      <c r="CR11" s="11">
        <f>CA11/CA20</f>
        <v>1</v>
      </c>
      <c r="CS11" s="11">
        <f>CB11/CB20</f>
        <v>1</v>
      </c>
      <c r="CT11" s="11">
        <f>CC11/CC20</f>
        <v>2</v>
      </c>
      <c r="CU11" s="11">
        <f>CD11/CD20</f>
        <v>1</v>
      </c>
      <c r="CV11" s="11">
        <f>CE11/CE20</f>
        <v>1</v>
      </c>
      <c r="CW11" s="11">
        <f>CF11/CF20</f>
        <v>1</v>
      </c>
      <c r="CX11" s="11">
        <f>CG11/CG20</f>
        <v>1</v>
      </c>
      <c r="CY11" s="11">
        <f>CH11/CH20</f>
        <v>1</v>
      </c>
      <c r="CZ11" s="11">
        <f>CI11/CI20</f>
        <v>1</v>
      </c>
      <c r="DB11">
        <f>IF(DB7="","",IF(OR(DB7="A",DB7="G",DB7="P",DB7="S",DB7="T"),1,IF(OR(DB7="D",DB7="E",DB7="N",DB7="Q"),2,IF(OR(DB7="H",DB7="K",DB7="R"),3,IF(OR(DB7="I",DB7="L",DB7="M",DB7="V"),4,IF(OR(DB7="F",DB7="W",DB7="Y"),5,IF(DB7="C",6,"ERROR")))))))</f>
        <v>2</v>
      </c>
      <c r="DC11">
        <f t="shared" ref="DC11:DP11" si="31">IF(DC7="","",IF(OR(DC7="A",DC7="G",DC7="P",DC7="S",DC7="T"),1,IF(OR(DC7="D",DC7="E",DC7="N",DC7="Q"),2,IF(OR(DC7="H",DC7="K",DC7="R"),3,IF(OR(DC7="I",DC7="L",DC7="M",DC7="V"),4,IF(OR(DC7="F",DC7="W",DC7="Y"),5,IF(DC7="C",6,"ERROR")))))))</f>
        <v>1</v>
      </c>
      <c r="DD11">
        <f t="shared" si="31"/>
        <v>1</v>
      </c>
      <c r="DE11">
        <f t="shared" si="31"/>
        <v>4</v>
      </c>
      <c r="DF11">
        <f t="shared" si="31"/>
        <v>4</v>
      </c>
      <c r="DH11">
        <f t="shared" si="31"/>
        <v>4</v>
      </c>
      <c r="DI11">
        <f t="shared" si="31"/>
        <v>1</v>
      </c>
      <c r="DJ11">
        <f t="shared" si="31"/>
        <v>4</v>
      </c>
      <c r="DK11">
        <f t="shared" si="31"/>
        <v>1</v>
      </c>
      <c r="DL11">
        <f t="shared" si="31"/>
        <v>2</v>
      </c>
      <c r="DM11">
        <f t="shared" si="31"/>
        <v>4</v>
      </c>
      <c r="DN11">
        <f t="shared" si="31"/>
        <v>4</v>
      </c>
      <c r="DO11">
        <f t="shared" si="31"/>
        <v>4</v>
      </c>
      <c r="DP11">
        <f t="shared" si="31"/>
        <v>4</v>
      </c>
    </row>
    <row r="12" spans="1:122">
      <c r="A12" s="3" t="s">
        <v>15</v>
      </c>
      <c r="C12" s="3" t="s">
        <v>3</v>
      </c>
      <c r="D12" s="3" t="s">
        <v>18</v>
      </c>
      <c r="E12" s="3" t="s">
        <v>13</v>
      </c>
      <c r="F12" s="3" t="s">
        <v>2</v>
      </c>
      <c r="G12" s="3" t="s">
        <v>0</v>
      </c>
      <c r="H12" s="6" t="s">
        <v>1</v>
      </c>
      <c r="I12" s="3" t="s">
        <v>2</v>
      </c>
      <c r="J12" s="3" t="s">
        <v>13</v>
      </c>
      <c r="K12" s="3" t="s">
        <v>12</v>
      </c>
      <c r="L12" s="3" t="s">
        <v>2</v>
      </c>
      <c r="M12" s="3" t="s">
        <v>3</v>
      </c>
      <c r="N12" s="3" t="s">
        <v>12</v>
      </c>
      <c r="O12" s="3" t="s">
        <v>14</v>
      </c>
      <c r="P12" s="3" t="s">
        <v>10</v>
      </c>
      <c r="Q12" s="3" t="s">
        <v>16</v>
      </c>
      <c r="T12" s="3">
        <f t="shared" si="17"/>
        <v>2</v>
      </c>
      <c r="U12" s="3">
        <f t="shared" si="18"/>
        <v>5</v>
      </c>
      <c r="V12" s="3">
        <f t="shared" si="19"/>
        <v>1</v>
      </c>
      <c r="W12" s="3">
        <f t="shared" si="20"/>
        <v>4</v>
      </c>
      <c r="X12" s="3">
        <f t="shared" si="21"/>
        <v>2</v>
      </c>
      <c r="Y12" s="6"/>
      <c r="Z12" s="3">
        <f t="shared" si="22"/>
        <v>4</v>
      </c>
      <c r="AA12" s="3">
        <f t="shared" si="23"/>
        <v>1</v>
      </c>
      <c r="AB12" s="3">
        <f t="shared" si="24"/>
        <v>4</v>
      </c>
      <c r="AC12" s="3">
        <f t="shared" si="25"/>
        <v>4</v>
      </c>
      <c r="AD12" s="3">
        <f t="shared" si="26"/>
        <v>2</v>
      </c>
      <c r="AE12" s="3">
        <f t="shared" si="27"/>
        <v>4</v>
      </c>
      <c r="AF12" s="3">
        <f t="shared" si="28"/>
        <v>3</v>
      </c>
      <c r="AG12" s="3">
        <f t="shared" si="29"/>
        <v>1</v>
      </c>
      <c r="AH12" s="3">
        <f t="shared" si="30"/>
        <v>3</v>
      </c>
      <c r="AK12" t="s">
        <v>25</v>
      </c>
      <c r="AL12" s="4">
        <f>COUNTIF(T$3:T$7,"=6")</f>
        <v>0</v>
      </c>
      <c r="AM12" s="4">
        <f>COUNTIF(U$3:U$7,"=6")</f>
        <v>0</v>
      </c>
      <c r="AN12" s="4">
        <f>COUNTIF(V$3:V$7,"=6")</f>
        <v>0</v>
      </c>
      <c r="AO12" s="4">
        <f>COUNTIF(W$3:W$7,"=6")</f>
        <v>0</v>
      </c>
      <c r="AP12" s="4">
        <f>COUNTIF(X$3:X$7,"=6")</f>
        <v>0</v>
      </c>
      <c r="AQ12" s="5"/>
      <c r="AR12" s="4">
        <f>COUNTIF(Z$3:Z$7,"=6")</f>
        <v>0</v>
      </c>
      <c r="AS12" s="4">
        <f>COUNTIF(AA$3:AA$7,"=6")</f>
        <v>0</v>
      </c>
      <c r="AT12" s="4">
        <f>COUNTIF(AB$3:AB$7,"=6")</f>
        <v>0</v>
      </c>
      <c r="AU12" s="4">
        <f>COUNTIF(AC$3:AC$7,"=6")</f>
        <v>0</v>
      </c>
      <c r="AV12" s="4">
        <f>COUNTIF(AD$3:AD$7,"=6")</f>
        <v>0</v>
      </c>
      <c r="AW12" s="4">
        <f>COUNTIF(AE$3:AE$7,"=6")</f>
        <v>0</v>
      </c>
      <c r="AX12" s="4">
        <f>COUNTIF(AF$3:AF$7,"=6")</f>
        <v>0</v>
      </c>
      <c r="AY12" s="4">
        <f>COUNTIF(AG$3:AG$7,"=6")</f>
        <v>0</v>
      </c>
      <c r="AZ12" s="4">
        <f>COUNTIF(AH$3:AH$7,"=6")</f>
        <v>0</v>
      </c>
      <c r="BC12" t="s">
        <v>25</v>
      </c>
      <c r="BD12" s="4">
        <f>AL12+BD$3</f>
        <v>1</v>
      </c>
      <c r="BE12" s="4">
        <f>AM12+BE$3</f>
        <v>1</v>
      </c>
      <c r="BF12" s="4">
        <f>AN12+BF$3</f>
        <v>1</v>
      </c>
      <c r="BG12" s="4">
        <f>AO12+BG$3</f>
        <v>1</v>
      </c>
      <c r="BH12" s="4">
        <f>AP12+BH$3</f>
        <v>1</v>
      </c>
      <c r="BI12" s="4"/>
      <c r="BJ12" s="4">
        <f>AR12+BJ$3</f>
        <v>1</v>
      </c>
      <c r="BK12" s="4">
        <f>AS12+BK$3</f>
        <v>1</v>
      </c>
      <c r="BL12" s="4">
        <f>AT12+BL$3</f>
        <v>1</v>
      </c>
      <c r="BM12" s="4">
        <f>AU12+BM$3</f>
        <v>1</v>
      </c>
      <c r="BN12" s="4">
        <f>AV12+BN$3</f>
        <v>1</v>
      </c>
      <c r="BO12" s="4">
        <f>AW12+BO$3</f>
        <v>1</v>
      </c>
      <c r="BP12" s="4">
        <f>AX12+BP$3</f>
        <v>1</v>
      </c>
      <c r="BQ12" s="4">
        <f>AY12+BQ$3</f>
        <v>1</v>
      </c>
      <c r="BR12" s="4">
        <f>AZ12+BR$3</f>
        <v>1</v>
      </c>
      <c r="BT12" t="s">
        <v>25</v>
      </c>
      <c r="BU12" s="9">
        <f>BD12/SUM(BD$7:BD$12)</f>
        <v>0.1</v>
      </c>
      <c r="BV12" s="9">
        <f>BE12/SUM(BE$7:BE$12)</f>
        <v>0.1</v>
      </c>
      <c r="BW12" s="9">
        <f>BF12/SUM(BF$7:BF$12)</f>
        <v>0.1</v>
      </c>
      <c r="BX12" s="9">
        <f>BG12/SUM(BG$7:BG$12)</f>
        <v>0.1</v>
      </c>
      <c r="BY12" s="9">
        <f>BH12/SUM(BH$7:BH$12)</f>
        <v>9.0909090909090912E-2</v>
      </c>
      <c r="BZ12" s="9"/>
      <c r="CA12" s="9">
        <f>BJ12/SUM(BJ$7:BJ$12)</f>
        <v>9.0909090909090912E-2</v>
      </c>
      <c r="CB12" s="9">
        <f>BK12/SUM(BK$7:BK$12)</f>
        <v>9.0909090909090912E-2</v>
      </c>
      <c r="CC12" s="9">
        <f>BL12/SUM(BL$7:BL$12)</f>
        <v>9.0909090909090912E-2</v>
      </c>
      <c r="CD12" s="9">
        <f>BM12/SUM(BM$7:BM$12)</f>
        <v>9.0909090909090912E-2</v>
      </c>
      <c r="CE12" s="9">
        <f>BN12/SUM(BN$7:BN$12)</f>
        <v>9.0909090909090912E-2</v>
      </c>
      <c r="CF12" s="9">
        <f>BO12/SUM(BO$7:BO$12)</f>
        <v>9.0909090909090912E-2</v>
      </c>
      <c r="CG12" s="9">
        <f>BP12/SUM(BP$7:BP$12)</f>
        <v>9.0909090909090912E-2</v>
      </c>
      <c r="CH12" s="9">
        <f>BQ12/SUM(BQ$7:BQ$12)</f>
        <v>9.0909090909090912E-2</v>
      </c>
      <c r="CI12" s="9">
        <f>BR12/SUM(BR$7:BR$12)</f>
        <v>9.0909090909090912E-2</v>
      </c>
      <c r="CK12" t="s">
        <v>25</v>
      </c>
      <c r="CL12" s="11">
        <f>BU12/BU21</f>
        <v>1.1000000000000001</v>
      </c>
      <c r="CM12" s="11">
        <f>BV12/BV21</f>
        <v>1.1000000000000001</v>
      </c>
      <c r="CN12" s="11">
        <f>BW12/BW21</f>
        <v>1.1000000000000001</v>
      </c>
      <c r="CO12" s="11">
        <f>BX12/BX21</f>
        <v>1.1000000000000001</v>
      </c>
      <c r="CP12" s="11">
        <f>BY12/BY21</f>
        <v>1</v>
      </c>
      <c r="CQ12" s="11"/>
      <c r="CR12" s="11">
        <f>CA12/CA21</f>
        <v>1</v>
      </c>
      <c r="CS12" s="11">
        <f>CB12/CB21</f>
        <v>1</v>
      </c>
      <c r="CT12" s="11">
        <f>CC12/CC21</f>
        <v>1</v>
      </c>
      <c r="CU12" s="11">
        <f>CD12/CD21</f>
        <v>1</v>
      </c>
      <c r="CV12" s="11">
        <f>CE12/CE21</f>
        <v>1</v>
      </c>
      <c r="CW12" s="11">
        <f>CF12/CF21</f>
        <v>1</v>
      </c>
      <c r="CX12" s="11">
        <f>CG12/CG21</f>
        <v>1</v>
      </c>
      <c r="CY12" s="11">
        <f>CH12/CH21</f>
        <v>1</v>
      </c>
      <c r="CZ12" s="11">
        <f>CI12/CI21</f>
        <v>1</v>
      </c>
    </row>
    <row r="13" spans="1:122">
      <c r="A13" s="3" t="s">
        <v>15</v>
      </c>
      <c r="C13" s="3" t="s">
        <v>4</v>
      </c>
      <c r="D13" s="3" t="s">
        <v>2</v>
      </c>
      <c r="E13" s="3" t="s">
        <v>13</v>
      </c>
      <c r="F13" s="3" t="s">
        <v>2</v>
      </c>
      <c r="G13" s="3" t="s">
        <v>0</v>
      </c>
      <c r="H13" s="6" t="s">
        <v>1</v>
      </c>
      <c r="I13" s="3" t="s">
        <v>5</v>
      </c>
      <c r="J13" s="3" t="s">
        <v>14</v>
      </c>
      <c r="K13" s="3" t="s">
        <v>6</v>
      </c>
      <c r="L13" s="3" t="s">
        <v>5</v>
      </c>
      <c r="M13" s="3" t="s">
        <v>17</v>
      </c>
      <c r="N13" s="3" t="s">
        <v>2</v>
      </c>
      <c r="O13" s="3" t="s">
        <v>2</v>
      </c>
      <c r="P13" s="3" t="s">
        <v>3</v>
      </c>
      <c r="Q13" s="3" t="s">
        <v>7</v>
      </c>
      <c r="T13" s="3">
        <f t="shared" si="17"/>
        <v>5</v>
      </c>
      <c r="U13" s="3">
        <f t="shared" si="18"/>
        <v>4</v>
      </c>
      <c r="V13" s="3">
        <f t="shared" si="19"/>
        <v>1</v>
      </c>
      <c r="W13" s="3">
        <f t="shared" si="20"/>
        <v>4</v>
      </c>
      <c r="X13" s="3">
        <f t="shared" si="21"/>
        <v>2</v>
      </c>
      <c r="Y13" s="6"/>
      <c r="Z13" s="3">
        <f t="shared" si="22"/>
        <v>4</v>
      </c>
      <c r="AA13" s="3">
        <f t="shared" si="23"/>
        <v>3</v>
      </c>
      <c r="AB13" s="3">
        <f t="shared" si="24"/>
        <v>1</v>
      </c>
      <c r="AC13" s="3">
        <f t="shared" si="25"/>
        <v>4</v>
      </c>
      <c r="AD13" s="3">
        <f t="shared" si="26"/>
        <v>2</v>
      </c>
      <c r="AE13" s="3">
        <f t="shared" si="27"/>
        <v>4</v>
      </c>
      <c r="AF13" s="3">
        <f t="shared" si="28"/>
        <v>4</v>
      </c>
      <c r="AG13" s="3">
        <f t="shared" si="29"/>
        <v>2</v>
      </c>
      <c r="AH13" s="3">
        <f t="shared" si="30"/>
        <v>3</v>
      </c>
      <c r="BI13" s="2"/>
      <c r="DB13" s="12" t="s">
        <v>32</v>
      </c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R13" s="1" t="s">
        <v>34</v>
      </c>
    </row>
    <row r="14" spans="1:122">
      <c r="AL14">
        <v>-5</v>
      </c>
      <c r="AM14">
        <v>-4</v>
      </c>
      <c r="AN14">
        <v>-3</v>
      </c>
      <c r="AO14">
        <v>-2</v>
      </c>
      <c r="AP14">
        <v>-1</v>
      </c>
      <c r="AQ14" s="2">
        <v>0</v>
      </c>
      <c r="AR14">
        <v>1</v>
      </c>
      <c r="AS14">
        <v>2</v>
      </c>
      <c r="AT14">
        <v>3</v>
      </c>
      <c r="AU14">
        <v>4</v>
      </c>
      <c r="AV14">
        <v>5</v>
      </c>
      <c r="AW14">
        <v>6</v>
      </c>
      <c r="AX14">
        <v>7</v>
      </c>
      <c r="AY14">
        <v>8</v>
      </c>
      <c r="AZ14">
        <v>9</v>
      </c>
      <c r="BD14">
        <v>-5</v>
      </c>
      <c r="BE14">
        <v>-4</v>
      </c>
      <c r="BF14">
        <v>-3</v>
      </c>
      <c r="BG14">
        <v>-2</v>
      </c>
      <c r="BH14">
        <v>-1</v>
      </c>
      <c r="BI14" s="2">
        <v>0</v>
      </c>
      <c r="BJ14">
        <v>1</v>
      </c>
      <c r="BK14">
        <v>2</v>
      </c>
      <c r="BL14">
        <v>3</v>
      </c>
      <c r="BM14">
        <v>4</v>
      </c>
      <c r="BN14">
        <v>5</v>
      </c>
      <c r="BO14">
        <v>6</v>
      </c>
      <c r="BP14">
        <v>7</v>
      </c>
      <c r="BQ14">
        <v>8</v>
      </c>
      <c r="BR14">
        <v>9</v>
      </c>
      <c r="BT14" s="7"/>
      <c r="BU14" s="7">
        <v>-5</v>
      </c>
      <c r="BV14" s="7">
        <v>-4</v>
      </c>
      <c r="BW14" s="7">
        <v>-3</v>
      </c>
      <c r="BX14" s="7">
        <v>-2</v>
      </c>
      <c r="BY14" s="7">
        <v>-1</v>
      </c>
      <c r="BZ14" s="7">
        <v>0</v>
      </c>
      <c r="CA14" s="7">
        <v>1</v>
      </c>
      <c r="CB14" s="7">
        <v>2</v>
      </c>
      <c r="CC14" s="7">
        <v>3</v>
      </c>
      <c r="CD14" s="7">
        <v>4</v>
      </c>
      <c r="CE14" s="7">
        <v>5</v>
      </c>
      <c r="CF14" s="7">
        <v>6</v>
      </c>
      <c r="CG14" s="7">
        <v>7</v>
      </c>
      <c r="CH14" s="7">
        <v>8</v>
      </c>
      <c r="CI14" s="7">
        <v>9</v>
      </c>
      <c r="DB14" s="4">
        <f>IF(DB11=1,BU7,IF(DB11=2,BU8,IF(DB11=3,BU9,IF(DB11=4,BU10,IF(DB11=5,BU11,IF(DB11=6,BU12,"ERROR"))))))</f>
        <v>0.4</v>
      </c>
      <c r="DC14" s="4">
        <f t="shared" ref="DC14:DP14" si="32">IF(DC11=1,BV7,IF(DC11=2,BV8,IF(DC11=3,BV9,IF(DC11=4,BV10,IF(DC11=5,BV11,IF(DC11=6,BV12,"ERROR"))))))</f>
        <v>0.1</v>
      </c>
      <c r="DD14" s="4">
        <f t="shared" si="32"/>
        <v>0.5</v>
      </c>
      <c r="DE14" s="4">
        <f t="shared" si="32"/>
        <v>0.2</v>
      </c>
      <c r="DF14" s="4">
        <f t="shared" si="32"/>
        <v>9.0909090909090912E-2</v>
      </c>
      <c r="DG14" s="4"/>
      <c r="DH14" s="4">
        <f t="shared" si="32"/>
        <v>0.45454545454545453</v>
      </c>
      <c r="DI14" s="4">
        <f t="shared" si="32"/>
        <v>0.18181818181818182</v>
      </c>
      <c r="DJ14" s="4">
        <f t="shared" si="32"/>
        <v>0.18181818181818182</v>
      </c>
      <c r="DK14" s="4">
        <f t="shared" si="32"/>
        <v>9.0909090909090912E-2</v>
      </c>
      <c r="DL14" s="4">
        <f t="shared" si="32"/>
        <v>0.36363636363636365</v>
      </c>
      <c r="DM14" s="4">
        <f t="shared" si="32"/>
        <v>0.45454545454545453</v>
      </c>
      <c r="DN14" s="4">
        <f t="shared" si="32"/>
        <v>0.36363636363636365</v>
      </c>
      <c r="DO14" s="4">
        <f t="shared" si="32"/>
        <v>0.45454545454545453</v>
      </c>
      <c r="DP14" s="4">
        <f t="shared" si="32"/>
        <v>9.0909090909090912E-2</v>
      </c>
      <c r="DR14" s="14">
        <f>SUM(DB16:DP16)</f>
        <v>-8.9087768732623456</v>
      </c>
    </row>
    <row r="15" spans="1:122">
      <c r="H15"/>
      <c r="BI15" s="2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DB15" s="1" t="s">
        <v>36</v>
      </c>
    </row>
    <row r="16" spans="1:122">
      <c r="H16"/>
      <c r="AK16" t="s">
        <v>20</v>
      </c>
      <c r="AL16" s="3">
        <f>COUNTIF(T$9:T$13,"=1")</f>
        <v>0</v>
      </c>
      <c r="AM16" s="3">
        <f>COUNTIF(U$9:U$13,"=1")</f>
        <v>0</v>
      </c>
      <c r="AN16" s="3">
        <f>COUNTIF(V$9:V$13,"=1")</f>
        <v>5</v>
      </c>
      <c r="AO16" s="3">
        <f>COUNTIF(W$9:W$13,"=1")</f>
        <v>0</v>
      </c>
      <c r="AP16" s="3">
        <f>COUNTIF(X$9:X$13,"=1")</f>
        <v>0</v>
      </c>
      <c r="AQ16" s="6"/>
      <c r="AR16" s="3">
        <f>COUNTIF(Z$9:Z$13,"=1")</f>
        <v>0</v>
      </c>
      <c r="AS16" s="3">
        <f>COUNTIF(AA$9:AA$13,"=1")</f>
        <v>2</v>
      </c>
      <c r="AT16" s="3">
        <f>COUNTIF(AB$9:AB$13,"=1")</f>
        <v>2</v>
      </c>
      <c r="AU16" s="3">
        <f>COUNTIF(AC$9:AC$13,"=1")</f>
        <v>1</v>
      </c>
      <c r="AV16" s="3">
        <f>COUNTIF(AD$9:AD$13,"=1")</f>
        <v>1</v>
      </c>
      <c r="AW16" s="3">
        <f>COUNTIF(AE$9:AE$13,"=1")</f>
        <v>1</v>
      </c>
      <c r="AX16" s="3">
        <f>COUNTIF(AF$9:AF$13,"=1")</f>
        <v>1</v>
      </c>
      <c r="AY16" s="3">
        <f>COUNTIF(AG$9:AG$13,"=1")</f>
        <v>3</v>
      </c>
      <c r="AZ16" s="3">
        <f>COUNTIF(AH$9:AH$13,"=1")</f>
        <v>0</v>
      </c>
      <c r="BC16" t="s">
        <v>20</v>
      </c>
      <c r="BD16" s="3">
        <f>AL16+BD$3</f>
        <v>1</v>
      </c>
      <c r="BE16" s="3">
        <f>AM16+BE$3</f>
        <v>1</v>
      </c>
      <c r="BF16" s="3">
        <f>AN16+BF$3</f>
        <v>6</v>
      </c>
      <c r="BG16" s="3">
        <f>AO16+BG$3</f>
        <v>1</v>
      </c>
      <c r="BH16" s="3">
        <f>AP16+BH$3</f>
        <v>1</v>
      </c>
      <c r="BI16" s="3"/>
      <c r="BJ16" s="3">
        <f>AR16+BJ$3</f>
        <v>1</v>
      </c>
      <c r="BK16" s="3">
        <f>AS16+BK$3</f>
        <v>3</v>
      </c>
      <c r="BL16" s="3">
        <f>AT16+BL$3</f>
        <v>3</v>
      </c>
      <c r="BM16" s="3">
        <f>AU16+BM$3</f>
        <v>2</v>
      </c>
      <c r="BN16" s="3">
        <f>AV16+BN$3</f>
        <v>2</v>
      </c>
      <c r="BO16" s="3">
        <f>AW16+BO$3</f>
        <v>2</v>
      </c>
      <c r="BP16" s="3">
        <f>AX16+BP$3</f>
        <v>2</v>
      </c>
      <c r="BQ16" s="3">
        <f>AY16+BQ$3</f>
        <v>4</v>
      </c>
      <c r="BR16" s="3">
        <f>AZ16+BR$3</f>
        <v>1</v>
      </c>
      <c r="BT16" s="7" t="s">
        <v>20</v>
      </c>
      <c r="BU16" s="10">
        <f>BD16/SUM(BD$16:BD$21)</f>
        <v>9.0909090909090912E-2</v>
      </c>
      <c r="BV16" s="10">
        <f>BE16/SUM(BE$16:BE$21)</f>
        <v>9.0909090909090912E-2</v>
      </c>
      <c r="BW16" s="10">
        <f>BF16/SUM(BF$16:BF$21)</f>
        <v>0.54545454545454541</v>
      </c>
      <c r="BX16" s="10">
        <f>BG16/SUM(BG$16:BG$21)</f>
        <v>9.0909090909090912E-2</v>
      </c>
      <c r="BY16" s="10">
        <f>BH16/SUM(BH$16:BH$21)</f>
        <v>9.0909090909090912E-2</v>
      </c>
      <c r="BZ16" s="10"/>
      <c r="CA16" s="10">
        <f>BJ16/SUM(BJ$16:BJ$21)</f>
        <v>9.0909090909090912E-2</v>
      </c>
      <c r="CB16" s="10">
        <f>BK16/SUM(BK$16:BK$21)</f>
        <v>0.27272727272727271</v>
      </c>
      <c r="CC16" s="10">
        <f>BL16/SUM(BL$16:BL$21)</f>
        <v>0.27272727272727271</v>
      </c>
      <c r="CD16" s="10">
        <f>BM16/SUM(BM$16:BM$21)</f>
        <v>0.18181818181818182</v>
      </c>
      <c r="CE16" s="10">
        <f>BN16/SUM(BN$16:BN$21)</f>
        <v>0.18181818181818182</v>
      </c>
      <c r="CF16" s="10">
        <f>BO16/SUM(BO$16:BO$21)</f>
        <v>0.18181818181818182</v>
      </c>
      <c r="CG16" s="10">
        <f>BP16/SUM(BP$16:BP$21)</f>
        <v>0.18181818181818182</v>
      </c>
      <c r="CH16" s="10">
        <f>BQ16/SUM(BQ$16:BQ$21)</f>
        <v>0.36363636363636365</v>
      </c>
      <c r="CI16" s="10">
        <f>BR16/SUM(BR$16:BR$21)</f>
        <v>9.0909090909090912E-2</v>
      </c>
      <c r="DB16">
        <f>LOG10(DB14)</f>
        <v>-0.3979400086720376</v>
      </c>
      <c r="DC16">
        <f>LOG10(DC14)</f>
        <v>-1</v>
      </c>
      <c r="DD16">
        <f>LOG10(DD14)</f>
        <v>-0.3010299956639812</v>
      </c>
      <c r="DE16">
        <f>LOG10(DE14)</f>
        <v>-0.69897000433601875</v>
      </c>
      <c r="DF16">
        <f>LOG10(DF14)</f>
        <v>-1.0413926851582249</v>
      </c>
      <c r="DH16">
        <f>LOG10(DH14)</f>
        <v>-0.34242268082220623</v>
      </c>
      <c r="DI16">
        <f>LOG10(DI14)</f>
        <v>-0.74036268949424389</v>
      </c>
      <c r="DJ16">
        <f>LOG10(DJ14)</f>
        <v>-0.74036268949424389</v>
      </c>
      <c r="DK16">
        <f>LOG10(DK14)</f>
        <v>-1.0413926851582249</v>
      </c>
      <c r="DL16">
        <f>LOG10(DL14)</f>
        <v>-0.43933269383026263</v>
      </c>
      <c r="DM16">
        <f>LOG10(DM14)</f>
        <v>-0.34242268082220623</v>
      </c>
      <c r="DN16">
        <f>LOG10(DN14)</f>
        <v>-0.43933269383026263</v>
      </c>
      <c r="DO16">
        <f>LOG10(DO14)</f>
        <v>-0.34242268082220623</v>
      </c>
      <c r="DP16">
        <f>LOG10(DP14)</f>
        <v>-1.0413926851582249</v>
      </c>
    </row>
    <row r="17" spans="1:122">
      <c r="H17"/>
      <c r="AK17" t="s">
        <v>21</v>
      </c>
      <c r="AL17" s="3">
        <f>COUNTIF(T$9:T$13,"=2")</f>
        <v>4</v>
      </c>
      <c r="AM17" s="3">
        <f>COUNTIF(U$9:U$13,"=2")</f>
        <v>0</v>
      </c>
      <c r="AN17" s="3">
        <f>COUNTIF(V$9:V$13,"=2")</f>
        <v>0</v>
      </c>
      <c r="AO17" s="3">
        <f>COUNTIF(W$9:W$13,"=2")</f>
        <v>0</v>
      </c>
      <c r="AP17" s="3">
        <f>COUNTIF(X$9:X$13,"=2")</f>
        <v>5</v>
      </c>
      <c r="AQ17" s="6"/>
      <c r="AR17" s="3">
        <f>COUNTIF(Z$9:Z$13,"=2")</f>
        <v>0</v>
      </c>
      <c r="AS17" s="3">
        <f>COUNTIF(AA$9:AA$13,"=2")</f>
        <v>1</v>
      </c>
      <c r="AT17" s="3">
        <f>COUNTIF(AB$9:AB$13,"=2")</f>
        <v>0</v>
      </c>
      <c r="AU17" s="3">
        <f>COUNTIF(AC$9:AC$13,"=2")</f>
        <v>0</v>
      </c>
      <c r="AV17" s="3">
        <f>COUNTIF(AD$9:AD$13,"=2")</f>
        <v>4</v>
      </c>
      <c r="AW17" s="3">
        <f>COUNTIF(AE$9:AE$13,"=2")</f>
        <v>0</v>
      </c>
      <c r="AX17" s="3">
        <f>COUNTIF(AF$9:AF$13,"=2")</f>
        <v>0</v>
      </c>
      <c r="AY17" s="3">
        <f>COUNTIF(AG$9:AG$13,"=2")</f>
        <v>1</v>
      </c>
      <c r="AZ17" s="3">
        <f>COUNTIF(AH$9:AH$13,"=2")</f>
        <v>1</v>
      </c>
      <c r="BC17" t="s">
        <v>21</v>
      </c>
      <c r="BD17" s="3">
        <f>AL17+BD$3</f>
        <v>5</v>
      </c>
      <c r="BE17" s="3">
        <f>AM17+BE$3</f>
        <v>1</v>
      </c>
      <c r="BF17" s="3">
        <f>AN17+BF$3</f>
        <v>1</v>
      </c>
      <c r="BG17" s="3">
        <f>AO17+BG$3</f>
        <v>1</v>
      </c>
      <c r="BH17" s="3">
        <f>AP17+BH$3</f>
        <v>6</v>
      </c>
      <c r="BI17" s="3"/>
      <c r="BJ17" s="3">
        <f>AR17+BJ$3</f>
        <v>1</v>
      </c>
      <c r="BK17" s="3">
        <f>AS17+BK$3</f>
        <v>2</v>
      </c>
      <c r="BL17" s="3">
        <f>AT17+BL$3</f>
        <v>1</v>
      </c>
      <c r="BM17" s="3">
        <f>AU17+BM$3</f>
        <v>1</v>
      </c>
      <c r="BN17" s="3">
        <f>AV17+BN$3</f>
        <v>5</v>
      </c>
      <c r="BO17" s="3">
        <f>AW17+BO$3</f>
        <v>1</v>
      </c>
      <c r="BP17" s="3">
        <f>AX17+BP$3</f>
        <v>1</v>
      </c>
      <c r="BQ17" s="3">
        <f>AY17+BQ$3</f>
        <v>2</v>
      </c>
      <c r="BR17" s="3">
        <f>AZ17+BR$3</f>
        <v>2</v>
      </c>
      <c r="BT17" s="7" t="s">
        <v>21</v>
      </c>
      <c r="BU17" s="10">
        <f>BD17/SUM(BD$16:BD$21)</f>
        <v>0.45454545454545453</v>
      </c>
      <c r="BV17" s="10">
        <f>BE17/SUM(BE$16:BE$21)</f>
        <v>9.0909090909090912E-2</v>
      </c>
      <c r="BW17" s="10">
        <f>BF17/SUM(BF$16:BF$21)</f>
        <v>9.0909090909090912E-2</v>
      </c>
      <c r="BX17" s="10">
        <f>BG17/SUM(BG$16:BG$21)</f>
        <v>9.0909090909090912E-2</v>
      </c>
      <c r="BY17" s="10">
        <f>BH17/SUM(BH$16:BH$21)</f>
        <v>0.54545454545454541</v>
      </c>
      <c r="BZ17" s="10"/>
      <c r="CA17" s="10">
        <f>BJ17/SUM(BJ$16:BJ$21)</f>
        <v>9.0909090909090912E-2</v>
      </c>
      <c r="CB17" s="10">
        <f>BK17/SUM(BK$16:BK$21)</f>
        <v>0.18181818181818182</v>
      </c>
      <c r="CC17" s="10">
        <f>BL17/SUM(BL$16:BL$21)</f>
        <v>9.0909090909090912E-2</v>
      </c>
      <c r="CD17" s="10">
        <f>BM17/SUM(BM$16:BM$21)</f>
        <v>9.0909090909090912E-2</v>
      </c>
      <c r="CE17" s="10">
        <f>BN17/SUM(BN$16:BN$21)</f>
        <v>0.45454545454545453</v>
      </c>
      <c r="CF17" s="10">
        <f>BO17/SUM(BO$16:BO$21)</f>
        <v>9.0909090909090912E-2</v>
      </c>
      <c r="CG17" s="10">
        <f>BP17/SUM(BP$16:BP$21)</f>
        <v>9.0909090909090912E-2</v>
      </c>
      <c r="CH17" s="10">
        <f>BQ17/SUM(BQ$16:BQ$21)</f>
        <v>0.18181818181818182</v>
      </c>
      <c r="CI17" s="10">
        <f>BR17/SUM(BR$16:BR$21)</f>
        <v>0.18181818181818182</v>
      </c>
    </row>
    <row r="18" spans="1:122">
      <c r="AK18" t="s">
        <v>22</v>
      </c>
      <c r="AL18" s="3">
        <f>COUNTIF(T$9:T$13,"=3")</f>
        <v>0</v>
      </c>
      <c r="AM18" s="3">
        <f>COUNTIF(U$9:U$13,"=3")</f>
        <v>0</v>
      </c>
      <c r="AN18" s="3">
        <f>COUNTIF(V$9:V$13,"=3")</f>
        <v>0</v>
      </c>
      <c r="AO18" s="3">
        <f>COUNTIF(W$9:W$13,"=3")</f>
        <v>0</v>
      </c>
      <c r="AP18" s="3">
        <f>COUNTIF(X$9:X$13,"=3")</f>
        <v>0</v>
      </c>
      <c r="AQ18" s="6"/>
      <c r="AR18" s="3">
        <f>COUNTIF(Z$9:Z$13,"=3")</f>
        <v>0</v>
      </c>
      <c r="AS18" s="3">
        <f>COUNTIF(AA$9:AA$13,"=3")</f>
        <v>1</v>
      </c>
      <c r="AT18" s="3">
        <f>COUNTIF(AB$9:AB$13,"=3")</f>
        <v>1</v>
      </c>
      <c r="AU18" s="3">
        <f>COUNTIF(AC$9:AC$13,"=3")</f>
        <v>0</v>
      </c>
      <c r="AV18" s="3">
        <f>COUNTIF(AD$9:AD$13,"=3")</f>
        <v>0</v>
      </c>
      <c r="AW18" s="3">
        <f>COUNTIF(AE$9:AE$13,"=3")</f>
        <v>0</v>
      </c>
      <c r="AX18" s="3">
        <f>COUNTIF(AF$9:AF$13,"=3")</f>
        <v>1</v>
      </c>
      <c r="AY18" s="3">
        <f>COUNTIF(AG$9:AG$13,"=3")</f>
        <v>0</v>
      </c>
      <c r="AZ18" s="3">
        <f>COUNTIF(AH$9:AH$13,"=3")</f>
        <v>3</v>
      </c>
      <c r="BC18" t="s">
        <v>22</v>
      </c>
      <c r="BD18" s="3">
        <f>AL18+BD$3</f>
        <v>1</v>
      </c>
      <c r="BE18" s="3">
        <f>AM18+BE$3</f>
        <v>1</v>
      </c>
      <c r="BF18" s="3">
        <f>AN18+BF$3</f>
        <v>1</v>
      </c>
      <c r="BG18" s="3">
        <f>AO18+BG$3</f>
        <v>1</v>
      </c>
      <c r="BH18" s="3">
        <f>AP18+BH$3</f>
        <v>1</v>
      </c>
      <c r="BI18" s="3"/>
      <c r="BJ18" s="3">
        <f>AR18+BJ$3</f>
        <v>1</v>
      </c>
      <c r="BK18" s="3">
        <f>AS18+BK$3</f>
        <v>2</v>
      </c>
      <c r="BL18" s="3">
        <f>AT18+BL$3</f>
        <v>2</v>
      </c>
      <c r="BM18" s="3">
        <f>AU18+BM$3</f>
        <v>1</v>
      </c>
      <c r="BN18" s="3">
        <f>AV18+BN$3</f>
        <v>1</v>
      </c>
      <c r="BO18" s="3">
        <f>AW18+BO$3</f>
        <v>1</v>
      </c>
      <c r="BP18" s="3">
        <f>AX18+BP$3</f>
        <v>2</v>
      </c>
      <c r="BQ18" s="3">
        <f>AY18+BQ$3</f>
        <v>1</v>
      </c>
      <c r="BR18" s="3">
        <f>AZ18+BR$3</f>
        <v>4</v>
      </c>
      <c r="BT18" s="7" t="s">
        <v>22</v>
      </c>
      <c r="BU18" s="10">
        <f>BD18/SUM(BD$16:BD$21)</f>
        <v>9.0909090909090912E-2</v>
      </c>
      <c r="BV18" s="10">
        <f>BE18/SUM(BE$16:BE$21)</f>
        <v>9.0909090909090912E-2</v>
      </c>
      <c r="BW18" s="10">
        <f>BF18/SUM(BF$16:BF$21)</f>
        <v>9.0909090909090912E-2</v>
      </c>
      <c r="BX18" s="10">
        <f>BG18/SUM(BG$16:BG$21)</f>
        <v>9.0909090909090912E-2</v>
      </c>
      <c r="BY18" s="10">
        <f>BH18/SUM(BH$16:BH$21)</f>
        <v>9.0909090909090912E-2</v>
      </c>
      <c r="BZ18" s="10"/>
      <c r="CA18" s="10">
        <f>BJ18/SUM(BJ$16:BJ$21)</f>
        <v>9.0909090909090912E-2</v>
      </c>
      <c r="CB18" s="10">
        <f>BK18/SUM(BK$16:BK$21)</f>
        <v>0.18181818181818182</v>
      </c>
      <c r="CC18" s="10">
        <f>BL18/SUM(BL$16:BL$21)</f>
        <v>0.18181818181818182</v>
      </c>
      <c r="CD18" s="10">
        <f>BM18/SUM(BM$16:BM$21)</f>
        <v>9.0909090909090912E-2</v>
      </c>
      <c r="CE18" s="10">
        <f>BN18/SUM(BN$16:BN$21)</f>
        <v>9.0909090909090912E-2</v>
      </c>
      <c r="CF18" s="10">
        <f>BO18/SUM(BO$16:BO$21)</f>
        <v>9.0909090909090912E-2</v>
      </c>
      <c r="CG18" s="10">
        <f>BP18/SUM(BP$16:BP$21)</f>
        <v>0.18181818181818182</v>
      </c>
      <c r="CH18" s="10">
        <f>BQ18/SUM(BQ$16:BQ$21)</f>
        <v>9.0909090909090912E-2</v>
      </c>
      <c r="CI18" s="10">
        <f>BR18/SUM(BR$16:BR$21)</f>
        <v>0.36363636363636365</v>
      </c>
    </row>
    <row r="19" spans="1:122">
      <c r="H19"/>
      <c r="AK19" t="s">
        <v>23</v>
      </c>
      <c r="AL19" s="3">
        <f>COUNTIF(T$9:T$13,"=4")</f>
        <v>0</v>
      </c>
      <c r="AM19" s="3">
        <f>COUNTIF(U$9:U$13,"=4")</f>
        <v>4</v>
      </c>
      <c r="AN19" s="3">
        <f>COUNTIF(V$9:V$13,"=4")</f>
        <v>0</v>
      </c>
      <c r="AO19" s="3">
        <f>COUNTIF(W$9:W$13,"=4")</f>
        <v>4</v>
      </c>
      <c r="AP19" s="3">
        <f>COUNTIF(X$9:X$13,"=4")</f>
        <v>0</v>
      </c>
      <c r="AQ19" s="6"/>
      <c r="AR19" s="3">
        <f>COUNTIF(Z$9:Z$13,"=4")</f>
        <v>5</v>
      </c>
      <c r="AS19" s="3">
        <f>COUNTIF(AA$9:AA$13,"=4")</f>
        <v>1</v>
      </c>
      <c r="AT19" s="3">
        <f>COUNTIF(AB$9:AB$13,"=4")</f>
        <v>2</v>
      </c>
      <c r="AU19" s="3">
        <f>COUNTIF(AC$9:AC$13,"=4")</f>
        <v>4</v>
      </c>
      <c r="AV19" s="3">
        <f>COUNTIF(AD$9:AD$13,"=4")</f>
        <v>0</v>
      </c>
      <c r="AW19" s="3">
        <f>COUNTIF(AE$9:AE$13,"=4")</f>
        <v>4</v>
      </c>
      <c r="AX19" s="3">
        <f>COUNTIF(AF$9:AF$13,"=4")</f>
        <v>3</v>
      </c>
      <c r="AY19" s="3">
        <f>COUNTIF(AG$9:AG$13,"=4")</f>
        <v>1</v>
      </c>
      <c r="AZ19" s="3">
        <f>COUNTIF(AH$9:AH$13,"=4")</f>
        <v>1</v>
      </c>
      <c r="BC19" t="s">
        <v>23</v>
      </c>
      <c r="BD19" s="3">
        <f>AL19+BD$3</f>
        <v>1</v>
      </c>
      <c r="BE19" s="3">
        <f>AM19+BE$3</f>
        <v>5</v>
      </c>
      <c r="BF19" s="3">
        <f>AN19+BF$3</f>
        <v>1</v>
      </c>
      <c r="BG19" s="3">
        <f>AO19+BG$3</f>
        <v>5</v>
      </c>
      <c r="BH19" s="3">
        <f>AP19+BH$3</f>
        <v>1</v>
      </c>
      <c r="BI19" s="3"/>
      <c r="BJ19" s="3">
        <f>AR19+BJ$3</f>
        <v>6</v>
      </c>
      <c r="BK19" s="3">
        <f>AS19+BK$3</f>
        <v>2</v>
      </c>
      <c r="BL19" s="3">
        <f>AT19+BL$3</f>
        <v>3</v>
      </c>
      <c r="BM19" s="3">
        <f>AU19+BM$3</f>
        <v>5</v>
      </c>
      <c r="BN19" s="3">
        <f>AV19+BN$3</f>
        <v>1</v>
      </c>
      <c r="BO19" s="3">
        <f>AW19+BO$3</f>
        <v>5</v>
      </c>
      <c r="BP19" s="3">
        <f>AX19+BP$3</f>
        <v>4</v>
      </c>
      <c r="BQ19" s="3">
        <f>AY19+BQ$3</f>
        <v>2</v>
      </c>
      <c r="BR19" s="3">
        <f>AZ19+BR$3</f>
        <v>2</v>
      </c>
      <c r="BT19" s="7" t="s">
        <v>23</v>
      </c>
      <c r="BU19" s="10">
        <f>BD19/SUM(BD$16:BD$21)</f>
        <v>9.0909090909090912E-2</v>
      </c>
      <c r="BV19" s="10">
        <f>BE19/SUM(BE$16:BE$21)</f>
        <v>0.45454545454545453</v>
      </c>
      <c r="BW19" s="10">
        <f>BF19/SUM(BF$16:BF$21)</f>
        <v>9.0909090909090912E-2</v>
      </c>
      <c r="BX19" s="10">
        <f>BG19/SUM(BG$16:BG$21)</f>
        <v>0.45454545454545453</v>
      </c>
      <c r="BY19" s="10">
        <f>BH19/SUM(BH$16:BH$21)</f>
        <v>9.0909090909090912E-2</v>
      </c>
      <c r="BZ19" s="10"/>
      <c r="CA19" s="10">
        <f>BJ19/SUM(BJ$16:BJ$21)</f>
        <v>0.54545454545454541</v>
      </c>
      <c r="CB19" s="10">
        <f>BK19/SUM(BK$16:BK$21)</f>
        <v>0.18181818181818182</v>
      </c>
      <c r="CC19" s="10">
        <f>BL19/SUM(BL$16:BL$21)</f>
        <v>0.27272727272727271</v>
      </c>
      <c r="CD19" s="10">
        <f>BM19/SUM(BM$16:BM$21)</f>
        <v>0.45454545454545453</v>
      </c>
      <c r="CE19" s="10">
        <f>BN19/SUM(BN$16:BN$21)</f>
        <v>9.0909090909090912E-2</v>
      </c>
      <c r="CF19" s="10">
        <f>BO19/SUM(BO$16:BO$21)</f>
        <v>0.45454545454545453</v>
      </c>
      <c r="CG19" s="10">
        <f>BP19/SUM(BP$16:BP$21)</f>
        <v>0.36363636363636365</v>
      </c>
      <c r="CH19" s="10">
        <f>BQ19/SUM(BQ$16:BQ$21)</f>
        <v>0.18181818181818182</v>
      </c>
      <c r="CI19" s="10">
        <f>BR19/SUM(BR$16:BR$21)</f>
        <v>0.18181818181818182</v>
      </c>
      <c r="DB19" s="12" t="s">
        <v>33</v>
      </c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R19" s="1" t="s">
        <v>35</v>
      </c>
    </row>
    <row r="20" spans="1:122">
      <c r="A20" t="s">
        <v>40</v>
      </c>
      <c r="E20" t="s">
        <v>53</v>
      </c>
      <c r="H20"/>
      <c r="AK20" t="s">
        <v>24</v>
      </c>
      <c r="AL20" s="3">
        <f>COUNTIF(T$9:T$13,"=5")</f>
        <v>1</v>
      </c>
      <c r="AM20" s="3">
        <f>COUNTIF(U$9:U$13,"=5")</f>
        <v>1</v>
      </c>
      <c r="AN20" s="3">
        <f>COUNTIF(V$9:V$13,"=5")</f>
        <v>0</v>
      </c>
      <c r="AO20" s="3">
        <f>COUNTIF(W$9:W$13,"=5")</f>
        <v>1</v>
      </c>
      <c r="AP20" s="3">
        <f>COUNTIF(X$9:X$13,"=5")</f>
        <v>0</v>
      </c>
      <c r="AQ20" s="6"/>
      <c r="AR20" s="3">
        <f>COUNTIF(Z$9:Z$13,"=5")</f>
        <v>0</v>
      </c>
      <c r="AS20" s="3">
        <f>COUNTIF(AA$9:AA$13,"=5")</f>
        <v>0</v>
      </c>
      <c r="AT20" s="3">
        <f>COUNTIF(AB$9:AB$13,"=5")</f>
        <v>0</v>
      </c>
      <c r="AU20" s="3">
        <f>COUNTIF(AC$9:AC$13,"=5")</f>
        <v>0</v>
      </c>
      <c r="AV20" s="3">
        <f>COUNTIF(AD$9:AD$13,"=5")</f>
        <v>0</v>
      </c>
      <c r="AW20" s="3">
        <f>COUNTIF(AE$9:AE$13,"=5")</f>
        <v>0</v>
      </c>
      <c r="AX20" s="3">
        <f>COUNTIF(AF$9:AF$13,"=5")</f>
        <v>0</v>
      </c>
      <c r="AY20" s="3">
        <f>COUNTIF(AG$9:AG$13,"=5")</f>
        <v>0</v>
      </c>
      <c r="AZ20" s="3">
        <f>COUNTIF(AH$9:AH$13,"=5")</f>
        <v>0</v>
      </c>
      <c r="BC20" t="s">
        <v>24</v>
      </c>
      <c r="BD20" s="3">
        <f>AL20+BD$3</f>
        <v>2</v>
      </c>
      <c r="BE20" s="3">
        <f>AM20+BE$3</f>
        <v>2</v>
      </c>
      <c r="BF20" s="3">
        <f>AN20+BF$3</f>
        <v>1</v>
      </c>
      <c r="BG20" s="3">
        <f>AO20+BG$3</f>
        <v>2</v>
      </c>
      <c r="BH20" s="3">
        <f>AP20+BH$3</f>
        <v>1</v>
      </c>
      <c r="BI20" s="3"/>
      <c r="BJ20" s="3">
        <f>AR20+BJ$3</f>
        <v>1</v>
      </c>
      <c r="BK20" s="3">
        <f>AS20+BK$3</f>
        <v>1</v>
      </c>
      <c r="BL20" s="3">
        <f>AT20+BL$3</f>
        <v>1</v>
      </c>
      <c r="BM20" s="3">
        <f>AU20+BM$3</f>
        <v>1</v>
      </c>
      <c r="BN20" s="3">
        <f>AV20+BN$3</f>
        <v>1</v>
      </c>
      <c r="BO20" s="3">
        <f>AW20+BO$3</f>
        <v>1</v>
      </c>
      <c r="BP20" s="3">
        <f>AX20+BP$3</f>
        <v>1</v>
      </c>
      <c r="BQ20" s="3">
        <f>AY20+BQ$3</f>
        <v>1</v>
      </c>
      <c r="BR20" s="3">
        <f>AZ20+BR$3</f>
        <v>1</v>
      </c>
      <c r="BT20" s="7" t="s">
        <v>24</v>
      </c>
      <c r="BU20" s="10">
        <f>BD20/SUM(BD$16:BD$21)</f>
        <v>0.18181818181818182</v>
      </c>
      <c r="BV20" s="10">
        <f>BE20/SUM(BE$16:BE$21)</f>
        <v>0.18181818181818182</v>
      </c>
      <c r="BW20" s="10">
        <f>BF20/SUM(BF$16:BF$21)</f>
        <v>9.0909090909090912E-2</v>
      </c>
      <c r="BX20" s="10">
        <f>BG20/SUM(BG$16:BG$21)</f>
        <v>0.18181818181818182</v>
      </c>
      <c r="BY20" s="10">
        <f>BH20/SUM(BH$16:BH$21)</f>
        <v>9.0909090909090912E-2</v>
      </c>
      <c r="BZ20" s="10"/>
      <c r="CA20" s="10">
        <f>BJ20/SUM(BJ$16:BJ$21)</f>
        <v>9.0909090909090912E-2</v>
      </c>
      <c r="CB20" s="10">
        <f>BK20/SUM(BK$16:BK$21)</f>
        <v>9.0909090909090912E-2</v>
      </c>
      <c r="CC20" s="10">
        <f>BL20/SUM(BL$16:BL$21)</f>
        <v>9.0909090909090912E-2</v>
      </c>
      <c r="CD20" s="10">
        <f>BM20/SUM(BM$16:BM$21)</f>
        <v>9.0909090909090912E-2</v>
      </c>
      <c r="CE20" s="10">
        <f>BN20/SUM(BN$16:BN$21)</f>
        <v>9.0909090909090912E-2</v>
      </c>
      <c r="CF20" s="10">
        <f>BO20/SUM(BO$16:BO$21)</f>
        <v>9.0909090909090912E-2</v>
      </c>
      <c r="CG20" s="10">
        <f>BP20/SUM(BP$16:BP$21)</f>
        <v>9.0909090909090912E-2</v>
      </c>
      <c r="CH20" s="10">
        <f>BQ20/SUM(BQ$16:BQ$21)</f>
        <v>9.0909090909090912E-2</v>
      </c>
      <c r="CI20" s="10">
        <f>BR20/SUM(BR$16:BR$21)</f>
        <v>9.0909090909090912E-2</v>
      </c>
      <c r="DB20" s="3">
        <f>IF(DB11=1,BU16,IF(DB11=2,BU17,IF(DB11=3,BU18,IF(DB11=4,BU19,IF(DB11=5,BU20,IF(DB11=6,BU21,"ERROR"))))))</f>
        <v>0.45454545454545453</v>
      </c>
      <c r="DC20" s="3">
        <f>IF(DC11=1,BV16,IF(DC11=2,BV17,IF(DC11=3,BV18,IF(DC11=4,BV19,IF(DC11=5,BV20,IF(DC11=6,BV21,"ERROR"))))))</f>
        <v>9.0909090909090912E-2</v>
      </c>
      <c r="DD20" s="3">
        <f>IF(DD11=1,BW16,IF(DD11=2,BW17,IF(DD11=3,BW18,IF(DD11=4,BW19,IF(DD11=5,BW20,IF(DD11=6,BW21,"ERROR"))))))</f>
        <v>0.54545454545454541</v>
      </c>
      <c r="DE20" s="3">
        <f>IF(DE11=1,BX16,IF(DE11=2,BX17,IF(DE11=3,BX18,IF(DE11=4,BX19,IF(DE11=5,BX20,IF(DE11=6,BX21,"ERROR"))))))</f>
        <v>0.45454545454545453</v>
      </c>
      <c r="DF20" s="3">
        <f>IF(DF11=1,BY16,IF(DF11=2,BY17,IF(DF11=3,BY18,IF(DF11=4,BY19,IF(DF11=5,BY20,IF(DF11=6,BY21,"ERROR"))))))</f>
        <v>9.0909090909090912E-2</v>
      </c>
      <c r="DG20" s="3"/>
      <c r="DH20" s="3">
        <f>IF(DH11=1,CA16,IF(DH11=2,CA17,IF(DH11=3,CA18,IF(DH11=4,CA19,IF(DH11=5,CA20,IF(DH11=6,CA21,"ERROR"))))))</f>
        <v>0.54545454545454541</v>
      </c>
      <c r="DI20" s="3">
        <f>IF(DI11=1,CB16,IF(DI11=2,CB17,IF(DI11=3,CB18,IF(DI11=4,CB19,IF(DI11=5,CB20,IF(DI11=6,CB21,"ERROR"))))))</f>
        <v>0.27272727272727271</v>
      </c>
      <c r="DJ20" s="3">
        <f>IF(DJ11=1,CC16,IF(DJ11=2,CC17,IF(DJ11=3,CC18,IF(DJ11=4,CC19,IF(DJ11=5,CC20,IF(DJ11=6,CC21,"ERROR"))))))</f>
        <v>0.27272727272727271</v>
      </c>
      <c r="DK20" s="3">
        <f>IF(DK11=1,CD16,IF(DK11=2,CD17,IF(DK11=3,CD18,IF(DK11=4,CD19,IF(DK11=5,CD20,IF(DK11=6,CD21,"ERROR"))))))</f>
        <v>0.18181818181818182</v>
      </c>
      <c r="DL20" s="3">
        <f>IF(DL11=1,CE16,IF(DL11=2,CE17,IF(DL11=3,CE18,IF(DL11=4,CE19,IF(DL11=5,CE20,IF(DL11=6,CE21,"ERROR"))))))</f>
        <v>0.45454545454545453</v>
      </c>
      <c r="DM20" s="3">
        <f>IF(DM11=1,CF16,IF(DM11=2,CF17,IF(DM11=3,CF18,IF(DM11=4,CF19,IF(DM11=5,CF20,IF(DM11=6,CF21,"ERROR"))))))</f>
        <v>0.45454545454545453</v>
      </c>
      <c r="DN20" s="3">
        <f>IF(DN11=1,CG16,IF(DN11=2,CG17,IF(DN11=3,CG18,IF(DN11=4,CG19,IF(DN11=5,CG20,IF(DN11=6,CG21,"ERROR"))))))</f>
        <v>0.36363636363636365</v>
      </c>
      <c r="DO20" s="3">
        <f>IF(DO11=1,CH16,IF(DO11=2,CH17,IF(DO11=3,CH18,IF(DO11=4,CH19,IF(DO11=5,CH20,IF(DO11=6,CH21,"ERROR"))))))</f>
        <v>0.18181818181818182</v>
      </c>
      <c r="DP20" s="3">
        <f>IF(DP11=1,CI16,IF(DP11=2,CI17,IF(DP11=3,CI18,IF(DP11=4,CI19,IF(DP11=5,CI20,IF(DP11=6,CI21,"ERROR"))))))</f>
        <v>0.18181818181818182</v>
      </c>
      <c r="DR20" s="15">
        <f>SUM(DB22:DP22)</f>
        <v>-7.7679225863445591</v>
      </c>
    </row>
    <row r="21" spans="1:122">
      <c r="A21" t="s">
        <v>41</v>
      </c>
      <c r="B21">
        <v>1</v>
      </c>
      <c r="E21" t="s">
        <v>47</v>
      </c>
      <c r="H21"/>
      <c r="Y21"/>
      <c r="AK21" t="s">
        <v>25</v>
      </c>
      <c r="AL21" s="3">
        <f>COUNTIF(T$9:T$13,"=6")</f>
        <v>0</v>
      </c>
      <c r="AM21" s="3">
        <f>COUNTIF(U$9:U$13,"=6")</f>
        <v>0</v>
      </c>
      <c r="AN21" s="3">
        <f>COUNTIF(V$9:V$13,"=6")</f>
        <v>0</v>
      </c>
      <c r="AO21" s="3">
        <f>COUNTIF(W$9:W$13,"=6")</f>
        <v>0</v>
      </c>
      <c r="AP21" s="3">
        <f>COUNTIF(X$9:X$13,"=6")</f>
        <v>0</v>
      </c>
      <c r="AQ21" s="6"/>
      <c r="AR21" s="3">
        <f>COUNTIF(Z$9:Z$13,"=6")</f>
        <v>0</v>
      </c>
      <c r="AS21" s="3">
        <f>COUNTIF(AA$9:AA$13,"=6")</f>
        <v>0</v>
      </c>
      <c r="AT21" s="3">
        <f>COUNTIF(AB$9:AB$13,"=6")</f>
        <v>0</v>
      </c>
      <c r="AU21" s="3">
        <f>COUNTIF(AC$9:AC$13,"=6")</f>
        <v>0</v>
      </c>
      <c r="AV21" s="3">
        <f>COUNTIF(AD$9:AD$13,"=6")</f>
        <v>0</v>
      </c>
      <c r="AW21" s="3">
        <f>COUNTIF(AE$9:AE$13,"=6")</f>
        <v>0</v>
      </c>
      <c r="AX21" s="3">
        <f>COUNTIF(AF$9:AF$13,"=6")</f>
        <v>0</v>
      </c>
      <c r="AY21" s="3">
        <f>COUNTIF(AG$9:AG$13,"=6")</f>
        <v>0</v>
      </c>
      <c r="AZ21" s="3">
        <f>COUNTIF(AH$9:AH$13,"=6")</f>
        <v>0</v>
      </c>
      <c r="BC21" t="s">
        <v>25</v>
      </c>
      <c r="BD21" s="3">
        <f>AL21+BD$3</f>
        <v>1</v>
      </c>
      <c r="BE21" s="3">
        <f>AM21+BE$3</f>
        <v>1</v>
      </c>
      <c r="BF21" s="3">
        <f>AN21+BF$3</f>
        <v>1</v>
      </c>
      <c r="BG21" s="3">
        <f>AO21+BG$3</f>
        <v>1</v>
      </c>
      <c r="BH21" s="3">
        <f>AP21+BH$3</f>
        <v>1</v>
      </c>
      <c r="BI21" s="3"/>
      <c r="BJ21" s="3">
        <f>AR21+BJ$3</f>
        <v>1</v>
      </c>
      <c r="BK21" s="3">
        <f>AS21+BK$3</f>
        <v>1</v>
      </c>
      <c r="BL21" s="3">
        <f>AT21+BL$3</f>
        <v>1</v>
      </c>
      <c r="BM21" s="3">
        <f>AU21+BM$3</f>
        <v>1</v>
      </c>
      <c r="BN21" s="3">
        <f>AV21+BN$3</f>
        <v>1</v>
      </c>
      <c r="BO21" s="3">
        <f>AW21+BO$3</f>
        <v>1</v>
      </c>
      <c r="BP21" s="3">
        <f>AX21+BP$3</f>
        <v>1</v>
      </c>
      <c r="BQ21" s="3">
        <f>AY21+BQ$3</f>
        <v>1</v>
      </c>
      <c r="BR21" s="3">
        <f>AZ21+BR$3</f>
        <v>1</v>
      </c>
      <c r="BT21" s="7" t="s">
        <v>25</v>
      </c>
      <c r="BU21" s="10">
        <f>BD21/SUM(BD$16:BD$21)</f>
        <v>9.0909090909090912E-2</v>
      </c>
      <c r="BV21" s="10">
        <f>BE21/SUM(BE$16:BE$21)</f>
        <v>9.0909090909090912E-2</v>
      </c>
      <c r="BW21" s="10">
        <f>BF21/SUM(BF$16:BF$21)</f>
        <v>9.0909090909090912E-2</v>
      </c>
      <c r="BX21" s="10">
        <f>BG21/SUM(BG$16:BG$21)</f>
        <v>9.0909090909090912E-2</v>
      </c>
      <c r="BY21" s="10">
        <f>BH21/SUM(BH$16:BH$21)</f>
        <v>9.0909090909090912E-2</v>
      </c>
      <c r="BZ21" s="10"/>
      <c r="CA21" s="10">
        <f>BJ21/SUM(BJ$16:BJ$21)</f>
        <v>9.0909090909090912E-2</v>
      </c>
      <c r="CB21" s="10">
        <f>BK21/SUM(BK$16:BK$21)</f>
        <v>9.0909090909090912E-2</v>
      </c>
      <c r="CC21" s="10">
        <f>BL21/SUM(BL$16:BL$21)</f>
        <v>9.0909090909090912E-2</v>
      </c>
      <c r="CD21" s="10">
        <f>BM21/SUM(BM$16:BM$21)</f>
        <v>9.0909090909090912E-2</v>
      </c>
      <c r="CE21" s="10">
        <f>BN21/SUM(BN$16:BN$21)</f>
        <v>9.0909090909090912E-2</v>
      </c>
      <c r="CF21" s="10">
        <f>BO21/SUM(BO$16:BO$21)</f>
        <v>9.0909090909090912E-2</v>
      </c>
      <c r="CG21" s="10">
        <f>BP21/SUM(BP$16:BP$21)</f>
        <v>9.0909090909090912E-2</v>
      </c>
      <c r="CH21" s="10">
        <f>BQ21/SUM(BQ$16:BQ$21)</f>
        <v>9.0909090909090912E-2</v>
      </c>
      <c r="CI21" s="10">
        <f>BR21/SUM(BR$16:BR$21)</f>
        <v>9.0909090909090912E-2</v>
      </c>
      <c r="DB21" s="1" t="s">
        <v>37</v>
      </c>
    </row>
    <row r="22" spans="1:122">
      <c r="A22" t="s">
        <v>42</v>
      </c>
      <c r="B22">
        <v>2</v>
      </c>
      <c r="E22" t="s">
        <v>48</v>
      </c>
      <c r="H22"/>
      <c r="DB22">
        <f>LOG10(DB20)</f>
        <v>-0.34242268082220623</v>
      </c>
      <c r="DC22">
        <f t="shared" ref="DC22" si="33">LOG10(DC20)</f>
        <v>-1.0413926851582249</v>
      </c>
      <c r="DD22">
        <f t="shared" ref="DD22" si="34">LOG10(DD20)</f>
        <v>-0.26324143477458145</v>
      </c>
      <c r="DE22">
        <f t="shared" ref="DE22" si="35">LOG10(DE20)</f>
        <v>-0.34242268082220623</v>
      </c>
      <c r="DF22">
        <f t="shared" ref="DF22" si="36">LOG10(DF20)</f>
        <v>-1.0413926851582249</v>
      </c>
      <c r="DH22">
        <f t="shared" ref="DH22" si="37">LOG10(DH20)</f>
        <v>-0.26324143477458145</v>
      </c>
      <c r="DI22">
        <f t="shared" ref="DI22" si="38">LOG10(DI20)</f>
        <v>-0.56427143043856265</v>
      </c>
      <c r="DJ22">
        <f t="shared" ref="DJ22" si="39">LOG10(DJ20)</f>
        <v>-0.56427143043856265</v>
      </c>
      <c r="DK22">
        <f t="shared" ref="DK22" si="40">LOG10(DK20)</f>
        <v>-0.74036268949424389</v>
      </c>
      <c r="DL22">
        <f t="shared" ref="DL22" si="41">LOG10(DL20)</f>
        <v>-0.34242268082220623</v>
      </c>
      <c r="DM22">
        <f t="shared" ref="DM22" si="42">LOG10(DM20)</f>
        <v>-0.34242268082220623</v>
      </c>
      <c r="DN22">
        <f t="shared" ref="DN22" si="43">LOG10(DN20)</f>
        <v>-0.43933269383026263</v>
      </c>
      <c r="DO22">
        <f t="shared" ref="DO22" si="44">LOG10(DO20)</f>
        <v>-0.74036268949424389</v>
      </c>
      <c r="DP22">
        <f t="shared" ref="DP22" si="45">LOG10(DP20)</f>
        <v>-0.74036268949424389</v>
      </c>
    </row>
    <row r="23" spans="1:122">
      <c r="A23" t="s">
        <v>43</v>
      </c>
      <c r="B23">
        <v>3</v>
      </c>
      <c r="E23" t="s">
        <v>46</v>
      </c>
      <c r="H23"/>
    </row>
    <row r="24" spans="1:122">
      <c r="A24" t="s">
        <v>44</v>
      </c>
      <c r="B24">
        <v>4</v>
      </c>
      <c r="E24" t="s">
        <v>50</v>
      </c>
      <c r="H24"/>
    </row>
    <row r="25" spans="1:122">
      <c r="A25" t="s">
        <v>45</v>
      </c>
      <c r="B25">
        <v>5</v>
      </c>
      <c r="E25" t="s">
        <v>45</v>
      </c>
      <c r="H25"/>
      <c r="DR25" s="1" t="s">
        <v>38</v>
      </c>
    </row>
    <row r="26" spans="1:122">
      <c r="A26" t="s">
        <v>46</v>
      </c>
      <c r="B26">
        <v>6</v>
      </c>
      <c r="E26" t="s">
        <v>43</v>
      </c>
      <c r="H26"/>
      <c r="DR26" s="16">
        <f>1/(1+10^(DR20-DR14))</f>
        <v>6.7426234566479948E-2</v>
      </c>
    </row>
    <row r="27" spans="1:122">
      <c r="E27" t="s">
        <v>6</v>
      </c>
    </row>
    <row r="28" spans="1:122">
      <c r="E28" t="s">
        <v>49</v>
      </c>
    </row>
    <row r="29" spans="1:122">
      <c r="E29" t="s">
        <v>51</v>
      </c>
    </row>
    <row r="30" spans="1:122">
      <c r="E30" t="s">
        <v>52</v>
      </c>
    </row>
  </sheetData>
  <mergeCells count="11">
    <mergeCell ref="T1:AH1"/>
    <mergeCell ref="C1:Q1"/>
    <mergeCell ref="DB5:DP5"/>
    <mergeCell ref="DB10:DP10"/>
    <mergeCell ref="DB13:DP13"/>
    <mergeCell ref="DB19:DP19"/>
    <mergeCell ref="CL5:CZ5"/>
    <mergeCell ref="BC5:BR5"/>
    <mergeCell ref="BC1:BR1"/>
    <mergeCell ref="BT5:CI5"/>
    <mergeCell ref="AK5:AZ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Frazier</dc:creator>
  <cp:lastModifiedBy>Peter Frazier</cp:lastModifiedBy>
  <dcterms:created xsi:type="dcterms:W3CDTF">2013-05-24T11:28:43Z</dcterms:created>
  <dcterms:modified xsi:type="dcterms:W3CDTF">2013-05-25T12:40:56Z</dcterms:modified>
</cp:coreProperties>
</file>