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项目管理" sheetId="2" r:id="rId5"/>
    <sheet name="项目甘特图" sheetId="3" r:id="rId6"/>
    <sheet name="项目进展分析" sheetId="4" r:id="rId7"/>
    <sheet name="💡 【必读】使用指南" sheetId="5" r:id="rId8"/>
    <sheet name="节假日一览表" sheetId="6" r:id="rId9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<sst xmlns="http://schemas.openxmlformats.org/spreadsheetml/2006/main" count="9" uniqueCount="9">
  <si>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 xml:space="preserve">  </t>
  </si>
  <si>
    <t/>
    <r>
      <rPr>
        <sz val="9.75"/>
        <color theme="10"/>
        <rFont val="Calibri"/>
        <family val="2"/>
      </rPr>
      <t>@王小铭</t>
    </r>
    <r>
      <t xml:space="preserve"> </t>
    </r>
  </si>
  <si>
    <t/>
    <r>
      <rPr>
        <sz val="9.75"/>
        <color theme="10"/>
        <rFont val="Calibri"/>
        <family val="2"/>
      </rPr>
      <t>@黄泡泡</t>
    </r>
    <r>
      <t xml:space="preserve"> </t>
    </r>
  </si>
  <si>
    <t/>
    <r>
      <rPr>
        <sz val="9.75"/>
        <color theme="10"/>
        <rFont val="Calibri"/>
        <family val="2"/>
      </rPr>
      <t>@周北北</t>
    </r>
    <r>
      <t xml:space="preserve"> </t>
    </r>
  </si>
  <si>
    <t/>
    <r>
      <t>借助数据透视表，可以快速对项目数据进行分类汇总，交叉分析，实时掌控项目进度，效率，成员工作分布等信息，方便了解项目进展。通过简单拖拽字段，用户可轻松改变分析维度，提炼有价值内容，操作介绍请参考</t>
    </r>
    <r>
      <rPr>
        <u/>
        <sz val="9.75"/>
        <color theme="10"/>
        <rFont val="Calibri"/>
        <family val="2"/>
      </rPr>
      <t>创建及使用数据透视表</t>
    </r>
  </si>
  <si>
    <t/>
    <r>
      <rPr>
        <u/>
        <sz val="9.75"/>
        <color theme="10"/>
        <rFont val="Calibri"/>
        <family val="2"/>
      </rPr>
      <t>点击可跳转设置并查看效果</t>
    </r>
  </si>
  <si>
    <t/>
    <r>
      <rPr>
        <u/>
        <sz val="9.75"/>
        <color theme="10"/>
        <rFont val="Calibri"/>
        <family val="2"/>
      </rPr>
      <t>点击修改项目启动日期</t>
    </r>
  </si>
  <si>
    <t/>
    <r>
      <rPr>
        <sz val="10.5"/>
        <color rgb="FF000000"/>
        <rFont val="Calibri"/>
        <family val="2"/>
      </rPr>
      <t xml:space="preserve">• 创建模版后，可以手动修改项目启动日期（</t>
    </r>
    <r>
      <rPr>
        <i/>
        <sz val="9"/>
        <color rgb="FF000000"/>
        <rFont val="Calibri"/>
        <family val="2"/>
      </rPr>
      <t>默认基于打开表格时间自动生成项目启动日期</t>
    </r>
    <r>
      <rPr>
        <sz val="9"/>
        <color rgb="FF000000"/>
        <rFont val="Calibri"/>
        <family val="2"/>
      </rPr>
      <t>）</t>
    </r>
    <r>
      <rPr>
        <sz val="10.5"/>
        <color rgb="FF000000"/>
        <rFont val="Calibri"/>
        <family val="2"/>
      </rPr>
      <t>，右侧时间表会自动生成</t>
    </r>
  </si>
  <si>
    <t/>
    <r>
      <rPr>
        <sz val="10.5"/>
        <color rgb="FF000000"/>
        <rFont val="Calibri"/>
        <family val="2"/>
      </rPr>
      <t xml:space="preserve">• </t>
    </r>
    <r>
      <rPr>
        <sz val="10.5"/>
        <color rgb="FFF54A45"/>
        <rFont val="Calibri"/>
        <family val="2"/>
      </rPr>
      <t>仅需要更新有绿色背景色的区域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</si>
</sst>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1">
    <numFmt numFmtId="164" formatCode="d"/>
    <numFmt numFmtId="165" formatCode="d"/>
    <numFmt numFmtId="166" formatCode="yyyy/m/d dddd"/>
    <numFmt numFmtId="167" formatCode="0"/>
    <numFmt numFmtId="168" formatCode="0"/>
    <numFmt numFmtId="169" formatCode="yyyy/m/d dddd"/>
    <numFmt numFmtId="170" formatCode="0"/>
    <numFmt numFmtId="171" formatCode="0%"/>
    <numFmt numFmtId="172" formatCode="m/d/yyyy\ \(dddd\)"/>
    <numFmt numFmtId="173" formatCode="0"/>
    <numFmt numFmtId="174" formatCode="0"/>
    <numFmt numFmtId="175" formatCode="0%"/>
    <numFmt numFmtId="176" formatCode="0%"/>
    <numFmt numFmtId="177" formatCode="0%"/>
    <numFmt numFmtId="178" formatCode="yyyy/m/d dddd"/>
    <numFmt numFmtId="179" formatCode="0"/>
    <numFmt numFmtId="180" formatCode="yyyy/m/d dddd"/>
    <numFmt numFmtId="181" formatCode="0"/>
    <numFmt numFmtId="182" formatCode="0"/>
    <numFmt numFmtId="183" formatCode="0"/>
    <numFmt numFmtId="184" formatCode="yyyy/m/d dddd"/>
    <numFmt numFmtId="185" formatCode="0"/>
    <numFmt numFmtId="186" formatCode="0%"/>
    <numFmt numFmtId="187" formatCode="m/d/yyyy\ \(dddd\)"/>
    <numFmt numFmtId="188" formatCode="yyyy/MM/dd"/>
    <numFmt numFmtId="189" formatCode="yyyy&quot;年&quot;m&quot;月&quot;"/>
    <numFmt numFmtId="190" formatCode="0"/>
    <numFmt numFmtId="191" formatCode="yyyy/MM/dd"/>
    <numFmt numFmtId="192" formatCode="#,##0"/>
    <numFmt numFmtId="193" formatCode="yyyy/m/d"/>
    <numFmt numFmtId="194" formatCode="yyyy/m/d"/>
  </numFmts>
  <fonts count="85">
    <font>
      <sz val="10"/>
      <color theme="1"/>
      <name val="Calibri"/>
      <family val="2"/>
      <scheme val="minor"/>
    </font>
    <font>
      <sz val="9"/>
      <color rgb="FF8F959E"/>
      <name val="Calibri"/>
      <family val="2"/>
      <scheme val="minor"/>
    </font>
    <font>
      <b val="true"/>
      <sz val="10.5"/>
      <color rgb="FF373C43"/>
      <name val="Calibri"/>
      <family val="2"/>
      <scheme val="minor"/>
    </font>
    <font>
      <sz val="15.75"/>
      <color rgb="FF3B608D"/>
      <name val="Calibri"/>
      <family val="2"/>
      <scheme val="minor"/>
    </font>
    <font>
      <sz val="15.75"/>
      <color rgb="FF3B608D"/>
      <name val="Calibri"/>
      <family val="2"/>
      <scheme val="minor"/>
    </font>
    <font>
      <sz val="15.75"/>
      <color rgb="FF3B608D"/>
      <name val="Calibri"/>
      <family val="2"/>
      <scheme val="minor"/>
    </font>
    <font>
      <sz val="7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7.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3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i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3.5"/>
      <color rgb="FF000000"/>
      <name val="Calibri"/>
      <family val="2"/>
      <scheme val="minor"/>
    </font>
    <font>
      <i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3.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8F959E"/>
      <name val="Calibri"/>
      <family val="2"/>
      <scheme val="minor"/>
    </font>
    <font>
      <sz val="9"/>
      <color rgb="FF8F959E"/>
      <name val="Calibri"/>
      <family val="2"/>
      <scheme val="minor"/>
    </font>
    <font>
      <sz val="13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8F959E"/>
      <name val="Calibri"/>
      <family val="2"/>
      <scheme val="minor"/>
    </font>
    <font>
      <sz val="11"/>
      <color rgb="FFFFFFFF"/>
      <name val="Calibri"/>
      <family val="2"/>
      <scheme val="minor"/>
    </font>
    <font>
      <b val="true"/>
      <sz val="24"/>
      <color rgb="FF186010"/>
      <name val="Calibri"/>
      <family val="2"/>
      <scheme val="minor"/>
    </font>
    <font>
      <b val="true"/>
      <sz val="24"/>
      <color rgb="FF245BDB"/>
      <name val="Calibri"/>
      <family val="2"/>
      <scheme val="minor"/>
    </font>
    <font>
      <sz val="9.75"/>
      <color rgb="FF124B0C"/>
      <name val="Calibri"/>
      <family val="2"/>
      <scheme val="minor"/>
    </font>
    <font>
      <sz val="9.75"/>
      <color rgb="FFFFFFFF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13.5"/>
      <color rgb="FF124B0C"/>
      <name val="Calibri"/>
      <family val="2"/>
      <scheme val="minor"/>
    </font>
    <font>
      <sz val="18"/>
      <color rgb="FF3B608D"/>
      <name val="Calibri"/>
      <family val="2"/>
      <scheme val="minor"/>
    </font>
    <font>
      <sz val="18"/>
      <color rgb="FF3B8741"/>
      <name val="Calibri"/>
      <family val="2"/>
      <scheme val="minor"/>
    </font>
    <font>
      <sz val="9.75"/>
      <color rgb="FF000000"/>
      <name val="Calibri"/>
      <family val="2"/>
      <scheme val="minor"/>
    </font>
    <font>
      <sz val="13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3.5"/>
      <color rgb="FF3B608D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3.5"/>
      <color rgb="FF3B608D"/>
      <name val="Calibri"/>
      <family val="2"/>
      <scheme val="minor"/>
    </font>
    <font>
      <b val="true"/>
      <sz val="12"/>
      <color rgb="FF3B608D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9.75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3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8F959E"/>
        <bgColor/>
      </patternFill>
    </fill>
    <fill>
      <patternFill patternType="solid">
        <fgColor rgb="FF245BDB"/>
        <bgColor/>
      </patternFill>
    </fill>
    <fill>
      <patternFill patternType="solid">
        <fgColor rgb="FFD7E6D8"/>
        <bgColor/>
      </patternFill>
    </fill>
    <fill>
      <patternFill patternType="solid">
        <fgColor rgb="FFD7E6D8"/>
        <bgColor/>
      </patternFill>
    </fill>
    <fill>
      <patternFill patternType="solid">
        <fgColor rgb="FFD7E6D8"/>
        <bgColor/>
      </patternFill>
    </fill>
    <fill>
      <patternFill patternType="solid">
        <fgColor rgb="FFD9D9D9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FAF1D1"/>
        <bgColor/>
      </patternFill>
    </fill>
    <fill>
      <patternFill patternType="solid">
        <fgColor rgb="FFC0504D"/>
        <bgColor/>
      </patternFill>
    </fill>
    <fill>
      <patternFill patternType="solid">
        <fgColor rgb="FF8F959E"/>
        <bgColor/>
      </patternFill>
    </fill>
    <fill>
      <patternFill patternType="solid">
        <fgColor rgb="FF245BDB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8EE085"/>
        <bgColor/>
      </patternFill>
    </fill>
    <fill>
      <patternFill patternType="solid">
        <fgColor rgb="FFD7E6D8"/>
        <bgColor/>
      </patternFill>
    </fill>
    <fill>
      <patternFill patternType="solid">
        <fgColor rgb="FF8F959E"/>
        <bgColor/>
      </patternFill>
    </fill>
    <fill>
      <patternFill patternType="solid">
        <fgColor rgb="FFE1EAFF"/>
        <bgColor/>
      </patternFill>
    </fill>
  </fills>
  <borders count="9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E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rgb="FFBEBFBF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 style="thin">
        <color rgb="FFBFBFBF"/>
      </left>
      <right style="thin">
        <color rgb="FFBFBFBF"/>
      </right>
      <top/>
      <bottom style="thin">
        <color rgb="FFA5A5A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BE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E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/>
      <bottom style="thin">
        <color rgb="FFBE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F5D6"/>
      </left>
      <right style="thin">
        <color rgb="FFD9F5D6"/>
      </right>
      <top style="thin">
        <color rgb="FFD9F5D6"/>
      </top>
      <bottom style="thin">
        <color rgb="FFD9F5D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F959E"/>
      </left>
      <right style="thin">
        <color rgb="FF8F959E"/>
      </right>
      <top style="thin">
        <color rgb="FF8F959E"/>
      </top>
      <bottom style="thin">
        <color rgb="FF8F959E"/>
      </bottom>
      <diagonal/>
    </border>
    <border>
      <left style="thin">
        <color rgb="FF8F959E"/>
      </left>
      <right style="thin">
        <color rgb="FF8F959E"/>
      </right>
      <top style="thin">
        <color rgb="FF8F959E"/>
      </top>
      <bottom style="thin">
        <color rgb="FF8F959E"/>
      </bottom>
      <diagonal/>
    </border>
    <border>
      <left style="thin">
        <color rgb="FF8F959E"/>
      </left>
      <right style="thin">
        <color rgb="FF8F959E"/>
      </right>
      <top style="thin">
        <color rgb="FF8F959E"/>
      </top>
      <bottom style="thin">
        <color rgb="FF8F959E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9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bottom"/>
    </xf>
    <xf applyAlignment="true" applyBorder="false" applyFill="false" applyFont="true" applyNumberFormat="false" applyProtection="false" borderId="2" fillId="0" fontId="2" numFmtId="0" xfId="0">
      <alignment horizontal="left" vertical="center"/>
    </xf>
    <xf applyAlignment="true" applyBorder="false" applyFill="false" applyFont="true" applyNumberFormat="false" applyProtection="false" borderId="3" fillId="0" fontId="3" numFmtId="0" xfId="0">
      <alignment horizontal="left" vertical="center"/>
    </xf>
    <xf applyAlignment="true" applyBorder="false" applyFill="false" applyFont="true" applyNumberFormat="false" applyProtection="false" borderId="4" fillId="2" fontId="4" numFmtId="0" xfId="0">
      <alignment horizontal="left" vertical="center"/>
    </xf>
    <xf applyAlignment="true" applyBorder="false" applyFill="false" applyFont="true" applyNumberFormat="false" applyProtection="false" borderId="5" fillId="3" fontId="5" numFmtId="0" xfId="0">
      <alignment horizontal="left" vertical="center"/>
    </xf>
    <xf applyAlignment="true" applyBorder="false" applyFill="false" applyFont="true" applyNumberFormat="true" applyProtection="false" borderId="6" fillId="0" fontId="6" numFmtId="164" xfId="0">
      <alignment horizontal="center" vertical="center"/>
    </xf>
    <xf applyAlignment="true" applyBorder="false" applyFill="false" applyFont="true" applyNumberFormat="false" applyProtection="false" borderId="7" fillId="0" fontId="7" numFmtId="0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left" vertical="center" wrapText="true"/>
    </xf>
    <xf applyAlignment="true" applyBorder="false" applyFill="false" applyFont="true" applyNumberFormat="false" applyProtection="false" borderId="9" fillId="0" fontId="9" numFmtId="0" xfId="0">
      <alignment vertical="center"/>
    </xf>
    <xf applyAlignment="true" applyBorder="false" applyFill="false" applyFont="true" applyNumberFormat="true" applyProtection="false" borderId="10" fillId="0" fontId="10" numFmtId="165" xfId="0">
      <alignment horizontal="center" vertical="center"/>
    </xf>
    <xf applyAlignment="true" applyBorder="false" applyFill="false" applyFont="true" applyNumberFormat="false" applyProtection="false" borderId="11" fillId="0" fontId="11" numFmtId="0" xfId="0">
      <alignment horizontal="left" vertical="center"/>
    </xf>
    <xf applyAlignment="true" applyBorder="false" applyFill="false" applyFont="true" applyNumberFormat="false" applyProtection="false" borderId="12" fillId="0" fontId="12" numFmtId="0" xfId="0">
      <alignment horizontal="left" vertical="center"/>
    </xf>
    <xf applyAlignment="true" applyBorder="false" applyFill="false" applyFont="true" applyNumberFormat="true" applyProtection="false" borderId="13" fillId="0" fontId="13" numFmtId="166" xfId="0">
      <alignment horizontal="center" vertical="center"/>
    </xf>
    <xf applyAlignment="true" applyBorder="false" applyFill="false" applyFont="true" applyNumberFormat="true" applyProtection="false" borderId="14" fillId="0" fontId="14" numFmtId="167" xfId="0">
      <alignment horizontal="center" vertical="center"/>
    </xf>
    <xf applyAlignment="true" applyBorder="false" applyFill="false" applyFont="true" applyNumberFormat="false" applyProtection="false" borderId="15" fillId="0" fontId="15" numFmtId="0" xfId="0">
      <alignment vertical="center" wrapText="true"/>
    </xf>
    <xf applyAlignment="true" applyBorder="false" applyFill="false" applyFont="true" applyNumberFormat="true" applyProtection="false" borderId="16" fillId="0" fontId="16" numFmtId="168" xfId="0">
      <alignment horizontal="center" vertical="center"/>
    </xf>
    <xf applyAlignment="true" applyBorder="false" applyFill="false" applyFont="true" applyNumberFormat="true" applyProtection="false" borderId="17" fillId="4" fontId="17" numFmtId="169" xfId="0">
      <alignment horizontal="center" vertical="center"/>
    </xf>
    <xf applyAlignment="true" applyBorder="false" applyFill="false" applyFont="true" applyNumberFormat="false" applyProtection="false" borderId="18" fillId="0" fontId="18" numFmtId="0" xfId="0">
      <alignment vertical="center"/>
    </xf>
    <xf applyAlignment="true" applyBorder="false" applyFill="false" applyFont="true" applyNumberFormat="true" applyProtection="false" borderId="19" fillId="5" fontId="19" numFmtId="170" xfId="0">
      <alignment horizontal="center" vertical="center"/>
    </xf>
    <xf applyAlignment="true" applyBorder="false" applyFill="false" applyFont="true" applyNumberFormat="true" applyProtection="false" borderId="20" fillId="6" fontId="20" numFmtId="171" xfId="0">
      <alignment horizontal="center" vertical="center"/>
    </xf>
    <xf applyAlignment="true" applyBorder="false" applyFill="false" applyFont="true" applyNumberFormat="true" applyProtection="false" borderId="21" fillId="0" fontId="21" numFmtId="172" xfId="0">
      <alignment horizontal="left" vertical="center"/>
    </xf>
    <xf applyAlignment="true" applyBorder="false" applyFill="false" applyFont="true" applyNumberFormat="false" applyProtection="false" borderId="22" fillId="0" fontId="22" numFmtId="0" xfId="0">
      <alignment horizontal="center" vertical="center"/>
    </xf>
    <xf applyAlignment="true" applyBorder="false" applyFill="false" applyFont="true" applyNumberFormat="false" applyProtection="false" borderId="23" fillId="0" fontId="23" numFmtId="0" xfId="0">
      <alignment horizontal="left" vertical="center"/>
    </xf>
    <xf applyAlignment="true" applyBorder="false" applyFill="false" applyFont="true" applyNumberFormat="true" applyProtection="false" borderId="24" fillId="0" fontId="24" numFmtId="173" xfId="0">
      <alignment horizontal="center" vertical="center"/>
    </xf>
    <xf applyAlignment="true" applyBorder="false" applyFill="false" applyFont="true" applyNumberFormat="false" applyProtection="false" borderId="25" fillId="0" fontId="25" numFmtId="0" xfId="0">
      <alignment vertical="center"/>
    </xf>
    <xf applyAlignment="true" applyBorder="false" applyFill="false" applyFont="true" applyNumberFormat="true" applyProtection="false" borderId="26" fillId="0" fontId="26" numFmtId="174" xfId="0">
      <alignment horizontal="center" vertical="center"/>
    </xf>
    <xf applyAlignment="true" applyBorder="false" applyFill="false" applyFont="true" applyNumberFormat="true" applyProtection="false" borderId="27" fillId="0" fontId="27" numFmtId="175" xfId="0">
      <alignment horizontal="center" vertical="center"/>
    </xf>
    <xf applyAlignment="true" applyBorder="false" applyFill="false" applyFont="true" applyNumberFormat="true" applyProtection="false" borderId="28" fillId="0" fontId="28" numFmtId="176" xfId="0">
      <alignment horizontal="left" vertical="center"/>
    </xf>
    <xf applyAlignment="true" applyBorder="false" applyFill="false" applyFont="true" applyNumberFormat="false" applyProtection="false" borderId="29" fillId="0" fontId="29" numFmtId="0" xfId="0">
      <alignment horizontal="left" vertical="center"/>
    </xf>
    <xf applyAlignment="true" applyBorder="false" applyFill="false" applyFont="true" applyNumberFormat="false" applyProtection="false" borderId="30" fillId="7" fontId="30" numFmtId="0" xfId="0">
      <alignment horizontal="left" vertical="center"/>
    </xf>
    <xf applyAlignment="true" applyBorder="false" applyFill="false" applyFont="true" applyNumberFormat="true" applyProtection="false" borderId="31" fillId="8" fontId="31" numFmtId="177" xfId="0">
      <alignment horizontal="center" vertical="center"/>
    </xf>
    <xf applyAlignment="true" applyBorder="false" applyFill="false" applyFont="true" applyNumberFormat="true" applyProtection="false" borderId="32" fillId="9" fontId="32" numFmtId="178" xfId="0">
      <alignment horizontal="right" vertical="center"/>
    </xf>
    <xf applyAlignment="true" applyBorder="false" applyFill="false" applyFont="true" applyNumberFormat="true" applyProtection="false" borderId="33" fillId="10" fontId="33" numFmtId="179" xfId="0">
      <alignment horizontal="center" vertical="center"/>
    </xf>
    <xf applyAlignment="true" applyBorder="false" applyFill="false" applyFont="true" applyNumberFormat="true" applyProtection="false" borderId="34" fillId="11" fontId="34" numFmtId="180" xfId="0">
      <alignment horizontal="center" vertical="center"/>
    </xf>
    <xf applyAlignment="true" applyBorder="false" applyFill="false" applyFont="true" applyNumberFormat="true" applyProtection="false" borderId="35" fillId="12" fontId="35" numFmtId="181" xfId="0">
      <alignment horizontal="center" vertical="center"/>
    </xf>
    <xf applyAlignment="true" applyBorder="false" applyFill="false" applyFont="true" applyNumberFormat="false" applyProtection="false" borderId="36" fillId="13" fontId="36" numFmtId="0" xfId="0">
      <alignment vertical="center"/>
    </xf>
    <xf applyAlignment="true" applyBorder="false" applyFill="false" applyFont="true" applyNumberFormat="false" applyProtection="false" borderId="37" fillId="14" fontId="37" numFmtId="0" xfId="0">
      <alignment vertical="center"/>
    </xf>
    <xf applyAlignment="true" applyBorder="false" applyFill="false" applyFont="true" applyNumberFormat="true" applyProtection="false" borderId="38" fillId="15" fontId="38" numFmtId="182" xfId="0">
      <alignment horizontal="center" vertical="center"/>
    </xf>
    <xf applyAlignment="true" applyBorder="false" applyFill="false" applyFont="true" applyNumberFormat="false" applyProtection="false" borderId="39" fillId="0" fontId="39" numFmtId="0" xfId="0">
      <alignment horizontal="center" vertical="center"/>
    </xf>
    <xf applyAlignment="true" applyBorder="false" applyFill="false" applyFont="true" applyNumberFormat="false" applyProtection="false" borderId="40" fillId="0" fontId="40" numFmtId="0" xfId="0">
      <alignment horizontal="left" vertical="center"/>
    </xf>
    <xf applyAlignment="true" applyBorder="false" applyFill="false" applyFont="true" applyNumberFormat="false" applyProtection="false" borderId="41" fillId="0" fontId="41" numFmtId="0" xfId="0">
      <alignment vertical="center"/>
    </xf>
    <xf applyAlignment="true" applyBorder="false" applyFill="false" applyFont="true" applyNumberFormat="true" applyProtection="false" borderId="42" fillId="16" fontId="42" numFmtId="183" xfId="0">
      <alignment horizontal="center" vertical="center"/>
    </xf>
    <xf applyAlignment="true" applyBorder="false" applyFill="false" applyFont="true" applyNumberFormat="true" applyProtection="false" borderId="43" fillId="17" fontId="43" numFmtId="184" xfId="0">
      <alignment horizontal="center" vertical="center"/>
    </xf>
    <xf applyAlignment="true" applyBorder="false" applyFill="false" applyFont="true" applyNumberFormat="false" applyProtection="false" borderId="44" fillId="18" fontId="44" numFmtId="0" xfId="0">
      <alignment vertical="center"/>
    </xf>
    <xf applyAlignment="true" applyBorder="false" applyFill="false" applyFont="true" applyNumberFormat="true" applyProtection="false" borderId="45" fillId="19" fontId="45" numFmtId="185" xfId="0">
      <alignment horizontal="center" vertical="center"/>
    </xf>
    <xf applyAlignment="true" applyBorder="false" applyFill="false" applyFont="true" applyNumberFormat="true" applyProtection="false" borderId="46" fillId="20" fontId="46" numFmtId="186" xfId="0">
      <alignment horizontal="center" vertical="center"/>
    </xf>
    <xf applyAlignment="true" applyBorder="false" applyFill="false" applyFont="true" applyNumberFormat="false" applyProtection="false" borderId="47" fillId="21" fontId="47" numFmtId="0" xfId="0">
      <alignment vertical="center"/>
    </xf>
    <xf applyAlignment="true" applyBorder="false" applyFill="false" applyFont="true" applyNumberFormat="false" applyProtection="false" borderId="48" fillId="0" fontId="48" numFmtId="0" xfId="0">
      <alignment horizontal="center" vertical="center"/>
    </xf>
    <xf applyAlignment="true" applyBorder="false" applyFill="false" applyFont="true" applyNumberFormat="false" applyProtection="false" borderId="49" fillId="0" fontId="49" numFmtId="0" xfId="0">
      <alignment horizontal="right" vertical="center"/>
    </xf>
    <xf applyAlignment="true" applyBorder="false" applyFill="false" applyFont="true" applyNumberFormat="true" applyProtection="false" borderId="50" fillId="0" fontId="50" numFmtId="187" xfId="0">
      <alignment horizontal="center" vertical="center"/>
    </xf>
    <xf applyAlignment="true" applyBorder="false" applyFill="false" applyFont="true" applyNumberFormat="false" applyProtection="false" borderId="51" fillId="0" fontId="51" numFmtId="0" xfId="0">
      <alignment horizontal="center" vertical="center"/>
    </xf>
    <xf applyAlignment="true" applyBorder="false" applyFill="false" applyFont="true" applyNumberFormat="true" applyProtection="false" borderId="52" fillId="0" fontId="52" numFmtId="188" xfId="0">
      <alignment horizontal="center" vertical="center"/>
    </xf>
    <xf applyAlignment="true" applyBorder="false" applyFill="false" applyFont="true" applyNumberFormat="false" applyProtection="false" borderId="53" fillId="0" fontId="53" numFmtId="0" xfId="0">
      <alignment vertical="center"/>
    </xf>
    <xf applyAlignment="true" applyBorder="false" applyFill="false" applyFont="true" applyNumberFormat="true" applyProtection="false" borderId="54" fillId="0" fontId="54" numFmtId="189" xfId="0">
      <alignment horizontal="center" vertical="center"/>
    </xf>
    <xf applyAlignment="true" applyBorder="false" applyFill="false" applyFont="true" applyNumberFormat="true" applyProtection="false" borderId="55" fillId="0" fontId="55" numFmtId="190" xfId="0">
      <alignment horizontal="center" vertical="center"/>
    </xf>
    <xf applyAlignment="true" applyBorder="false" applyFill="false" applyFont="true" applyNumberFormat="false" applyProtection="false" borderId="56" fillId="0" fontId="56" numFmtId="0" xfId="0">
      <alignment horizontal="center" vertical="center"/>
    </xf>
    <xf applyAlignment="false" applyBorder="false" applyFill="false" applyFont="false" applyNumberFormat="false" applyProtection="false" borderId="57" fillId="22" fontId="0" numFmtId="0" xfId="0">
      <alignment/>
    </xf>
    <xf applyAlignment="false" applyBorder="false" applyFill="false" applyFont="false" applyNumberFormat="false" applyProtection="false" borderId="58" fillId="0" fontId="0" numFmtId="0" xfId="0">
      <alignment/>
    </xf>
    <xf applyAlignment="false" applyBorder="false" applyFill="false" applyFont="true" applyNumberFormat="false" applyProtection="false" borderId="59" fillId="23" fontId="57" numFmtId="0" xfId="0">
      <alignment/>
    </xf>
    <xf applyAlignment="false" applyBorder="false" applyFill="false" applyFont="false" applyNumberFormat="false" applyProtection="false" borderId="60" fillId="24" fontId="0" numFmtId="0" xfId="0">
      <alignment/>
    </xf>
    <xf applyAlignment="false" applyBorder="false" applyFill="false" applyFont="false" applyNumberFormat="false" applyProtection="false" borderId="61" fillId="25" fontId="0" numFmtId="0" xfId="0">
      <alignment/>
    </xf>
    <xf applyAlignment="false" applyBorder="false" applyFill="false" applyFont="false" applyNumberFormat="true" applyProtection="false" borderId="62" fillId="0" fontId="0" numFmtId="191" xfId="0">
      <alignment/>
    </xf>
    <xf applyAlignment="true" applyBorder="false" applyFill="false" applyFont="true" applyNumberFormat="false" applyProtection="false" borderId="63" fillId="0" fontId="58" numFmtId="0" xfId="0">
      <alignment horizontal="center" vertical="center"/>
    </xf>
    <xf applyAlignment="true" applyBorder="false" applyFill="false" applyFont="true" applyNumberFormat="false" applyProtection="false" borderId="64" fillId="0" fontId="59" numFmtId="0" xfId="0">
      <alignment horizontal="left" vertical="center"/>
    </xf>
    <xf applyAlignment="true" applyBorder="false" applyFill="false" applyFont="true" applyNumberFormat="false" applyProtection="false" borderId="65" fillId="26" fontId="60" numFmtId="0" xfId="0">
      <alignment horizontal="center" vertical="center" wrapText="true"/>
    </xf>
    <xf applyAlignment="true" applyBorder="false" applyFill="false" applyFont="true" applyNumberFormat="false" applyProtection="false" borderId="66" fillId="0" fontId="61" numFmtId="0" xfId="0">
      <alignment vertical="center"/>
    </xf>
    <xf applyAlignment="true" applyBorder="false" applyFill="false" applyFont="true" applyNumberFormat="false" applyProtection="false" borderId="67" fillId="27" fontId="62" numFmtId="0" xfId="0">
      <alignment horizontal="center" vertical="center"/>
    </xf>
    <xf applyAlignment="true" applyBorder="false" applyFill="false" applyFont="true" applyNumberFormat="false" applyProtection="false" borderId="68" fillId="28" fontId="63" numFmtId="0" xfId="0">
      <alignment horizontal="center" vertical="center"/>
    </xf>
    <xf applyAlignment="true" applyBorder="false" applyFill="false" applyFont="true" applyNumberFormat="false" applyProtection="false" borderId="69" fillId="0" fontId="64" numFmtId="0" xfId="0">
      <alignment horizontal="left" vertical="center"/>
    </xf>
    <xf applyAlignment="true" applyBorder="false" applyFill="false" applyFont="true" applyNumberFormat="false" applyProtection="false" borderId="70" fillId="0" fontId="65" numFmtId="0" xfId="0">
      <alignment horizontal="left" vertical="center"/>
    </xf>
    <xf applyAlignment="true" applyBorder="false" applyFill="false" applyFont="true" applyNumberFormat="true" applyProtection="false" borderId="71" fillId="0" fontId="66" numFmtId="192" xfId="0">
      <alignment vertical="center"/>
    </xf>
    <xf applyAlignment="true" applyBorder="false" applyFill="false" applyFont="true" applyNumberFormat="false" applyProtection="false" borderId="72" fillId="0" fontId="67" numFmtId="0" xfId="0">
      <alignment vertical="center"/>
    </xf>
    <xf applyAlignment="true" applyBorder="false" applyFill="false" applyFont="true" applyNumberFormat="false" applyProtection="false" borderId="73" fillId="0" fontId="68" numFmtId="0" xfId="0">
      <alignment vertical="center" wrapText="true"/>
    </xf>
    <xf applyAlignment="true" applyBorder="false" applyFill="false" applyFont="true" applyNumberFormat="false" applyProtection="false" borderId="74" fillId="0" fontId="69" numFmtId="0" xfId="0">
      <alignment horizontal="left" vertical="center"/>
    </xf>
    <xf applyAlignment="true" applyBorder="false" applyFill="false" applyFont="true" applyNumberFormat="false" applyProtection="false" borderId="75" fillId="29" fontId="70" numFmtId="0" xfId="0">
      <alignment horizontal="center" vertical="center"/>
    </xf>
    <xf applyAlignment="true" applyBorder="false" applyFill="false" applyFont="true" applyNumberFormat="false" applyProtection="false" borderId="76" fillId="30" fontId="71" numFmtId="0" xfId="0">
      <alignment vertical="center"/>
    </xf>
    <xf applyAlignment="true" applyBorder="false" applyFill="false" applyFont="true" applyNumberFormat="false" applyProtection="false" borderId="77" fillId="0" fontId="72" numFmtId="0" xfId="0">
      <alignment vertical="center"/>
    </xf>
    <xf applyAlignment="true" applyBorder="false" applyFill="false" applyFont="true" applyNumberFormat="false" applyProtection="false" borderId="78" fillId="0" fontId="73" numFmtId="0" xfId="0">
      <alignment vertical="center"/>
    </xf>
    <xf applyAlignment="true" applyBorder="false" applyFill="false" applyFont="true" applyNumberFormat="false" applyProtection="false" borderId="79" fillId="0" fontId="74" numFmtId="0" xfId="0">
      <alignment vertical="center"/>
    </xf>
    <xf applyAlignment="true" applyBorder="false" applyFill="false" applyFont="true" applyNumberFormat="false" applyProtection="false" borderId="80" fillId="0" fontId="75" numFmtId="0" xfId="0">
      <alignment vertical="center"/>
    </xf>
    <xf applyAlignment="true" applyBorder="false" applyFill="false" applyFont="true" applyNumberFormat="false" applyProtection="false" borderId="81" fillId="0" fontId="76" numFmtId="0" xfId="0">
      <alignment horizontal="left" vertical="center" wrapText="true"/>
    </xf>
    <xf applyAlignment="true" applyBorder="false" applyFill="false" applyFont="true" applyNumberFormat="false" applyProtection="false" borderId="82" fillId="0" fontId="77" numFmtId="0" xfId="0">
      <alignment vertical="center"/>
    </xf>
    <xf applyAlignment="true" applyBorder="false" applyFill="false" applyFont="true" applyNumberFormat="false" applyProtection="false" borderId="83" fillId="0" fontId="78" numFmtId="0" xfId="0">
      <alignment horizontal="center" vertical="center"/>
    </xf>
    <xf applyAlignment="true" applyBorder="false" applyFill="false" applyFont="true" applyNumberFormat="true" applyProtection="false" borderId="84" fillId="0" fontId="79" numFmtId="193" xfId="0">
      <alignment horizontal="center" vertical="center"/>
    </xf>
    <xf applyAlignment="true" applyBorder="false" applyFill="false" applyFont="true" applyNumberFormat="false" applyProtection="false" borderId="85" fillId="31" fontId="80" numFmtId="0" xfId="0">
      <alignment horizontal="center" vertical="center"/>
    </xf>
    <xf applyAlignment="true" applyBorder="false" applyFill="false" applyFont="true" applyNumberFormat="false" applyProtection="false" borderId="86" fillId="0" fontId="81" numFmtId="0" xfId="0">
      <alignment horizontal="center" vertical="center"/>
    </xf>
    <xf applyAlignment="true" applyBorder="false" applyFill="false" applyFont="true" applyNumberFormat="false" applyProtection="false" borderId="87" fillId="0" fontId="82" numFmtId="0" xfId="0">
      <alignment horizontal="left" vertical="center" wrapText="true"/>
    </xf>
    <xf applyAlignment="true" applyBorder="false" applyFill="false" applyFont="true" applyNumberFormat="false" applyProtection="false" borderId="88" fillId="0" fontId="83" numFmtId="0" xfId="0">
      <alignment horizontal="left" vertical="center"/>
    </xf>
    <xf applyAlignment="true" applyBorder="false" applyFill="false" applyFont="true" applyNumberFormat="true" applyProtection="false" borderId="89" fillId="0" fontId="84" numFmtId="194" xfId="0">
      <alignment vertical="center"/>
    </xf>
  </cellXfs>
  <cellStyles count="1">
    <cellStyle builtinId="0" name="Normal" xfId="0"/>
  </cellStyles>
  <dxfs count="5">
    <dxf>
      <fill>
        <patternFill patternType="solid">
          <fgColor/>
          <bgColor rgb="FFFAF1D1"/>
        </patternFill>
      </fill>
    </dxf>
    <dxf/>
    <dxf>
      <font>
        <sz val="11"/>
        <color rgb="FFFFFFFF"/>
        <name val="Calibri"/>
        <family val="2"/>
        <scheme val="minor"/>
      </font>
      <fill>
        <patternFill patternType="solid">
          <fgColor/>
          <bgColor rgb="FFC0504D"/>
        </patternFill>
      </fill>
    </dxf>
    <dxf>
      <fill>
        <patternFill patternType="solid">
          <fgColor/>
          <bgColor rgb="FF8F959E"/>
        </patternFill>
      </fill>
    </dxf>
    <dxf>
      <fill>
        <patternFill patternType="solid">
          <fgColor/>
          <bgColor rgb="FF245BDB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3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66675</xdr:colOff>
      <xdr:row>0</xdr:row>
      <xdr:rowOff>104775</xdr:rowOff>
    </xdr:from>
    <xdr:to>
      <xdr:col>5</xdr:col>
      <xdr:colOff>742950</xdr:colOff>
      <xdr:row>3</xdr:row>
      <xdr:rowOff>85725</xdr:rowOff>
    </xdr:to>
    <xdr:pic>
      <xdr:nvPicPr>
        <xdr:cNvPr id="2" name="Picture 2" descr="sDVNvE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8</xdr:col>
      <xdr:colOff>76200</xdr:colOff>
      <xdr:row>0</xdr:row>
      <xdr:rowOff>95250</xdr:rowOff>
    </xdr:from>
    <xdr:to>
      <xdr:col>10</xdr:col>
      <xdr:colOff>733425</xdr:colOff>
      <xdr:row>18</xdr:row>
      <xdr:rowOff>180975</xdr:rowOff>
    </xdr:to>
    <xdr:pic>
      <xdr:nvPicPr>
        <xdr:cNvPr id="2" name="Picture 2" descr="zZaknm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www.feishu.cn/hc/zh-CN/articles/762129829042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false" tabSelected="true" workbookViewId="0">
      <pane state="frozen" topLeftCell="A6" ySplit="5"/>
    </sheetView>
  </sheetViews>
  <sheetFormatPr defaultColWidth="14" defaultRowHeight="19"/>
  <cols>
    <col collapsed="false" customWidth="true" hidden="false" max="1" min="1" style="0" width="5"/>
    <col collapsed="false" customWidth="true" hidden="false" max="2" min="2" style="0" width="26"/>
    <col collapsed="false" customWidth="true" hidden="false" max="3" min="3" style="0" width="11"/>
    <col collapsed="false" customWidth="true" hidden="false" max="4" min="4" style="0" width="15"/>
    <col collapsed="false" customWidth="true" hidden="false" max="5" min="5" style="0" width="15"/>
    <col collapsed="false" customWidth="true" hidden="false" max="6" min="6" style="0" width="7"/>
    <col collapsed="false" customWidth="true" hidden="false" max="7" min="7" style="0" width="9"/>
    <col collapsed="false" customWidth="true" hidden="false" max="8" min="8" style="0" width="9"/>
    <col collapsed="false" customWidth="true" hidden="false" max="8" min="8" style="0" width="9"/>
    <col collapsed="false" customWidth="true" hidden="false" max="9" min="9" style="0" width="4"/>
    <col collapsed="false" customWidth="true" hidden="false" max="10" min="10" style="0" width="3"/>
    <col collapsed="false" customWidth="true" hidden="false" max="11" min="11" style="0" width="3"/>
    <col collapsed="false" customWidth="true" hidden="false" max="12" min="12" style="0" width="3"/>
    <col collapsed="false" customWidth="true" hidden="false" max="13" min="13" style="0" width="3"/>
    <col collapsed="false" customWidth="true" hidden="false" max="14" min="14" style="0" width="3"/>
    <col collapsed="false" customWidth="true" hidden="false" max="15" min="15" style="0" width="3"/>
    <col collapsed="false" customWidth="true" hidden="false" max="16" min="16" style="0" width="3"/>
    <col collapsed="false" customWidth="true" hidden="false" max="17" min="17" style="0" width="3"/>
    <col collapsed="false" customWidth="true" hidden="false" max="18" min="18" style="0" width="3"/>
    <col collapsed="false" customWidth="true" hidden="false" max="19" min="19" style="0" width="3"/>
    <col collapsed="false" customWidth="true" hidden="false" max="20" min="20" style="0" width="3"/>
    <col collapsed="false" customWidth="true" hidden="false" max="21" min="21" style="0" width="3"/>
    <col collapsed="false" customWidth="true" hidden="false" max="22" min="22" style="0" width="3"/>
    <col collapsed="false" customWidth="true" hidden="false" max="23" min="23" style="0" width="3"/>
    <col collapsed="false" customWidth="true" hidden="false" max="24" min="24" style="0" width="3"/>
    <col collapsed="false" customWidth="true" hidden="false" max="25" min="25" style="0" width="3"/>
    <col collapsed="false" customWidth="true" hidden="false" max="26" min="26" style="0" width="3"/>
    <col collapsed="false" customWidth="true" hidden="false" max="27" min="27" style="0" width="3"/>
    <col collapsed="false" customWidth="true" hidden="false" max="28" min="28" style="0" width="3"/>
    <col collapsed="false" customWidth="true" hidden="false" max="29" min="29" style="0" width="3"/>
    <col collapsed="false" customWidth="true" hidden="false" max="30" min="30" style="0" width="3"/>
    <col collapsed="false" customWidth="true" hidden="false" max="31" min="31" style="0" width="3"/>
    <col collapsed="false" customWidth="true" hidden="false" max="32" min="32" style="0" width="3"/>
    <col collapsed="false" customWidth="true" hidden="false" max="33" min="33" style="0" width="3"/>
    <col collapsed="false" customWidth="true" hidden="false" max="34" min="34" style="0" width="3"/>
    <col collapsed="false" customWidth="true" hidden="false" max="35" min="35" style="0" width="3"/>
    <col collapsed="false" customWidth="true" hidden="false" max="36" min="36" style="0" width="3"/>
    <col collapsed="false" customWidth="true" hidden="false" max="37" min="37" style="0" width="3"/>
    <col collapsed="false" customWidth="true" hidden="false" max="38" min="38" style="0" width="3"/>
    <col collapsed="false" customWidth="true" hidden="false" max="39" min="39" style="0" width="3"/>
    <col collapsed="false" customWidth="true" hidden="false" max="40" min="40" style="0" width="3"/>
    <col collapsed="false" customWidth="true" hidden="false" max="41" min="41" style="0" width="3"/>
    <col collapsed="false" customWidth="true" hidden="false" max="42" min="42" style="0" width="3"/>
    <col collapsed="false" customWidth="true" hidden="false" max="43" min="43" style="0" width="3"/>
    <col collapsed="false" customWidth="true" hidden="false" max="44" min="44" style="0" width="3"/>
    <col collapsed="false" customWidth="true" hidden="false" max="45" min="45" style="0" width="3"/>
    <col collapsed="false" customWidth="true" hidden="false" max="46" min="46" style="0" width="3"/>
    <col collapsed="false" customWidth="true" hidden="false" max="47" min="47" style="0" width="3"/>
    <col collapsed="false" customWidth="true" hidden="false" max="48" min="48" style="0" width="3"/>
    <col collapsed="false" customWidth="true" hidden="false" max="49" min="49" style="0" width="3"/>
    <col collapsed="false" customWidth="true" hidden="false" max="50" min="50" style="0" width="3"/>
    <col collapsed="false" customWidth="true" hidden="false" max="51" min="51" style="0" width="3"/>
    <col collapsed="false" customWidth="true" hidden="false" max="52" min="52" style="0" width="3"/>
    <col collapsed="false" customWidth="true" hidden="false" max="53" min="53" style="0" width="3"/>
    <col collapsed="false" customWidth="true" hidden="false" max="54" min="54" style="0" width="3"/>
    <col collapsed="false" customWidth="true" hidden="false" max="55" min="55" style="0" width="3"/>
    <col collapsed="false" customWidth="true" hidden="false" max="56" min="56" style="0" width="3"/>
    <col collapsed="false" customWidth="true" hidden="false" max="57" min="57" style="0" width="3"/>
    <col collapsed="false" customWidth="true" hidden="false" max="58" min="58" style="0" width="3"/>
    <col collapsed="false" customWidth="true" hidden="false" max="59" min="59" style="0" width="3"/>
    <col collapsed="false" customWidth="true" hidden="false" max="60" min="60" style="0" width="3"/>
    <col collapsed="false" customWidth="true" hidden="false" max="61" min="61" style="0" width="3"/>
    <col collapsed="false" customWidth="true" hidden="false" max="62" min="62" style="0" width="3"/>
    <col collapsed="false" customWidth="true" hidden="false" max="63" min="63" style="0" width="3"/>
    <col collapsed="false" customWidth="true" hidden="false" max="64" min="64" style="0" width="3"/>
    <col collapsed="false" customWidth="true" hidden="false" max="65" min="65" style="0" width="3"/>
  </cols>
  <sheetData>
    <row r="1">
      <c r="A1" s="3" t="str">
        <v>ABC 项目</v>
      </c>
      <c r="B1" s="3"/>
      <c r="C1" s="3"/>
      <c r="D1" s="3"/>
      <c r="E1" s="3"/>
      <c r="F1" s="3"/>
      <c r="G1" s="3"/>
      <c r="H1" s="3"/>
      <c r="I1" s="3"/>
      <c r="J1" s="1" t="str">
        <v>支持自动高亮“今天”为红色⬇️
休假日期自动标识为淡黄色</v>
      </c>
      <c r="K1" s="1"/>
      <c r="L1" s="1"/>
      <c r="M1" s="1"/>
      <c r="N1" s="1"/>
      <c r="O1" s="1"/>
      <c r="P1" s="1"/>
      <c r="Q1" s="3"/>
      <c r="R1" s="5"/>
      <c r="S1" s="2" t="str">
        <v>待启动</v>
      </c>
      <c r="T1" s="2"/>
      <c r="U1" s="2"/>
      <c r="V1" s="3"/>
      <c r="W1" s="4"/>
      <c r="X1" s="2" t="str">
        <v>已完成</v>
      </c>
      <c r="Y1" s="2"/>
      <c r="Z1" s="2"/>
      <c r="AA1" s="3"/>
      <c r="AB1" s="3"/>
      <c r="AC1" s="3"/>
      <c r="AD1" s="3"/>
    </row>
    <row r="2">
      <c r="B2" s="49" t="str">
        <v>启动日期</v>
      </c>
      <c r="C2" s="52">
        <v>45301</v>
      </c>
      <c r="D2" s="49" t="str">
        <v>➡️切换人名</v>
      </c>
      <c r="E2" s="50" t="str" xml:space="preserve">
        <v>@黄泡泡 </v>
      </c>
      <c r="F2" s="49" t="str">
        <v>显示第</v>
      </c>
      <c r="G2" s="49"/>
      <c r="H2" s="51">
        <v>1</v>
      </c>
      <c r="I2" s="53" t="str">
        <v>周</v>
      </c>
      <c r="J2" s="48">
        <f>"第 "&amp;(J4-($C$2-WEEKDAY($C$2,1)+2))/7+1&amp;" 周"</f>
      </c>
      <c r="K2" s="48"/>
      <c r="L2" s="48"/>
      <c r="M2" s="48"/>
      <c r="N2" s="48"/>
      <c r="O2" s="48"/>
      <c r="P2" s="48"/>
      <c r="Q2" s="48">
        <f>"第 "&amp;(Q4-($C$2-WEEKDAY($C$2,1)+2))/7+1&amp;" 周"</f>
      </c>
      <c r="R2" s="48"/>
      <c r="S2" s="48"/>
      <c r="T2" s="48"/>
      <c r="U2" s="48"/>
      <c r="V2" s="48"/>
      <c r="W2" s="48"/>
      <c r="X2" s="48">
        <f>"第 "&amp;(X4-($C$2-WEEKDAY($C$2,1)+2))/7+1&amp;" 周"</f>
      </c>
      <c r="Y2" s="48"/>
      <c r="Z2" s="48"/>
      <c r="AA2" s="48"/>
      <c r="AB2" s="48"/>
      <c r="AC2" s="48"/>
      <c r="AD2" s="48"/>
      <c r="AE2" s="48">
        <f>"第 "&amp;(AE4-($C$2-WEEKDAY($C$2,1)+2))/7+1&amp;" 周"</f>
      </c>
      <c r="AF2" s="48"/>
      <c r="AG2" s="48"/>
      <c r="AH2" s="48"/>
      <c r="AI2" s="48"/>
      <c r="AJ2" s="48"/>
      <c r="AK2" s="48"/>
      <c r="AL2" s="48">
        <f>"第 "&amp;(AL4-($C$2-WEEKDAY($C$2,1)+2))/7+1&amp;" 周"</f>
      </c>
      <c r="AM2" s="48"/>
      <c r="AN2" s="48"/>
      <c r="AO2" s="48"/>
      <c r="AP2" s="48"/>
      <c r="AQ2" s="48"/>
      <c r="AR2" s="48"/>
      <c r="AS2" s="48">
        <f>"第"&amp;(AS4-($C$2-WEEKDAY($C$2,1)+2))/7+1&amp;" 周"</f>
      </c>
      <c r="AT2" s="48"/>
      <c r="AU2" s="48"/>
      <c r="AV2" s="48"/>
      <c r="AW2" s="48"/>
      <c r="AX2" s="48"/>
      <c r="AY2" s="48"/>
      <c r="AZ2" s="48">
        <f>"第 "&amp;(AZ4-($C$2-WEEKDAY($C$2,1)+2))/7+1&amp;" 周"</f>
      </c>
      <c r="BA2" s="48"/>
      <c r="BB2" s="48"/>
      <c r="BC2" s="48"/>
      <c r="BD2" s="48"/>
      <c r="BE2" s="48"/>
      <c r="BF2" s="48"/>
      <c r="BG2" s="48">
        <f>"第 "&amp;(BG4-($C$2-WEEKDAY($C$2,1)+2))/7+1&amp;" 周"</f>
      </c>
      <c r="BH2" s="48"/>
      <c r="BI2" s="48"/>
      <c r="BJ2" s="48"/>
      <c r="BK2" s="48"/>
      <c r="BL2" s="48"/>
      <c r="BM2" s="48"/>
    </row>
    <row customHeight="true" ht="17" r="3">
      <c r="B3" s="49" t="str">
        <v>项目负责人</v>
      </c>
      <c r="C3" s="50" t="s">
        <v>2</v>
      </c>
      <c r="D3" s="49" t="str">
        <v>查看工作量</v>
      </c>
      <c r="E3" s="55">
        <f>SUMIF(C6:C100,$E$2,H6:H100)</f>
      </c>
      <c r="F3" s="56" t="str">
        <v>修改⬆️可自动调整右侧时间轴长度</v>
      </c>
      <c r="G3" s="56"/>
      <c r="H3" s="56"/>
      <c r="I3" s="56"/>
      <c r="J3" s="54">
        <f>J4</f>
      </c>
      <c r="K3" s="54"/>
      <c r="L3" s="54"/>
      <c r="M3" s="54"/>
      <c r="N3" s="54"/>
      <c r="O3" s="54"/>
      <c r="P3" s="54"/>
      <c r="Q3" s="54">
        <f>Q4</f>
      </c>
      <c r="R3" s="54"/>
      <c r="S3" s="54"/>
      <c r="T3" s="54"/>
      <c r="U3" s="54"/>
      <c r="V3" s="54"/>
      <c r="W3" s="54"/>
      <c r="X3" s="54">
        <f>X4</f>
      </c>
      <c r="Y3" s="54"/>
      <c r="Z3" s="54"/>
      <c r="AA3" s="54"/>
      <c r="AB3" s="54"/>
      <c r="AC3" s="54"/>
      <c r="AD3" s="54"/>
      <c r="AE3" s="54">
        <f>AE4</f>
      </c>
      <c r="AF3" s="54"/>
      <c r="AG3" s="54"/>
      <c r="AH3" s="54"/>
      <c r="AI3" s="54"/>
      <c r="AJ3" s="54"/>
      <c r="AK3" s="54"/>
      <c r="AL3" s="54">
        <f>AL4</f>
      </c>
      <c r="AM3" s="54"/>
      <c r="AN3" s="54"/>
      <c r="AO3" s="54"/>
      <c r="AP3" s="54"/>
      <c r="AQ3" s="54"/>
      <c r="AR3" s="54"/>
      <c r="AS3" s="54">
        <f>AS4</f>
      </c>
      <c r="AT3" s="54"/>
      <c r="AU3" s="54"/>
      <c r="AV3" s="54"/>
      <c r="AW3" s="54"/>
      <c r="AX3" s="54"/>
      <c r="AY3" s="54"/>
      <c r="AZ3" s="54">
        <f>AZ4</f>
      </c>
      <c r="BA3" s="54"/>
      <c r="BB3" s="54"/>
      <c r="BC3" s="54"/>
      <c r="BD3" s="54"/>
      <c r="BE3" s="54"/>
      <c r="BF3" s="54"/>
      <c r="BG3" s="54">
        <f>BG4</f>
      </c>
      <c r="BH3" s="54"/>
      <c r="BI3" s="54"/>
      <c r="BJ3" s="54"/>
      <c r="BK3" s="54"/>
      <c r="BL3" s="54"/>
      <c r="BM3" s="54"/>
    </row>
    <row customHeight="true" ht="29" r="4">
      <c r="A4" s="8" t="str">
        <v>项目</v>
      </c>
      <c r="B4" s="8" t="str">
        <v>项目描述</v>
      </c>
      <c r="C4" s="7" t="str">
        <v>跟进人</v>
      </c>
      <c r="D4" s="7" t="str">
        <v>启动日期</v>
      </c>
      <c r="E4" s="7" t="str">
        <v>完成日期</v>
      </c>
      <c r="F4" s="7" t="str">
        <v>工时
自然日</v>
      </c>
      <c r="G4" s="7" t="str">
        <v>完成度 %</v>
      </c>
      <c r="H4" s="7" t="str">
        <v>工时
工作日</v>
      </c>
      <c r="I4" s="9"/>
      <c r="J4" s="10">
        <f>C2-WEEKDAY(C2,1)+2+7*(H2-1)</f>
      </c>
      <c r="K4" s="6">
        <f>J4+1</f>
      </c>
      <c r="L4" s="6">
        <f>K4+1</f>
      </c>
      <c r="M4" s="6">
        <f>L4+1</f>
      </c>
      <c r="N4" s="6">
        <f>M4+1</f>
      </c>
      <c r="O4" s="6">
        <f>N4+1</f>
      </c>
      <c r="P4" s="6">
        <f>O4+1</f>
      </c>
      <c r="Q4" s="6">
        <f>P4+1</f>
      </c>
      <c r="R4" s="6">
        <f>Q4+1</f>
      </c>
      <c r="S4" s="6">
        <f>R4+1</f>
      </c>
      <c r="T4" s="6">
        <f>S4+1</f>
      </c>
      <c r="U4" s="6">
        <f>T4+1</f>
      </c>
      <c r="V4" s="6">
        <f>U4+1</f>
      </c>
      <c r="W4" s="6">
        <f>V4+1</f>
      </c>
      <c r="X4" s="6">
        <f>W4+1</f>
      </c>
      <c r="Y4" s="6">
        <f>X4+1</f>
      </c>
      <c r="Z4" s="6">
        <f>Y4+1</f>
      </c>
      <c r="AA4" s="6">
        <f>Z4+1</f>
      </c>
      <c r="AB4" s="6">
        <f>AA4+1</f>
      </c>
      <c r="AC4" s="6">
        <f>AB4+1</f>
      </c>
      <c r="AD4" s="6">
        <f>AC4+1</f>
      </c>
      <c r="AE4" s="6">
        <f>AD4+1</f>
      </c>
      <c r="AF4" s="6">
        <f>AE4+1</f>
      </c>
      <c r="AG4" s="6">
        <f>AF4+1</f>
      </c>
      <c r="AH4" s="6">
        <f>AG4+1</f>
      </c>
      <c r="AI4" s="6">
        <f>AH4+1</f>
      </c>
      <c r="AJ4" s="6">
        <f>AI4+1</f>
      </c>
      <c r="AK4" s="6">
        <f>AJ4+1</f>
      </c>
      <c r="AL4" s="6">
        <f>AK4+1</f>
      </c>
      <c r="AM4" s="6">
        <f>AL4+1</f>
      </c>
      <c r="AN4" s="6">
        <f>AM4+1</f>
      </c>
      <c r="AO4" s="6">
        <f>AN4+1</f>
      </c>
      <c r="AP4" s="6">
        <f>AO4+1</f>
      </c>
      <c r="AQ4" s="6">
        <f>AP4+1</f>
      </c>
      <c r="AR4" s="6">
        <f>AQ4+1</f>
      </c>
      <c r="AS4" s="6">
        <f>AR4+1</f>
      </c>
      <c r="AT4" s="6">
        <f>AS4+1</f>
      </c>
      <c r="AU4" s="6">
        <f>AT4+1</f>
      </c>
      <c r="AV4" s="6">
        <f>AU4+1</f>
      </c>
      <c r="AW4" s="6">
        <f>AV4+1</f>
      </c>
      <c r="AX4" s="6">
        <f>AW4+1</f>
      </c>
      <c r="AY4" s="6">
        <f>AX4+1</f>
      </c>
      <c r="AZ4" s="6">
        <f>AY4+1</f>
      </c>
      <c r="BA4" s="6">
        <f>AZ4+1</f>
      </c>
      <c r="BB4" s="6">
        <f>BA4+1</f>
      </c>
      <c r="BC4" s="6">
        <f>BB4+1</f>
      </c>
      <c r="BD4" s="6">
        <f>BC4+1</f>
      </c>
      <c r="BE4" s="6">
        <f>BD4+1</f>
      </c>
      <c r="BF4" s="6">
        <f>BE4+1</f>
      </c>
      <c r="BG4" s="6">
        <f>BF4+1</f>
      </c>
      <c r="BH4" s="6">
        <f>BG4+1</f>
      </c>
      <c r="BI4" s="6">
        <f>BH4+1</f>
      </c>
      <c r="BJ4" s="6">
        <f>BI4+1</f>
      </c>
      <c r="BK4" s="6">
        <f>BJ4+1</f>
      </c>
      <c r="BL4" s="6">
        <f>BK4+1</f>
      </c>
      <c r="BM4" s="6">
        <f>BL4+1</f>
      </c>
    </row>
    <row customHeight="true" ht="19" r="5">
      <c r="A5" s="40" t="str">
        <v>灰色底色为任务项，白色底色为子任务项</v>
      </c>
      <c r="B5" s="40"/>
      <c r="C5" s="41"/>
      <c r="D5" s="40" t="str">
        <v>填写绿色区域，灰色底色部分由公式自动计算</v>
      </c>
      <c r="E5" s="40"/>
      <c r="F5" s="40"/>
      <c r="G5" s="40"/>
      <c r="H5" s="40"/>
      <c r="J5" s="39">
        <f>CHOOSE(WEEKDAY(J4,1),"日","一","二","三","四","五","六")</f>
      </c>
      <c r="K5" s="39">
        <f>CHOOSE(WEEKDAY(K4,1),"日","一","二","三","四","五","六")</f>
      </c>
      <c r="L5" s="39">
        <f>CHOOSE(WEEKDAY(L4,1),"日","一","二","三","四","五","六")</f>
      </c>
      <c r="M5" s="39">
        <f>CHOOSE(WEEKDAY(M4,1),"日","一","二","三","四","五","六")</f>
      </c>
      <c r="N5" s="39">
        <f>CHOOSE(WEEKDAY(N4,1),"日","一","二","三","四","五","六")</f>
      </c>
      <c r="O5" s="39">
        <f>CHOOSE(WEEKDAY(O4,1),"日","一","二","三","四","五","六")</f>
      </c>
      <c r="P5" s="39">
        <f>CHOOSE(WEEKDAY(P4,1),"日","一","二","三","四","五","六")</f>
      </c>
      <c r="Q5" s="39">
        <f>CHOOSE(WEEKDAY(Q4,1),"日","一","二","三","四","五","六")</f>
      </c>
      <c r="R5" s="39">
        <f>CHOOSE(WEEKDAY(R4,1),"日","一","二","三","四","五","六")</f>
      </c>
      <c r="S5" s="39">
        <f>CHOOSE(WEEKDAY(S4,1),"日","一","二","三","四","五","六")</f>
      </c>
      <c r="T5" s="39">
        <f>CHOOSE(WEEKDAY(T4,1),"日","一","二","三","四","五","六")</f>
      </c>
      <c r="U5" s="39">
        <f>CHOOSE(WEEKDAY(U4,1),"日","一","二","三","四","五","六")</f>
      </c>
      <c r="V5" s="39">
        <f>CHOOSE(WEEKDAY(V4,1),"日","一","二","三","四","五","六")</f>
      </c>
      <c r="W5" s="39">
        <f>CHOOSE(WEEKDAY(W4,1),"日","一","二","三","四","五","六")</f>
      </c>
      <c r="X5" s="39">
        <f>CHOOSE(WEEKDAY(X4,1),"日","一","二","三","四","五","六")</f>
      </c>
      <c r="Y5" s="39">
        <f>CHOOSE(WEEKDAY(Y4,1),"日","一","二","三","四","五","六")</f>
      </c>
      <c r="Z5" s="39">
        <f>CHOOSE(WEEKDAY(Z4,1),"日","一","二","三","四","五","六")</f>
      </c>
      <c r="AA5" s="39">
        <f>CHOOSE(WEEKDAY(AA4,1),"日","一","二","三","四","五","六")</f>
      </c>
      <c r="AB5" s="39">
        <f>CHOOSE(WEEKDAY(AB4,1),"日","一","二","三","四","五","六")</f>
      </c>
      <c r="AC5" s="39">
        <f>CHOOSE(WEEKDAY(AC4,1),"日","一","二","三","四","五","六")</f>
      </c>
      <c r="AD5" s="39">
        <f>CHOOSE(WEEKDAY(AD4,1),"日","一","二","三","四","五","六")</f>
      </c>
      <c r="AE5" s="39">
        <f>CHOOSE(WEEKDAY(AE4,1),"日","一","二","三","四","五","六")</f>
      </c>
      <c r="AF5" s="39">
        <f>CHOOSE(WEEKDAY(AF4,1),"日","一","二","三","四","五","六")</f>
      </c>
      <c r="AG5" s="39">
        <f>CHOOSE(WEEKDAY(AG4,1),"日","一","二","三","四","五","六")</f>
      </c>
      <c r="AH5" s="39">
        <f>CHOOSE(WEEKDAY(AH4,1),"日","一","二","三","四","五","六")</f>
      </c>
      <c r="AI5" s="39">
        <f>CHOOSE(WEEKDAY(AI4,1),"日","一","二","三","四","五","六")</f>
      </c>
      <c r="AJ5" s="39">
        <f>CHOOSE(WEEKDAY(AJ4,1),"日","一","二","三","四","五","六")</f>
      </c>
      <c r="AK5" s="39">
        <f>CHOOSE(WEEKDAY(AK4,1),"日","一","二","三","四","五","六")</f>
      </c>
      <c r="AL5" s="39">
        <f>CHOOSE(WEEKDAY(AL4,1),"日","一","二","三","四","五","六")</f>
      </c>
      <c r="AM5" s="39">
        <f>CHOOSE(WEEKDAY(AM4,1),"日","一","二","三","四","五","六")</f>
      </c>
      <c r="AN5" s="39">
        <f>CHOOSE(WEEKDAY(AN4,1),"日","一","二","三","四","五","六")</f>
      </c>
      <c r="AO5" s="39">
        <f>CHOOSE(WEEKDAY(AO4,1),"日","一","二","三","四","五","六")</f>
      </c>
      <c r="AP5" s="39">
        <f>CHOOSE(WEEKDAY(AP4,1),"日","一","二","三","四","五","六")</f>
      </c>
      <c r="AQ5" s="39">
        <f>CHOOSE(WEEKDAY(AQ4,1),"日","一","二","三","四","五","六")</f>
      </c>
      <c r="AR5" s="39">
        <f>CHOOSE(WEEKDAY(AR4,1),"日","一","二","三","四","五","六")</f>
      </c>
      <c r="AS5" s="39">
        <f>CHOOSE(WEEKDAY(AS4,1),"日","一","二","三","四","五","六")</f>
      </c>
      <c r="AT5" s="39">
        <f>CHOOSE(WEEKDAY(AT4,1),"日","一","二","三","四","五","六")</f>
      </c>
      <c r="AU5" s="39">
        <f>CHOOSE(WEEKDAY(AU4,1),"日","一","二","三","四","五","六")</f>
      </c>
      <c r="AV5" s="39">
        <f>CHOOSE(WEEKDAY(AV4,1),"日","一","二","三","四","五","六")</f>
      </c>
      <c r="AW5" s="39">
        <f>CHOOSE(WEEKDAY(AW4,1),"日","一","二","三","四","五","六")</f>
      </c>
      <c r="AX5" s="39">
        <f>CHOOSE(WEEKDAY(AX4,1),"日","一","二","三","四","五","六")</f>
      </c>
      <c r="AY5" s="39">
        <f>CHOOSE(WEEKDAY(AY4,1),"日","一","二","三","四","五","六")</f>
      </c>
      <c r="AZ5" s="39">
        <f>CHOOSE(WEEKDAY(AZ4,1),"日","一","二","三","四","五","六")</f>
      </c>
      <c r="BA5" s="39">
        <f>CHOOSE(WEEKDAY(BA4,1),"日","一","二","三","四","五","六")</f>
      </c>
      <c r="BB5" s="39">
        <f>CHOOSE(WEEKDAY(BB4,1),"日","一","二","三","四","五","六")</f>
      </c>
      <c r="BC5" s="39">
        <f>CHOOSE(WEEKDAY(BC4,1),"日","一","二","三","四","五","六")</f>
      </c>
      <c r="BD5" s="39">
        <f>CHOOSE(WEEKDAY(BD4,1),"日","一","二","三","四","五","六")</f>
      </c>
      <c r="BE5" s="39">
        <f>CHOOSE(WEEKDAY(BE4,1),"日","一","二","三","四","五","六")</f>
      </c>
      <c r="BF5" s="39">
        <f>CHOOSE(WEEKDAY(BF4,1),"日","一","二","三","四","五","六")</f>
      </c>
      <c r="BG5" s="39">
        <f>CHOOSE(WEEKDAY(BG4,1),"日","一","二","三","四","五","六")</f>
      </c>
      <c r="BH5" s="39">
        <f>CHOOSE(WEEKDAY(BH4,1),"日","一","二","三","四","五","六")</f>
      </c>
      <c r="BI5" s="39">
        <f>CHOOSE(WEEKDAY(BI4,1),"日","一","二","三","四","五","六")</f>
      </c>
      <c r="BJ5" s="39">
        <f>CHOOSE(WEEKDAY(BJ4,1),"日","一","二","三","四","五","六")</f>
      </c>
      <c r="BK5" s="39">
        <f>CHOOSE(WEEKDAY(BK4,1),"日","一","二","三","四","五","六")</f>
      </c>
      <c r="BL5" s="39">
        <f>CHOOSE(WEEKDAY(BL4,1),"日","一","二","三","四","五","六")</f>
      </c>
      <c r="BM5" s="39">
        <f>CHOOSE(WEEKDAY(BM4,1),"日","一","二","三","四","五","六")</f>
      </c>
    </row>
    <row customHeight="true" ht="22" r="6">
      <c r="A6" s="30">
        <v>1</v>
      </c>
      <c r="B6" s="36" t="str">
        <v>需求分析</v>
      </c>
      <c r="C6" s="37"/>
      <c r="D6" s="32">
        <f>MIN(D7:D13)</f>
      </c>
      <c r="E6" s="34">
        <f>MAX(E7:E13)</f>
      </c>
      <c r="F6" s="33">
        <f>SUM(F7:F13)</f>
      </c>
      <c r="G6" s="31">
        <f>SUMPRODUCT(H7:H13,G7:G13)/SUM(H7:H13)</f>
      </c>
      <c r="H6" s="35">
        <f>NETWORKDAYS.INTL($D6,$E6,1,'节假日一览表'!$B$2:$B$32)+COUNTIFS('节假日一览表'!$D$2:$D$8,"&gt;="&amp;$D6,'节假日一览表'!$D$2:$D$8,"&lt;="&amp;$E6)</f>
      </c>
      <c r="I6" s="38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</row>
    <row customHeight="true" ht="22" r="7">
      <c r="A7" s="12">
        <v>1.1</v>
      </c>
      <c r="B7" s="15" t="str">
        <v>【用户反馈分析】</v>
      </c>
      <c r="C7" s="21" t="s">
        <v>2</v>
      </c>
      <c r="D7" s="17">
        <v>45301</v>
      </c>
      <c r="E7" s="13">
        <f>IF(ISBLANK(D7)," - ",IF(F7=0,D7,D7+F7-1))</f>
      </c>
      <c r="F7" s="19">
        <v>2</v>
      </c>
      <c r="G7" s="20">
        <v>1</v>
      </c>
      <c r="H7" s="14">
        <f>NETWORKDAYS.INTL($D7,$E7,1,'节假日一览表'!$B$2:$B$32)+COUNTIFS('节假日一览表'!$D$2:$D$8,"&gt;="&amp;$D7,'节假日一览表'!$D$2:$D$8,"&lt;="&amp;$E7)</f>
      </c>
      <c r="I7" s="16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</row>
    <row customHeight="true" ht="22" r="8">
      <c r="A8" s="12">
        <v>1.2</v>
      </c>
      <c r="B8" s="15" t="str">
        <v>【用户调研访谈】</v>
      </c>
      <c r="C8" s="18" t="s">
        <v>3</v>
      </c>
      <c r="D8" s="17">
        <v>45302</v>
      </c>
      <c r="E8" s="13">
        <f>IF(ISBLANK(D8)," - ",IF(F8=0,D8,D8+F8-1))</f>
      </c>
      <c r="F8" s="19">
        <v>2</v>
      </c>
      <c r="G8" s="20">
        <v>0.6</v>
      </c>
      <c r="H8" s="14">
        <f>NETWORKDAYS.INTL($D8,$E8,1,'节假日一览表'!$B$2:$B$32)+COUNTIFS('节假日一览表'!$D$2:$D$8,"&gt;="&amp;$D8,'节假日一览表'!$D$2:$D$8,"&lt;="&amp;$E8)</f>
      </c>
      <c r="I8" s="16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</row>
    <row customHeight="true" ht="22" r="9">
      <c r="A9" s="12">
        <v>1.3</v>
      </c>
      <c r="B9" s="15" t="str">
        <v>【竞品体验分析】</v>
      </c>
      <c r="C9" s="18" t="s">
        <v>3</v>
      </c>
      <c r="D9" s="17">
        <v>45306</v>
      </c>
      <c r="E9" s="13">
        <f>IF(ISBLANK(D9)," - ",IF(F9=0,D9,D9+F9-1))</f>
      </c>
      <c r="F9" s="19">
        <v>4</v>
      </c>
      <c r="G9" s="20">
        <v>0.5</v>
      </c>
      <c r="H9" s="14">
        <f>NETWORKDAYS.INTL($D9,$E9,1,'节假日一览表'!$B$2:$B$32)+COUNTIFS('节假日一览表'!$D$2:$D$8,"&gt;="&amp;$D9,'节假日一览表'!$D$2:$D$8,"&lt;="&amp;$E9)</f>
      </c>
      <c r="I9" s="16"/>
      <c r="J9" s="11"/>
      <c r="K9" s="11"/>
      <c r="L9" s="28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</row>
    <row customHeight="true" ht="22" r="10">
      <c r="A10" s="12">
        <v>1.4</v>
      </c>
      <c r="B10" s="15" t="str">
        <v>【功能数据分析】</v>
      </c>
      <c r="C10" s="18" t="s">
        <v>1</v>
      </c>
      <c r="D10" s="17">
        <v>45307</v>
      </c>
      <c r="E10" s="13">
        <f>IF(ISBLANK(D10)," - ",IF(F10=0,D10,D10+F10-1))</f>
      </c>
      <c r="F10" s="19">
        <v>5</v>
      </c>
      <c r="G10" s="20">
        <v>0.75</v>
      </c>
      <c r="H10" s="14">
        <f>NETWORKDAYS.INTL($D10,$E10,1,'节假日一览表'!$B$2:$B$32)+COUNTIFS('节假日一览表'!$D$2:$D$8,"&gt;="&amp;$D10,'节假日一览表'!$D$2:$D$8,"&lt;="&amp;$E10)</f>
      </c>
      <c r="I10" s="16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</row>
    <row customHeight="true" ht="22" r="11">
      <c r="A11" s="12">
        <v>1.5</v>
      </c>
      <c r="B11" s="15" t="str">
        <v>【需求目标制定】</v>
      </c>
      <c r="C11" s="18" t="s">
        <v>3</v>
      </c>
      <c r="D11" s="17">
        <v>45307</v>
      </c>
      <c r="E11" s="13">
        <f>IF(ISBLANK(D11)," - ",IF(F11=0,D11,D11+F11-1))</f>
      </c>
      <c r="F11" s="19">
        <v>8</v>
      </c>
      <c r="G11" s="20">
        <v>0.1</v>
      </c>
      <c r="H11" s="14">
        <f>NETWORKDAYS.INTL($D11,$E11,1,'节假日一览表'!$B$2:$B$32)+COUNTIFS('节假日一览表'!$D$2:$D$8,"&gt;="&amp;$D11,'节假日一览表'!$D$2:$D$8,"&lt;="&amp;$E11)</f>
      </c>
      <c r="I11" s="16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</row>
    <row customHeight="true" ht="22" r="12">
      <c r="A12" s="12">
        <v>1.6</v>
      </c>
      <c r="B12" s="15" t="str">
        <v>【任务xxx】</v>
      </c>
      <c r="C12" s="18" t="s">
        <v>1</v>
      </c>
      <c r="D12" s="17">
        <v>45308</v>
      </c>
      <c r="E12" s="13">
        <f>IF(ISBLANK(D12)," - ",IF(F12=0,D12,D12+F12-1))</f>
      </c>
      <c r="F12" s="19">
        <v>7</v>
      </c>
      <c r="G12" s="20">
        <v>0.3</v>
      </c>
      <c r="H12" s="14">
        <f>NETWORKDAYS.INTL($D12,$E12,1,'节假日一览表'!$B$2:$B$32)+COUNTIFS('节假日一览表'!$D$2:$D$8,"&gt;="&amp;$D12,'节假日一览表'!$D$2:$D$8,"&lt;="&amp;$E12)</f>
      </c>
      <c r="I12" s="16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</row>
    <row customHeight="true" ht="22" r="13">
      <c r="A13" s="12">
        <v>1.7</v>
      </c>
      <c r="B13" s="15" t="str">
        <v>【任务xxx】</v>
      </c>
      <c r="C13" s="21" t="s">
        <v>2</v>
      </c>
      <c r="D13" s="17">
        <v>45309</v>
      </c>
      <c r="E13" s="13">
        <f>IF(ISBLANK(D13)," - ",IF(F13=0,D13,D13+F13-1))</f>
      </c>
      <c r="F13" s="19">
        <v>7</v>
      </c>
      <c r="G13" s="20">
        <v>0</v>
      </c>
      <c r="H13" s="14">
        <f>NETWORKDAYS.INTL($D13,$E13,1,'节假日一览表'!$B$2:$B$32)+COUNTIFS('节假日一览表'!$D$2:$D$8,"&gt;="&amp;$D13,'节假日一览表'!$D$2:$D$8,"&lt;="&amp;$E13)</f>
      </c>
      <c r="I13" s="16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</row>
    <row customHeight="true" ht="22" r="14">
      <c r="A14" s="30">
        <v>2</v>
      </c>
      <c r="B14" s="44" t="str">
        <v>产品设计</v>
      </c>
      <c r="C14" s="47"/>
      <c r="D14" s="43">
        <f>MIN(D15:D19)</f>
      </c>
      <c r="E14" s="43">
        <f>MAX(E15:E19)</f>
      </c>
      <c r="F14" s="45">
        <f>SUM(F15:F19:F19)</f>
      </c>
      <c r="G14" s="46">
        <f>SUMPRODUCT(H15:H19,G15:G19)/SUM(H15:H19)</f>
      </c>
      <c r="H14" s="35">
        <f>NETWORKDAYS.INTL($D14,$E14,1,'节假日一览表'!$B$2:$B$32)+COUNTIFS('节假日一览表'!$D$2:$D$8,"&gt;="&amp;$D14,'节假日一览表'!$D$2:$D$8,"&lt;="&amp;$E14)</f>
      </c>
      <c r="I14" s="4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</row>
    <row customHeight="true" ht="22" r="15">
      <c r="A15" s="12">
        <v>2.1</v>
      </c>
      <c r="B15" s="15" t="str">
        <v>【需求战略层和范围层评审】</v>
      </c>
      <c r="C15" s="18" t="s">
        <v>3</v>
      </c>
      <c r="D15" s="17">
        <v>45309</v>
      </c>
      <c r="E15" s="13">
        <f>IF(ISBLANK(D15)," - ",IF(F15=0,D15,D15+F15-1))</f>
      </c>
      <c r="F15" s="19">
        <v>4</v>
      </c>
      <c r="G15" s="20">
        <v>0</v>
      </c>
      <c r="H15" s="14">
        <f>NETWORKDAYS.INTL($D15,$E15,1,'节假日一览表'!$B$2:$B$32)+COUNTIFS('节假日一览表'!$D$2:$D$8,"&gt;="&amp;$D15,'节假日一览表'!$D$2:$D$8,"&lt;="&amp;$E15)</f>
      </c>
      <c r="I15" s="16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</row>
    <row customHeight="true" ht="22" r="16">
      <c r="A16" s="12">
        <v>2.2</v>
      </c>
      <c r="B16" s="15" t="str">
        <v>【功能交互及流程设计】</v>
      </c>
      <c r="C16" s="21" t="s">
        <v>2</v>
      </c>
      <c r="D16" s="17">
        <v>45310</v>
      </c>
      <c r="E16" s="13">
        <f>IF(ISBLANK(D16)," - ",IF(F16=0,D16,D16+F16-1))</f>
      </c>
      <c r="F16" s="19">
        <v>3</v>
      </c>
      <c r="G16" s="20">
        <v>0</v>
      </c>
      <c r="H16" s="14">
        <f>NETWORKDAYS.INTL($D16,$E16,1,'节假日一览表'!$B$2:$B$32)+COUNTIFS('节假日一览表'!$D$2:$D$8,"&gt;="&amp;$D16,'节假日一览表'!$D$2:$D$8,"&lt;="&amp;$E16)</f>
      </c>
      <c r="I16" s="16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</row>
    <row customHeight="true" ht="22" r="17">
      <c r="A17" s="12">
        <v>2.3</v>
      </c>
      <c r="B17" s="15" t="str">
        <v>【产品 PRD 评审】</v>
      </c>
      <c r="C17" s="18" t="s">
        <v>1</v>
      </c>
      <c r="D17" s="17">
        <v>45313</v>
      </c>
      <c r="E17" s="13">
        <f>IF(ISBLANK(D17)," - ",IF(F17=0,D17,D17+F17-1))</f>
      </c>
      <c r="F17" s="19">
        <v>3</v>
      </c>
      <c r="G17" s="20">
        <v>0</v>
      </c>
      <c r="H17" s="14">
        <f>NETWORKDAYS.INTL($D17,$E17,1,'节假日一览表'!$B$2:$B$32)+COUNTIFS('节假日一览表'!$D$2:$D$8,"&gt;="&amp;$D17,'节假日一览表'!$D$2:$D$8,"&lt;="&amp;$E17)</f>
      </c>
      <c r="I17" s="16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</row>
    <row customHeight="true" ht="22" r="18">
      <c r="A18" s="12">
        <v>2.4</v>
      </c>
      <c r="B18" s="15" t="str">
        <v>【需求宣讲】</v>
      </c>
      <c r="C18" s="18" t="s">
        <v>3</v>
      </c>
      <c r="D18" s="17">
        <v>45313</v>
      </c>
      <c r="E18" s="13">
        <f>IF(ISBLANK(D18)," - ",IF(F18=0,D18,D18+F18-1))</f>
      </c>
      <c r="F18" s="19">
        <v>6</v>
      </c>
      <c r="G18" s="20">
        <v>0</v>
      </c>
      <c r="H18" s="14">
        <f>NETWORKDAYS.INTL($D18,$E18,1,'节假日一览表'!$B$2:$B$32)+COUNTIFS('节假日一览表'!$D$2:$D$8,"&gt;="&amp;$D18,'节假日一览表'!$D$2:$D$8,"&lt;="&amp;$E18)</f>
      </c>
      <c r="I18" s="16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</row>
    <row customHeight="true" ht="22" r="19">
      <c r="A19" s="12">
        <v>2.5</v>
      </c>
      <c r="B19" s="15" t="str">
        <v>【文案/用户引导设计】</v>
      </c>
      <c r="C19" s="21" t="s">
        <v>2</v>
      </c>
      <c r="D19" s="17">
        <v>45315</v>
      </c>
      <c r="E19" s="13">
        <f>IF(ISBLANK(D19)," - ",IF(F19=0,D19,D19+F19-1))</f>
      </c>
      <c r="F19" s="19">
        <v>3</v>
      </c>
      <c r="G19" s="20">
        <v>0</v>
      </c>
      <c r="H19" s="14">
        <f>NETWORKDAYS.INTL($D19,$E19,1,'节假日一览表'!$B$2:$B$32)+COUNTIFS('节假日一览表'!$D$2:$D$8,"&gt;="&amp;$D19,'节假日一览表'!$D$2:$D$8,"&lt;="&amp;$E19)</f>
      </c>
      <c r="I19" s="16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</row>
    <row customHeight="true" ht="22" r="20">
      <c r="A20" s="30">
        <v>3</v>
      </c>
      <c r="B20" s="44" t="str">
        <v>研发</v>
      </c>
      <c r="C20" s="47"/>
      <c r="D20" s="43">
        <f>MIN(D21:D25)</f>
      </c>
      <c r="E20" s="43">
        <f>MAX(E21:E25)</f>
      </c>
      <c r="F20" s="45">
        <f>SUM(F21:F25)</f>
      </c>
      <c r="G20" s="46">
        <f>SUMPRODUCT(H21:H25,G21:G25)/SUM(H21:H25)</f>
      </c>
      <c r="H20" s="35">
        <f>NETWORKDAYS.INTL($D20,$E20,1,'节假日一览表'!$B$2:$B$32)+COUNTIFS('节假日一览表'!$D$2:$D$8,"&gt;="&amp;$D20,'节假日一览表'!$D$2:$D$8,"&lt;="&amp;$E20)</f>
      </c>
      <c r="I20" s="42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</row>
    <row customHeight="true" ht="22" r="21">
      <c r="A21" s="12">
        <v>3.1</v>
      </c>
      <c r="B21" s="15" t="str">
        <v>【技术方案评审】</v>
      </c>
      <c r="C21" s="18" t="s">
        <v>3</v>
      </c>
      <c r="D21" s="17">
        <v>45316</v>
      </c>
      <c r="E21" s="13">
        <f>IF(ISBLANK(D21)," - ",IF(F21=0,D21,D21+F21-1))</f>
      </c>
      <c r="F21" s="19">
        <v>4</v>
      </c>
      <c r="G21" s="20">
        <v>0</v>
      </c>
      <c r="H21" s="14">
        <f>NETWORKDAYS.INTL($D21,$E21,1,'节假日一览表'!$B$2:$B$32)+COUNTIFS('节假日一览表'!$D$2:$D$8,"&gt;="&amp;$D21,'节假日一览表'!$D$2:$D$8,"&lt;="&amp;$E21)</f>
      </c>
      <c r="I21" s="16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</row>
    <row customHeight="true" ht="22" r="22">
      <c r="A22" s="12">
        <v>3.2</v>
      </c>
      <c r="B22" s="15" t="str">
        <v>【研发计划制定】</v>
      </c>
      <c r="C22" s="21" t="s">
        <v>2</v>
      </c>
      <c r="D22" s="17">
        <v>45317</v>
      </c>
      <c r="E22" s="13">
        <f>IF(ISBLANK(D22)," - ",IF(F22=0,D22,D22+F22-1))</f>
      </c>
      <c r="F22" s="19">
        <v>3</v>
      </c>
      <c r="G22" s="20">
        <v>0</v>
      </c>
      <c r="H22" s="14">
        <f>NETWORKDAYS.INTL($D22,$E22,1,'节假日一览表'!$B$2:$B$32)+COUNTIFS('节假日一览表'!$D$2:$D$8,"&gt;="&amp;$D22,'节假日一览表'!$D$2:$D$8,"&lt;="&amp;$E22)</f>
      </c>
      <c r="I22" s="16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</row>
    <row customHeight="true" ht="22" r="23">
      <c r="A23" s="12">
        <v>3.3</v>
      </c>
      <c r="B23" s="15" t="str">
        <v>【任务xxx】</v>
      </c>
      <c r="C23" s="18" t="s">
        <v>1</v>
      </c>
      <c r="D23" s="17">
        <v>45320</v>
      </c>
      <c r="E23" s="13">
        <f>IF(ISBLANK(D23)," - ",IF(F23=0,D23,D23+F23-1))</f>
      </c>
      <c r="F23" s="19">
        <v>3</v>
      </c>
      <c r="G23" s="20">
        <v>0</v>
      </c>
      <c r="H23" s="14">
        <f>NETWORKDAYS.INTL($D23,$E23,1,'节假日一览表'!$B$2:$B$32)+COUNTIFS('节假日一览表'!$D$2:$D$8,"&gt;="&amp;$D23,'节假日一览表'!$D$2:$D$8,"&lt;="&amp;$E23)</f>
      </c>
      <c r="I23" s="16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</row>
    <row customHeight="true" ht="22" r="24">
      <c r="A24" s="12">
        <v>3.4</v>
      </c>
      <c r="B24" s="15" t="str">
        <v>【任务xxx】</v>
      </c>
      <c r="C24" s="18" t="s">
        <v>3</v>
      </c>
      <c r="D24" s="17">
        <v>45320</v>
      </c>
      <c r="E24" s="13">
        <f>IF(ISBLANK(D24)," - ",IF(F24=0,D24,D24+F24-1))</f>
      </c>
      <c r="F24" s="19">
        <v>6</v>
      </c>
      <c r="G24" s="20">
        <v>0</v>
      </c>
      <c r="H24" s="14">
        <f>NETWORKDAYS.INTL($D24,$E24,1,'节假日一览表'!$B$2:$B$32)+COUNTIFS('节假日一览表'!$D$2:$D$8,"&gt;="&amp;$D24,'节假日一览表'!$D$2:$D$8,"&lt;="&amp;$E24)</f>
      </c>
      <c r="I24" s="16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</row>
    <row customHeight="true" ht="22" r="25">
      <c r="A25" s="12">
        <v>3.5</v>
      </c>
      <c r="B25" s="15" t="str">
        <v>【任务xxx】</v>
      </c>
      <c r="C25" s="21" t="s">
        <v>2</v>
      </c>
      <c r="D25" s="17">
        <v>45320</v>
      </c>
      <c r="E25" s="13">
        <f>IF(ISBLANK(D25)," - ",IF(F25=0,D25,D25+F25-1))</f>
      </c>
      <c r="F25" s="19">
        <v>3</v>
      </c>
      <c r="G25" s="20">
        <v>0</v>
      </c>
      <c r="H25" s="14">
        <f>NETWORKDAYS.INTL($D25,$E25,1,'节假日一览表'!$B$2:$B$32)+COUNTIFS('节假日一览表'!$D$2:$D$8,"&gt;="&amp;$D25,'节假日一览表'!$D$2:$D$8,"&lt;="&amp;$E25)</f>
      </c>
      <c r="I25" s="16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</row>
    <row customHeight="true" ht="22" r="26">
      <c r="A26" s="30">
        <v>4</v>
      </c>
      <c r="B26" s="44" t="str">
        <v>测试</v>
      </c>
      <c r="C26" s="47"/>
      <c r="D26" s="43">
        <f>MIN(D27:D31)</f>
      </c>
      <c r="E26" s="43">
        <f>MAX(E27:E31)</f>
      </c>
      <c r="F26" s="45">
        <f>SUM(F27:F31)</f>
      </c>
      <c r="G26" s="46">
        <f>SUMPRODUCT(H27:H31,G27:G31)/SUM(H27:H31)</f>
      </c>
      <c r="H26" s="35">
        <f>NETWORKDAYS.INTL($D26,$E26,1,'节假日一览表'!$B$2:$B$32)+COUNTIFS('节假日一览表'!$D$2:$D$8,"&gt;="&amp;$D26,'节假日一览表'!$D$2:$D$8,"&lt;="&amp;$E26)</f>
      </c>
      <c r="I26" s="42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</row>
    <row customHeight="true" ht="22" r="27">
      <c r="A27" s="12">
        <v>4.1</v>
      </c>
      <c r="B27" s="15" t="str">
        <v>【任务xxx】</v>
      </c>
      <c r="C27" s="18" t="s">
        <v>3</v>
      </c>
      <c r="D27" s="17">
        <v>45323</v>
      </c>
      <c r="E27" s="13">
        <f>IF(ISBLANK(D27)," - ",IF(F27=0,D27,D27+F27-1))</f>
      </c>
      <c r="F27" s="19">
        <v>1</v>
      </c>
      <c r="G27" s="20">
        <v>0</v>
      </c>
      <c r="H27" s="14">
        <f>NETWORKDAYS.INTL($D27,$E27,1,'节假日一览表'!$B$2:$B$32)+COUNTIFS('节假日一览表'!$D$2:$D$8,"&gt;="&amp;$D27,'节假日一览表'!$D$2:$D$8,"&lt;="&amp;$E27)</f>
      </c>
      <c r="I27" s="16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</row>
    <row customHeight="true" ht="22" r="28">
      <c r="A28" s="12">
        <v>4.2</v>
      </c>
      <c r="B28" s="15" t="str">
        <v>【任务xxx】</v>
      </c>
      <c r="C28" s="21" t="s">
        <v>2</v>
      </c>
      <c r="D28" s="17">
        <v>45324</v>
      </c>
      <c r="E28" s="13">
        <f>IF(ISBLANK(D28)," - ",IF(F28=0,D28,D28+F28-1))</f>
      </c>
      <c r="F28" s="19">
        <v>1</v>
      </c>
      <c r="G28" s="20">
        <v>0</v>
      </c>
      <c r="H28" s="14">
        <f>NETWORKDAYS.INTL($D28,$E28,1,'节假日一览表'!$B$2:$B$32)+COUNTIFS('节假日一览表'!$D$2:$D$8,"&gt;="&amp;$D28,'节假日一览表'!$D$2:$D$8,"&lt;="&amp;$E28)</f>
      </c>
      <c r="I28" s="16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</row>
    <row customHeight="true" ht="22" r="29">
      <c r="A29" s="12">
        <v>4.3</v>
      </c>
      <c r="B29" s="15" t="str">
        <v>【任务xxx】</v>
      </c>
      <c r="C29" s="18" t="s">
        <v>1</v>
      </c>
      <c r="D29" s="17">
        <v>45324</v>
      </c>
      <c r="E29" s="13">
        <f>IF(ISBLANK(D29)," - ",IF(F29=0,D29,D29+F29-1))</f>
      </c>
      <c r="F29" s="19">
        <v>1</v>
      </c>
      <c r="G29" s="20">
        <v>0</v>
      </c>
      <c r="H29" s="14">
        <f>NETWORKDAYS.INTL($D29,$E29,1,'节假日一览表'!$B$2:$B$32)+COUNTIFS('节假日一览表'!$D$2:$D$8,"&gt;="&amp;$D29,'节假日一览表'!$D$2:$D$8,"&lt;="&amp;$E29)</f>
      </c>
      <c r="I29" s="1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</row>
    <row customHeight="true" ht="22" r="30">
      <c r="A30" s="12">
        <v>4.4</v>
      </c>
      <c r="B30" s="15" t="str">
        <v>【任务xxx】</v>
      </c>
      <c r="C30" s="18" t="s">
        <v>3</v>
      </c>
      <c r="D30" s="17">
        <v>45326</v>
      </c>
      <c r="E30" s="13">
        <f>IF(ISBLANK(D30)," - ",IF(F30=0,D30,D30+F30-1))</f>
      </c>
      <c r="F30" s="19">
        <v>1</v>
      </c>
      <c r="G30" s="20">
        <v>0</v>
      </c>
      <c r="H30" s="14">
        <f>NETWORKDAYS.INTL($D30,$E30,1,'节假日一览表'!$B$2:$B$32)+COUNTIFS('节假日一览表'!$D$2:$D$8,"&gt;="&amp;$D30,'节假日一览表'!$D$2:$D$8,"&lt;="&amp;$E30)</f>
      </c>
      <c r="I30" s="16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</row>
    <row customHeight="true" ht="22" r="31">
      <c r="A31" s="12">
        <v>4.5</v>
      </c>
      <c r="B31" s="15" t="str">
        <v>【任务xxx】</v>
      </c>
      <c r="C31" s="21" t="s">
        <v>2</v>
      </c>
      <c r="D31" s="17">
        <v>45327</v>
      </c>
      <c r="E31" s="13">
        <f>IF(ISBLANK(D31)," - ",IF(F31=0,D31,D31+F31-1))</f>
      </c>
      <c r="F31" s="19">
        <v>1</v>
      </c>
      <c r="G31" s="20">
        <v>0</v>
      </c>
      <c r="H31" s="14">
        <f>NETWORKDAYS.INTL($D31,$E31,1,'节假日一览表'!$B$2:$B$32)+COUNTIFS('节假日一览表'!$D$2:$D$8,"&gt;="&amp;$D31,'节假日一览表'!$D$2:$D$8,"&lt;="&amp;$E31)</f>
      </c>
      <c r="I31" s="1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</row>
    <row customHeight="true" ht="22" r="32">
      <c r="A32" s="23"/>
      <c r="B32" s="25"/>
      <c r="C32" s="25"/>
      <c r="D32" s="22"/>
      <c r="E32" s="22"/>
      <c r="F32" s="26"/>
      <c r="G32" s="27"/>
      <c r="H32" s="26">
        <f>IF(OR(E32=0,D32=0)," - ",NETWORKDAYS(D32,E32))</f>
      </c>
      <c r="I32" s="2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</row>
    <row customHeight="true" ht="22" r="33">
      <c r="A33" s="23"/>
      <c r="B33" s="25"/>
      <c r="C33" s="25"/>
      <c r="D33" s="22"/>
      <c r="E33" s="22"/>
      <c r="F33" s="26"/>
      <c r="G33" s="27"/>
      <c r="H33" s="26">
        <f>IF(OR(E33=0,D33=0)," - ",NETWORKDAYS(D33,E33))</f>
      </c>
      <c r="I33" s="2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</row>
    <row customHeight="true" ht="22" r="34">
      <c r="A34" s="23"/>
      <c r="B34" s="25"/>
      <c r="C34" s="25"/>
      <c r="D34" s="22"/>
      <c r="E34" s="22"/>
      <c r="F34" s="26"/>
      <c r="G34" s="27"/>
      <c r="H34" s="26"/>
      <c r="I34" s="2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</row>
  </sheetData>
  <mergeCells>
    <mergeCell ref="A1:I1"/>
    <mergeCell ref="J1:P1"/>
    <mergeCell ref="S1:U1"/>
    <mergeCell ref="X1:Z1"/>
    <mergeCell ref="F2:G2"/>
    <mergeCell ref="J2:P2"/>
    <mergeCell ref="Q2:W2"/>
    <mergeCell ref="X2:AD2"/>
    <mergeCell ref="AE2:AK2"/>
    <mergeCell ref="AL2:AR2"/>
    <mergeCell ref="AS2:AY2"/>
    <mergeCell ref="AZ2:BF2"/>
    <mergeCell ref="BG2:BM2"/>
    <mergeCell ref="F3:I3"/>
    <mergeCell ref="J3:P3"/>
    <mergeCell ref="Q3:W3"/>
    <mergeCell ref="X3:AD3"/>
    <mergeCell ref="AE3:AK3"/>
    <mergeCell ref="AL3:AR3"/>
    <mergeCell ref="AS3:AY3"/>
    <mergeCell ref="AZ3:BF3"/>
    <mergeCell ref="BG3:BM3"/>
    <mergeCell ref="A5:B5"/>
    <mergeCell ref="D5:H5"/>
  </mergeCells>
  <conditionalFormatting sqref="J4:BM5">
    <cfRule dxfId="0" priority="2" stopIfTrue="true" type="expression">
      <formula>NETWORKDAYS.INTL(J$4,J$4,1,'节假日一览表'!$B$2:$B$32)+COUNTIFS('节假日一览表'!$D$2:$D$10,"&gt;="&amp;J$4,'节假日一览表'!$D$2:$D$10,"&lt;="&amp;J$4)=0</formula>
    </cfRule>
  </conditionalFormatting>
  <conditionalFormatting sqref="G6:G34">
    <cfRule priority="3" type="dataBar">
      <dataBar showValue="true">
        <cfvo type="num" val="0"/>
        <cfvo type="num" val="1"/>
        <color rgb="FFA5A5A5"/>
      </dataBar>
      <extLst>
        <ext xmlns:x14="http://schemas.microsoft.com/office/spreadsheetml/2009/9/main" uri="{B025F937-C7B1-47D3-B67F-A62EFF666E3E}">
          <x14:id>{9C9D9901-3FD1-41C4-A504-4BB35F55CED5}</x14:id>
        </ext>
      </extLst>
    </cfRule>
  </conditionalFormatting>
  <conditionalFormatting sqref="J4:BM34">
    <cfRule dxfId="1" priority="4" stopIfTrue="true" type="expression">
      <formula>J$4=TODAY()</formula>
    </cfRule>
  </conditionalFormatting>
  <conditionalFormatting sqref="J4:BM5">
    <cfRule dxfId="2" priority="5" stopIfTrue="true" type="expression">
      <formula>J$4=TODAY()</formula>
    </cfRule>
  </conditionalFormatting>
  <conditionalFormatting sqref="J6:BM34">
    <cfRule dxfId="3" priority="6" stopIfTrue="true" type="expression">
      <formula>AND($D6&lt;=J$4,ROUNDDOWN(($E6-$D6+1)*$G6,0)+$D6-1&gt;=J$4)</formula>
    </cfRule>
  </conditionalFormatting>
  <conditionalFormatting sqref="J6:BM34">
    <cfRule dxfId="4" priority="7" stopIfTrue="true" type="expression">
      <formula>AND(NOT(ISBLANK($D6)),$D6&lt;=J$4,$E6&gt;=J$4)</formula>
    </cfRule>
  </conditionalFormatting>
  <dataValidations count="2">
    <dataValidation allowBlank="true" errorStyle="stop" showErrorMessage="true" sqref="E2" type="list">
      <formula1>$C$6:$C$31</formula1>
    </dataValidation>
    <dataValidation allowBlank="true" errorStyle="stop" showErrorMessage="true" sqref="H2" type="list">
      <formula1>"1,2,3,4,5,6,7,8"</formula1>
    </dataValidation>
  </dataValidations>
  <picture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9D9901-3FD1-41C4-A504-4BB35F55CED5}">
            <x14:dataBar minLength="0" maxLength="100" gradient="false" axisPosition="none">
              <x14:cfvo type="num">
                <xm:f>0</xm:f>
              </x14:cfvo>
              <x14:cfvo type="num">
                <xm:f>1</xm:f>
              </x14:cfvo>
              <x14:negativeFillColor rgb="FFFF0000"/>
            </x14:dataBar>
          </x14:cfRule>
          <xm:sqref>G6:G34</xm:sqref>
        </x14:conditionalFormatting>
      </x14:conditionalFormattings>
    </ext>
  </extLst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2"/>
    <col collapsed="false" customWidth="true" hidden="false" max="2" min="2" style="0" width="32"/>
    <col collapsed="false" customWidth="true" hidden="false" max="3" min="3" style="0" width="32"/>
    <col collapsed="false" customWidth="true" hidden="false" max="4" min="4" style="0" width="32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32"/>
  </cols>
  <sheetData>
    <row customHeight="true" ht="17" r="1">
      <c r="A1" t="str">
        <v>任务</v>
      </c>
      <c r="B1" t="str">
        <v>所属项目</v>
      </c>
      <c r="C1" t="str">
        <v>状态</v>
      </c>
      <c r="D1" t="str">
        <v>任务执行人</v>
      </c>
      <c r="E1" t="str">
        <v>开始时间</v>
      </c>
      <c r="F1" t="str">
        <v>截止时间</v>
      </c>
      <c r="G1" t="str">
        <v>优先级</v>
      </c>
    </row>
    <row customHeight="true" ht="17" r="2">
      <c r="A2" t="str">
        <v>新功能阶段推广运营</v>
      </c>
      <c r="B2" s="58" t="str">
        <v>创新功能探索</v>
      </c>
      <c r="C2" s="58" t="str">
        <v>未开始</v>
      </c>
      <c r="D2" t="str">
        <v>邹小杉</v>
      </c>
      <c r="E2" s="62">
        <v>45499</v>
      </c>
      <c r="F2" s="62">
        <v>45522</v>
      </c>
      <c r="G2" s="58" t="str">
        <v>P2</v>
      </c>
    </row>
    <row customHeight="true" ht="17" r="3">
      <c r="A3" t="str">
        <v>根据用户反馈迭代功能</v>
      </c>
      <c r="B3" s="58" t="str">
        <v>提升用户体验</v>
      </c>
      <c r="C3" s="58" t="str">
        <v>未开始</v>
      </c>
      <c r="D3" t="str">
        <v>沈小茜</v>
      </c>
      <c r="E3" s="62">
        <v>45499</v>
      </c>
      <c r="F3" s="62">
        <v>45516</v>
      </c>
      <c r="G3" s="58" t="str">
        <v>P1</v>
      </c>
    </row>
    <row customHeight="true" ht="17" r="4">
      <c r="A4" t="str">
        <v>连通线上线下用户体验</v>
      </c>
      <c r="B4" s="58" t="str">
        <v>完成用户拉新</v>
      </c>
      <c r="C4" s="58" t="str">
        <v>未开始</v>
      </c>
      <c r="D4" t="str">
        <v>万小奇</v>
      </c>
      <c r="E4" s="62">
        <v>45484</v>
      </c>
      <c r="F4" s="62">
        <v>45502</v>
      </c>
      <c r="G4" s="58" t="str">
        <v>P1</v>
      </c>
    </row>
    <row customHeight="true" ht="17" r="5">
      <c r="A5" t="str">
        <v>引导用户加入社群</v>
      </c>
      <c r="B5" s="58" t="str">
        <v>完成用户拉新</v>
      </c>
      <c r="C5" s="58" t="str">
        <v>未开始</v>
      </c>
      <c r="D5" t="str">
        <v>万小奇</v>
      </c>
      <c r="E5" s="62">
        <v>45486</v>
      </c>
      <c r="F5" s="62">
        <v>45542</v>
      </c>
      <c r="G5" s="58" t="str">
        <v>P0</v>
      </c>
    </row>
    <row customHeight="true" ht="17" r="6">
      <c r="A6" t="str">
        <v>修补已知功能漏洞</v>
      </c>
      <c r="B6" s="58" t="str">
        <v>优化产品功能</v>
      </c>
      <c r="C6" s="58" t="str">
        <v>未开始</v>
      </c>
      <c r="D6" t="str">
        <v>于小宁</v>
      </c>
      <c r="E6" s="62">
        <v>45499</v>
      </c>
      <c r="F6" s="62">
        <v>45522</v>
      </c>
      <c r="G6" s="58" t="str">
        <v>P2</v>
      </c>
    </row>
    <row customHeight="true" ht="17" r="7">
      <c r="A7" t="str">
        <v>完成创新功能开发上线</v>
      </c>
      <c r="B7" s="58" t="str">
        <v>创新功能探索</v>
      </c>
      <c r="C7" s="58" t="str">
        <v>进行中</v>
      </c>
      <c r="D7" t="str">
        <v>雷小达</v>
      </c>
      <c r="E7" s="62">
        <v>45481</v>
      </c>
      <c r="F7" s="62">
        <v>45508</v>
      </c>
      <c r="G7" s="58" t="str">
        <v>P1</v>
      </c>
    </row>
    <row customHeight="true" ht="17" r="8">
      <c r="A8" t="str">
        <v>收集、整合用户反馈</v>
      </c>
      <c r="B8" s="58" t="str">
        <v>提升用户体验</v>
      </c>
      <c r="C8" s="58" t="str">
        <v>进行中</v>
      </c>
      <c r="D8" t="str">
        <v>周北北</v>
      </c>
      <c r="E8" s="62">
        <v>45483</v>
      </c>
      <c r="F8" s="62">
        <v>45500</v>
      </c>
      <c r="G8" s="58" t="str">
        <v>P0</v>
      </c>
    </row>
    <row customHeight="true" ht="17" r="9">
      <c r="A9" t="str">
        <v>多渠道开展拉新活动</v>
      </c>
      <c r="B9" s="58" t="str">
        <v>完成用户拉新</v>
      </c>
      <c r="C9" s="58" t="str">
        <v>进行中</v>
      </c>
      <c r="D9" t="str">
        <v>王小铭</v>
      </c>
      <c r="E9" s="62">
        <v>45481</v>
      </c>
      <c r="F9" s="62">
        <v>45510</v>
      </c>
      <c r="G9" s="58" t="str">
        <v>P0</v>
      </c>
    </row>
    <row customHeight="true" ht="17" r="10">
      <c r="A10" t="str">
        <v>评估需求并细分任务</v>
      </c>
      <c r="B10" s="58" t="str">
        <v>优化产品功能</v>
      </c>
      <c r="C10" s="58" t="str">
        <v>已完成</v>
      </c>
      <c r="D10" t="str">
        <v>黄泡泡</v>
      </c>
      <c r="E10" s="62">
        <v>45481</v>
      </c>
      <c r="F10" s="62">
        <v>45503</v>
      </c>
      <c r="G10" s="58" t="str">
        <v>P1</v>
      </c>
    </row>
    <row customHeight="true" ht="17" r="11">
      <c r="A11" t="str">
        <v>推进功能优化研发</v>
      </c>
      <c r="B11" s="58" t="str">
        <v>优化产品功能</v>
      </c>
      <c r="C11" s="58" t="str">
        <v>已停滞</v>
      </c>
      <c r="D11" t="str">
        <v>黄泡泡</v>
      </c>
      <c r="E11" s="62">
        <v>45481</v>
      </c>
      <c r="F11" s="62">
        <v>45508</v>
      </c>
      <c r="G11" s="58" t="str">
        <v>P1</v>
      </c>
    </row>
  </sheetData>
  <dataValidations count="3">
    <dataValidation allowBlank="true" operator="equal" sqref="G2:G11" type="list">
      <formula1>"P0,P1,P2,P3"</formula1>
    </dataValidation>
    <dataValidation allowBlank="true" operator="equal" sqref="B2:B11" type="list">
      <formula1>"完成用户拉新,提升用户体验,优化产品功能,创新功能探索"</formula1>
    </dataValidation>
    <dataValidation allowBlank="true" operator="equal" sqref="C2:C11" type="list">
      <formula1>"未开始,进行中,已完成,已停滞"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4"/>
    <col collapsed="false" customWidth="true" hidden="false" max="2" min="2" style="0" width="15"/>
    <col collapsed="false" customWidth="true" hidden="false" max="3" min="3" style="0" width="14"/>
    <col collapsed="false" customWidth="true" hidden="false" max="4" min="4" style="0" width="6"/>
    <col collapsed="false" customWidth="true" hidden="false" max="5" min="5" style="0" width="14"/>
    <col collapsed="false" customWidth="true" hidden="false" max="6" min="6" style="0" width="14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2"/>
    <col collapsed="false" customWidth="true" hidden="false" max="11" min="11" style="0" width="14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15"/>
    <col collapsed="false" customWidth="true" hidden="false" max="15" min="15" style="0" width="2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</cols>
  <sheetData>
    <row customHeight="true" ht="8" r="1">
      <c r="A1" s="64"/>
      <c r="B1" s="63"/>
      <c r="C1" s="63"/>
      <c r="D1" s="63"/>
      <c r="E1" s="63"/>
      <c r="F1" s="63"/>
      <c r="G1" s="63"/>
    </row>
    <row r="2">
      <c r="A2" s="64"/>
      <c r="B2" s="63" t="str">
        <v>看板分析</v>
      </c>
      <c r="C2" s="63"/>
      <c r="D2" s="63"/>
      <c r="E2" s="63"/>
      <c r="F2" s="63"/>
      <c r="G2" s="63"/>
    </row>
    <row r="3">
      <c r="A3" s="64"/>
      <c r="B3" s="63"/>
      <c r="C3" s="63"/>
      <c r="D3" s="63"/>
      <c r="E3" s="63"/>
      <c r="F3" s="63"/>
      <c r="G3" s="63"/>
    </row>
    <row customHeight="true" ht="19" r="4">
      <c r="B4" s="65" t="s">
        <v>4</v>
      </c>
      <c r="C4" s="65"/>
      <c r="D4" s="65"/>
      <c r="E4" s="65"/>
      <c r="F4" s="65"/>
      <c r="G4" s="65"/>
    </row>
    <row customHeight="true" ht="19" r="5">
      <c r="B5" s="65"/>
      <c r="C5" s="65"/>
      <c r="D5" s="65"/>
      <c r="E5" s="65"/>
      <c r="F5" s="65"/>
      <c r="G5" s="65"/>
    </row>
    <row customHeight="true" ht="19" r="6">
      <c r="B6" s="65"/>
      <c r="C6" s="65"/>
      <c r="D6" s="65"/>
      <c r="E6" s="65"/>
      <c r="F6" s="65"/>
      <c r="G6" s="65"/>
    </row>
    <row customHeight="true" ht="19" r="7">
      <c r="B7" s="65"/>
      <c r="C7" s="65"/>
      <c r="D7" s="65"/>
      <c r="E7" s="65"/>
      <c r="F7" s="65"/>
      <c r="G7" s="65"/>
    </row>
    <row customHeight="true" ht="19" r="8">
      <c r="B8" s="65"/>
      <c r="C8" s="65"/>
      <c r="D8" s="65"/>
      <c r="E8" s="65"/>
      <c r="F8" s="65"/>
      <c r="G8" s="65"/>
    </row>
    <row customHeight="true" ht="19" r="9"/>
    <row customHeight="true" ht="36" r="10">
      <c r="B10" s="68" t="str">
        <v>项目概览分析</v>
      </c>
      <c r="C10" s="68"/>
      <c r="D10" s="68"/>
      <c r="E10" s="68"/>
      <c r="F10" s="68"/>
      <c r="G10" s="68"/>
    </row>
    <row customHeight="true" ht="29" r="11">
      <c r="B11" s="67" t="str">
        <v>项目数量趋势分析</v>
      </c>
      <c r="C11" s="67"/>
      <c r="E11" s="67" t="str">
        <v>统计项目成员任务分布情况</v>
      </c>
      <c r="F11" s="67"/>
      <c r="G11" s="67"/>
    </row>
    <row r="12">
      <c r="B12" s="58"/>
      <c r="C12" s="66"/>
      <c r="E12" s="58"/>
      <c r="F12" s="58"/>
    </row>
    <row r="13">
      <c r="B13" s="58"/>
      <c r="C13" s="58"/>
      <c r="E13" s="58"/>
      <c r="F13" s="58"/>
    </row>
    <row r="14">
      <c r="B14" s="58"/>
      <c r="C14" s="58"/>
      <c r="E14" s="58"/>
      <c r="F14" s="58"/>
    </row>
    <row r="15">
      <c r="B15" s="58"/>
      <c r="C15" s="58"/>
      <c r="E15" s="58"/>
      <c r="F15" s="58"/>
    </row>
    <row r="16">
      <c r="B16" s="58"/>
      <c r="C16" s="58"/>
    </row>
    <row r="17">
      <c r="B17" s="58"/>
      <c r="C17" s="58"/>
    </row>
    <row r="18">
      <c r="B18" s="58"/>
      <c r="C18" s="58"/>
    </row>
    <row r="19">
      <c r="B19" s="58"/>
      <c r="C19" s="58"/>
    </row>
    <row r="20">
      <c r="B20" s="58"/>
      <c r="C20" s="58"/>
    </row>
    <row r="21">
      <c r="B21" s="58"/>
      <c r="C21" s="58"/>
    </row>
    <row r="22">
      <c r="B22" s="58"/>
      <c r="C22" s="58"/>
    </row>
    <row r="23">
      <c r="B23" s="58"/>
      <c r="C23" s="58"/>
    </row>
    <row r="24">
      <c r="B24" s="58"/>
      <c r="C24" s="58"/>
    </row>
    <row r="25">
      <c r="B25" s="58"/>
      <c r="C25" s="58"/>
    </row>
    <row r="26">
      <c r="B26" s="58"/>
      <c r="C26" s="58"/>
    </row>
    <row r="27">
      <c r="B27" s="58"/>
      <c r="C27" s="58"/>
    </row>
    <row r="28">
      <c r="B28" s="58"/>
      <c r="C28" s="58"/>
    </row>
  </sheetData>
  <mergeCells>
    <mergeCell ref="B11:C11"/>
    <mergeCell ref="B10:G10"/>
    <mergeCell ref="E11:G11"/>
    <mergeCell ref="B4:G8"/>
    <mergeCell ref="B2:G3"/>
  </mergeCells>
  <hyperlinks>
    <hyperlink ref="B4" display="创建及使用数据透视表" r:id="rId1"/>
  </hyperlinks>
  <picture r:id="rId2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89"/>
    <col collapsed="false" customWidth="true" hidden="false" max="3" min="3" style="0" width="20"/>
    <col collapsed="false" customWidth="true" hidden="false" max="4" min="4" style="0" width="11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</cols>
  <sheetData>
    <row r="1">
      <c r="A1" s="69" t="str">
        <v>使用指南</v>
      </c>
      <c r="B1" s="70"/>
      <c r="C1" s="71"/>
    </row>
    <row r="2">
      <c r="A2" s="79" t="str">
        <v>模板亮点介绍</v>
      </c>
      <c r="B2" s="80"/>
      <c r="C2" s="53"/>
    </row>
    <row customHeight="true" ht="76" r="3">
      <c r="A3" s="58"/>
      <c r="B3" s="81" t="str">
        <v>本甘特图模板，通过公式、下拉列表、条件格式等能力的组合配置，提供了更“智能”的方式实现甘特图项目管理。
⭐️ “智能”生成项目时间条：你只需要输入项目的启动时间、工作量，模板就会自动计算出对应的时间条
⭐️ “智能”计算每个项目成员的工作总量：通过顶部的「切换人名」，可选择任务Owner并查看对应的工作量
⭐️ “智能”根据子任务的完成度计算出父级任务的完成进度</v>
      </c>
    </row>
    <row r="4"/>
    <row r="5">
      <c r="A5" s="74" t="str">
        <v>如何正确使用</v>
      </c>
      <c r="B5" s="74"/>
    </row>
    <row r="6"/>
    <row r="7">
      <c r="A7" s="72"/>
      <c r="B7" s="73" t="s">
        <v>7</v>
      </c>
      <c r="C7" s="53" t="s">
        <v>6</v>
      </c>
    </row>
    <row r="8">
      <c r="A8" s="72"/>
      <c r="B8" s="73" t="str">
        <v>• 点击切换显示周数，可“智能”延长右侧时间条进度，无需手动生成更长的时间轴</v>
      </c>
      <c r="C8" s="53" t="s">
        <v>5</v>
      </c>
    </row>
    <row r="9">
      <c r="A9" s="72"/>
      <c r="B9" s="73" t="str">
        <v>• 「切换人名」的下拉列表选项，会根据C列的跟进人信息自动生成</v>
      </c>
    </row>
    <row r="10">
      <c r="A10" s="72"/>
      <c r="B10" s="73" t="str">
        <v>• 填写每个任务的工时（自然日），可自动计算出按工作日计算的工时；同时在顶部「下拉列表」切换人名时，可自动在下方生成每个人的工作量信息</v>
      </c>
    </row>
    <row r="11">
      <c r="A11" s="72"/>
      <c r="B11" s="73" t="s">
        <v>8</v>
      </c>
      <c r="C11" s="75" t="str">
        <v>可填写区域</v>
      </c>
    </row>
    <row customHeight="true" ht="20" r="12">
      <c r="A12" s="72"/>
      <c r="B12" s="73" t="str">
        <v>• 灰色底色区域代表父级任务，父级任务的启动时间，会根据子任务自动时间中的最小值自动生成</v>
      </c>
      <c r="C12" s="76" t="str">
        <v>父级任务信息可自动生成</v>
      </c>
    </row>
    <row r="13">
      <c r="A13" s="72"/>
      <c r="B13" s="73" t="str">
        <v>• 如果单元格中有显示"#####"，可以将列宽调整到可完整显示内容</v>
      </c>
    </row>
    <row customHeight="true" ht="20" r="14">
      <c r="A14" s="72"/>
      <c r="B14" s="73" t="str">
        <v>• 如需增加父任务，请先在任务列表区插入一行，并将父任务行复制后粘贴到新插入的行中</v>
      </c>
    </row>
    <row customHeight="true" ht="20" r="15">
      <c r="A15" s="72"/>
      <c r="B15" s="77" t="str">
        <v>• 如需增加子任务，请在子任务范围（除第一行和最末行外的范围）内插入一行，并将上一行信息复制后粘贴到新插入的行中</v>
      </c>
    </row>
    <row r="16">
      <c r="A16" s="72"/>
      <c r="B16" s="78"/>
    </row>
    <row r="17">
      <c r="A17" s="74" t="str">
        <v>注意事项</v>
      </c>
      <c r="B17" s="74"/>
    </row>
    <row r="18">
      <c r="A18" s="72"/>
      <c r="B18" s="73" t="str">
        <v>❗️ 请不要轻易在A1:I5 范围内增删行列，否则会影响配置好的公式及条件格式
❗️ 如果出现表格错乱问题，请通过历史记录恢复到操作前的版本</v>
      </c>
    </row>
  </sheetData>
  <mergeCells>
    <mergeCell ref="A17:B17"/>
    <mergeCell ref="A5:B5"/>
  </mergeCells>
  <hyperlinks>
    <hyperlink ref="C8" location="'项目管理'!H2" display="点击可跳转设置并查看效果"/>
    <hyperlink ref="C7" location="'项目管理'!C2" display="点击修改项目启动日期"/>
  </hyperlinks>
  <drawing r:id="rId1"/>
  <picture r:id="rId2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4"/>
    <col collapsed="false" customWidth="true" hidden="false" max="6" min="6" style="0" width="28"/>
    <col collapsed="false" customWidth="true" hidden="false" max="7" min="7" style="0" width="46"/>
  </cols>
  <sheetData>
    <row r="1">
      <c r="A1" s="85" t="str">
        <v>节日</v>
      </c>
      <c r="B1" s="85" t="str">
        <v>放假时间</v>
      </c>
      <c r="C1" s="82"/>
      <c r="D1" s="85" t="str">
        <v>上班时间</v>
      </c>
      <c r="F1" s="86" t="str">
        <v>❗️此页Sheet用于计算2024年度中国大陆地区的假期和调休情况，与甘特图时间轴的调休标识关联，请勿删除❗️</v>
      </c>
      <c r="G1" s="86"/>
      <c r="H1" s="86"/>
    </row>
    <row r="2">
      <c r="A2" s="83" t="str">
        <v>元旦</v>
      </c>
      <c r="B2" s="84">
        <v>45291</v>
      </c>
      <c r="C2" s="82"/>
      <c r="D2" s="84">
        <v>45326</v>
      </c>
      <c r="F2" s="86"/>
      <c r="G2" s="86"/>
      <c r="H2" s="86"/>
    </row>
    <row r="3">
      <c r="A3" s="83" t="str">
        <v>元旦</v>
      </c>
      <c r="B3" s="84">
        <v>45292</v>
      </c>
      <c r="C3" s="82"/>
      <c r="D3" s="84">
        <v>45340</v>
      </c>
      <c r="F3" s="53" t="str">
        <v>1. 模板创建者可保护本子表，禁止其他协作者编辑本子表</v>
      </c>
    </row>
    <row r="4">
      <c r="A4" s="83" t="str">
        <v>春节</v>
      </c>
      <c r="B4" s="84">
        <v>45332</v>
      </c>
      <c r="C4" s="82"/>
      <c r="D4" s="84">
        <v>45389</v>
      </c>
      <c r="F4" s="88" t="str">
        <v>2. 保护子表后，可隐藏本页</v>
      </c>
      <c r="G4" s="88"/>
      <c r="H4" s="88"/>
    </row>
    <row r="5">
      <c r="A5" s="83" t="str">
        <v>春节</v>
      </c>
      <c r="B5" s="84">
        <v>45333</v>
      </c>
      <c r="C5" s="82"/>
      <c r="D5" s="84">
        <v>45410</v>
      </c>
      <c r="F5" s="87" t="str">
        <v>3. 如需自行调整假期和调休情况，可自行更新左侧B列和D列的日期；更新后，在“项目甘特图”表中，选择“条件格式”——“管理规则”——“整张工作表”，找到“自定义公式=NETWORKS.INTL……”的规则</v>
      </c>
      <c r="G5" s="87"/>
      <c r="H5" s="87"/>
    </row>
    <row r="6">
      <c r="A6" s="83" t="str">
        <v>春节</v>
      </c>
      <c r="B6" s="84">
        <v>45334</v>
      </c>
      <c r="C6" s="82"/>
      <c r="D6" s="84">
        <v>45423</v>
      </c>
      <c r="F6" s="87"/>
      <c r="G6" s="87"/>
      <c r="H6" s="87"/>
    </row>
    <row r="7">
      <c r="A7" s="83" t="str">
        <v>春节</v>
      </c>
      <c r="B7" s="84">
        <v>45335</v>
      </c>
      <c r="C7" s="82"/>
      <c r="D7" s="84">
        <v>45549</v>
      </c>
      <c r="F7" s="87" t="str">
        <v>4. 将公式【 =NETWORKDAYS.INTL(J$4,J$4,1,'节假日一览表'!$B$2:$B$32)+COUNTIFS('节假日一览表'!$D$2:$D$10,"&gt;="&amp;J$4,'节假日一览表'!$D$2:$D$10,"&lt;="&amp;J$4)=0 】中的'节假日一览表'!$B$2:$B$32及'节假日一览表'!$D$2:$D$10范围扩充到与新增范围一致即可</v>
      </c>
      <c r="G7" s="87"/>
      <c r="H7" s="87"/>
    </row>
    <row r="8">
      <c r="A8" s="83" t="str">
        <v>春节</v>
      </c>
      <c r="B8" s="84">
        <v>45336</v>
      </c>
      <c r="C8" s="82"/>
      <c r="D8" s="84">
        <v>45564</v>
      </c>
      <c r="F8" s="87"/>
      <c r="G8" s="87"/>
      <c r="H8" s="87"/>
    </row>
    <row r="9">
      <c r="A9" s="83" t="str">
        <v>春节</v>
      </c>
      <c r="B9" s="84">
        <v>45337</v>
      </c>
      <c r="C9" s="82"/>
      <c r="D9" s="84">
        <v>45577</v>
      </c>
    </row>
    <row r="10">
      <c r="A10" s="83" t="str">
        <v>春节</v>
      </c>
      <c r="B10" s="84">
        <v>45338</v>
      </c>
      <c r="C10" s="82"/>
      <c r="D10" s="82"/>
    </row>
    <row r="11">
      <c r="A11" s="83" t="str">
        <v>春节</v>
      </c>
      <c r="B11" s="84">
        <v>45339</v>
      </c>
      <c r="C11" s="82"/>
      <c r="D11" s="82"/>
    </row>
    <row r="12">
      <c r="A12" s="83" t="str">
        <v>清明节</v>
      </c>
      <c r="B12" s="84">
        <v>45386</v>
      </c>
      <c r="C12" s="82"/>
      <c r="D12" s="82"/>
    </row>
    <row r="13">
      <c r="A13" s="83" t="str">
        <v>清明节</v>
      </c>
      <c r="B13" s="84">
        <v>45387</v>
      </c>
      <c r="C13" s="82"/>
      <c r="D13" s="82"/>
    </row>
    <row r="14">
      <c r="A14" s="83" t="str">
        <v>清明节</v>
      </c>
      <c r="B14" s="84">
        <v>45388</v>
      </c>
      <c r="C14" s="82"/>
      <c r="D14" s="82"/>
    </row>
    <row r="15">
      <c r="A15" s="83" t="str">
        <v>劳动节</v>
      </c>
      <c r="B15" s="84">
        <v>45413</v>
      </c>
      <c r="C15" s="82"/>
      <c r="D15" s="82"/>
    </row>
    <row r="16">
      <c r="A16" s="83" t="str">
        <v>劳动节</v>
      </c>
      <c r="B16" s="84">
        <v>45414</v>
      </c>
      <c r="C16" s="82"/>
      <c r="D16" s="82"/>
    </row>
    <row r="17">
      <c r="A17" s="83" t="str">
        <v>劳动节</v>
      </c>
      <c r="B17" s="84">
        <v>45415</v>
      </c>
      <c r="C17" s="82"/>
      <c r="D17" s="82"/>
    </row>
    <row r="18">
      <c r="A18" s="83" t="str">
        <v>劳动节</v>
      </c>
      <c r="B18" s="84">
        <v>45416</v>
      </c>
      <c r="C18" s="82"/>
      <c r="D18" s="82"/>
    </row>
    <row r="19">
      <c r="A19" s="83" t="str">
        <v>劳动节</v>
      </c>
      <c r="B19" s="84">
        <v>45417</v>
      </c>
      <c r="C19" s="82"/>
      <c r="D19" s="82"/>
    </row>
    <row r="20">
      <c r="A20" s="83" t="str">
        <v>端午节</v>
      </c>
      <c r="B20" s="84">
        <v>45453</v>
      </c>
      <c r="C20" s="82"/>
      <c r="D20" s="82"/>
    </row>
    <row r="21">
      <c r="A21" s="83" t="str">
        <v>中秋节</v>
      </c>
      <c r="B21" s="84">
        <v>45550</v>
      </c>
      <c r="C21" s="82"/>
      <c r="D21" s="82"/>
    </row>
    <row r="22">
      <c r="A22" s="83" t="str">
        <v>中秋节</v>
      </c>
      <c r="B22" s="84">
        <v>45551</v>
      </c>
      <c r="C22" s="82"/>
      <c r="D22" s="82"/>
    </row>
    <row r="23">
      <c r="A23" s="83" t="str">
        <v>中秋节</v>
      </c>
      <c r="B23" s="84">
        <v>45552</v>
      </c>
      <c r="C23" s="82"/>
      <c r="D23" s="82"/>
    </row>
    <row r="24">
      <c r="A24" s="83" t="str">
        <v>国庆节</v>
      </c>
      <c r="B24" s="84">
        <v>45566</v>
      </c>
      <c r="C24" s="89"/>
      <c r="D24" s="82"/>
    </row>
    <row r="25">
      <c r="A25" s="83" t="str">
        <v>国庆节</v>
      </c>
      <c r="B25" s="84">
        <v>45567</v>
      </c>
      <c r="C25" s="82"/>
      <c r="D25" s="82"/>
    </row>
    <row r="26">
      <c r="A26" s="83" t="str">
        <v>国庆节</v>
      </c>
      <c r="B26" s="84">
        <v>45568</v>
      </c>
      <c r="C26" s="89"/>
      <c r="D26" s="82"/>
    </row>
    <row r="27">
      <c r="A27" s="83" t="str">
        <v>国庆节</v>
      </c>
      <c r="B27" s="84">
        <v>45569</v>
      </c>
      <c r="C27" s="82"/>
      <c r="D27" s="82"/>
    </row>
    <row r="28">
      <c r="A28" s="83" t="str">
        <v>国庆节</v>
      </c>
      <c r="B28" s="84">
        <v>45570</v>
      </c>
      <c r="C28" s="82"/>
      <c r="D28" s="82"/>
    </row>
    <row r="29">
      <c r="A29" s="83" t="str">
        <v>国庆节</v>
      </c>
      <c r="B29" s="84">
        <v>45571</v>
      </c>
      <c r="C29" s="82"/>
      <c r="D29" s="82"/>
    </row>
    <row r="30">
      <c r="A30" s="83" t="str">
        <v>国庆节</v>
      </c>
      <c r="B30" s="84">
        <v>45572</v>
      </c>
      <c r="C30" s="82"/>
      <c r="D30" s="82"/>
    </row>
    <row r="31">
      <c r="A31" s="82"/>
      <c r="B31" s="82"/>
      <c r="C31" s="82"/>
      <c r="D31" s="82"/>
    </row>
    <row r="32">
      <c r="A32" s="82"/>
      <c r="B32" s="82"/>
      <c r="C32" s="82"/>
      <c r="D32" s="82"/>
    </row>
    <row r="33">
      <c r="A33" s="82"/>
      <c r="B33" s="82"/>
      <c r="C33" s="82"/>
      <c r="D33" s="82"/>
    </row>
    <row r="34">
      <c r="A34" s="82"/>
      <c r="B34" s="82"/>
      <c r="C34" s="82"/>
      <c r="D34" s="82"/>
    </row>
    <row r="35">
      <c r="A35" s="82"/>
      <c r="B35" s="82"/>
      <c r="C35" s="82"/>
      <c r="D35" s="82"/>
    </row>
    <row r="36">
      <c r="A36" s="82"/>
      <c r="B36" s="82"/>
      <c r="C36" s="82"/>
      <c r="D36" s="82"/>
    </row>
    <row r="37">
      <c r="A37" s="82"/>
      <c r="B37" s="82"/>
      <c r="C37" s="82"/>
      <c r="D37" s="82"/>
    </row>
    <row r="38">
      <c r="A38" s="82"/>
      <c r="B38" s="82"/>
      <c r="C38" s="82"/>
      <c r="D38" s="82"/>
    </row>
    <row r="39">
      <c r="A39" s="82"/>
      <c r="B39" s="82"/>
      <c r="C39" s="82"/>
      <c r="D39" s="82"/>
    </row>
    <row r="40">
      <c r="A40" s="82"/>
      <c r="B40" s="82"/>
      <c r="C40" s="82"/>
      <c r="D40" s="82"/>
    </row>
    <row r="41">
      <c r="A41" s="82"/>
      <c r="B41" s="82"/>
      <c r="C41" s="82"/>
      <c r="D41" s="82"/>
    </row>
    <row r="42">
      <c r="A42" s="82"/>
      <c r="B42" s="82"/>
      <c r="C42" s="82"/>
      <c r="D42" s="82"/>
    </row>
    <row r="43">
      <c r="A43" s="82"/>
      <c r="B43" s="82"/>
      <c r="C43" s="82"/>
      <c r="D43" s="82"/>
    </row>
    <row r="44">
      <c r="A44" s="82"/>
      <c r="B44" s="82"/>
      <c r="C44" s="82"/>
      <c r="D44" s="82"/>
    </row>
    <row r="45">
      <c r="A45" s="82"/>
      <c r="B45" s="82"/>
      <c r="C45" s="82"/>
      <c r="D45" s="82"/>
    </row>
    <row r="46">
      <c r="A46" s="82"/>
      <c r="B46" s="82"/>
      <c r="C46" s="82"/>
      <c r="D46" s="82"/>
    </row>
    <row r="47">
      <c r="A47" s="82"/>
      <c r="B47" s="82"/>
      <c r="C47" s="82"/>
      <c r="D47" s="82"/>
    </row>
    <row r="48">
      <c r="A48" s="82"/>
      <c r="B48" s="82"/>
      <c r="C48" s="82"/>
      <c r="D48" s="82"/>
    </row>
    <row r="49">
      <c r="A49" s="82"/>
      <c r="B49" s="82"/>
      <c r="C49" s="82"/>
      <c r="D49" s="82"/>
    </row>
    <row r="50">
      <c r="A50" s="82"/>
      <c r="B50" s="82"/>
      <c r="C50" s="82"/>
      <c r="D50" s="82"/>
    </row>
    <row r="51">
      <c r="A51" s="82"/>
      <c r="B51" s="82"/>
      <c r="C51" s="82"/>
      <c r="D51" s="82"/>
    </row>
    <row r="52">
      <c r="A52" s="82"/>
      <c r="B52" s="82"/>
      <c r="C52" s="82"/>
      <c r="D52" s="82"/>
    </row>
    <row r="53">
      <c r="A53" s="82"/>
      <c r="B53" s="82"/>
      <c r="C53" s="82"/>
      <c r="D53" s="82"/>
    </row>
    <row r="54">
      <c r="A54" s="82"/>
      <c r="B54" s="82"/>
      <c r="C54" s="82"/>
      <c r="D54" s="82"/>
    </row>
    <row r="55">
      <c r="A55" s="82"/>
      <c r="B55" s="82"/>
      <c r="C55" s="82"/>
      <c r="D55" s="82"/>
    </row>
    <row r="56">
      <c r="A56" s="82"/>
      <c r="B56" s="82"/>
      <c r="C56" s="82"/>
      <c r="D56" s="82"/>
    </row>
    <row r="57">
      <c r="A57" s="82"/>
      <c r="B57" s="82"/>
      <c r="C57" s="82"/>
      <c r="D57" s="82"/>
    </row>
    <row r="58">
      <c r="A58" s="82"/>
      <c r="B58" s="82"/>
      <c r="C58" s="82"/>
      <c r="D58" s="82"/>
    </row>
    <row r="59">
      <c r="A59" s="82"/>
      <c r="B59" s="82"/>
      <c r="C59" s="82"/>
      <c r="D59" s="82"/>
    </row>
    <row r="60">
      <c r="A60" s="82"/>
      <c r="B60" s="82"/>
      <c r="C60" s="82"/>
      <c r="D60" s="82"/>
    </row>
    <row r="61">
      <c r="A61" s="82"/>
      <c r="B61" s="82"/>
      <c r="C61" s="82"/>
      <c r="D61" s="82"/>
    </row>
    <row r="62">
      <c r="A62" s="82"/>
      <c r="B62" s="82"/>
      <c r="C62" s="82"/>
      <c r="D62" s="82"/>
    </row>
    <row r="63">
      <c r="A63" s="82"/>
      <c r="B63" s="82"/>
      <c r="C63" s="82"/>
      <c r="D63" s="82"/>
    </row>
    <row r="64">
      <c r="A64" s="82"/>
      <c r="B64" s="82"/>
      <c r="C64" s="82"/>
      <c r="D64" s="82"/>
    </row>
    <row r="65">
      <c r="A65" s="82"/>
      <c r="B65" s="82"/>
      <c r="C65" s="82"/>
      <c r="D65" s="82"/>
    </row>
    <row r="66">
      <c r="A66" s="82"/>
      <c r="B66" s="82"/>
      <c r="C66" s="82"/>
      <c r="D66" s="82"/>
    </row>
    <row r="67">
      <c r="A67" s="82"/>
      <c r="B67" s="82"/>
      <c r="C67" s="82"/>
      <c r="D67" s="82"/>
    </row>
    <row r="68">
      <c r="A68" s="82"/>
      <c r="B68" s="82"/>
      <c r="C68" s="82"/>
      <c r="D68" s="82"/>
    </row>
    <row r="69">
      <c r="A69" s="82"/>
      <c r="B69" s="82"/>
      <c r="C69" s="82"/>
      <c r="D69" s="82"/>
    </row>
    <row r="70">
      <c r="A70" s="82"/>
      <c r="B70" s="82"/>
      <c r="C70" s="82"/>
      <c r="D70" s="82"/>
    </row>
    <row r="71">
      <c r="A71" s="82"/>
      <c r="B71" s="82"/>
      <c r="C71" s="82"/>
      <c r="D71" s="82"/>
    </row>
    <row r="72">
      <c r="A72" s="82"/>
      <c r="B72" s="82"/>
      <c r="C72" s="82"/>
      <c r="D72" s="82"/>
    </row>
    <row r="73">
      <c r="A73" s="82"/>
      <c r="B73" s="82"/>
      <c r="C73" s="82"/>
      <c r="D73" s="82"/>
    </row>
    <row r="74">
      <c r="A74" s="82"/>
      <c r="B74" s="82"/>
      <c r="C74" s="82"/>
      <c r="D74" s="82"/>
    </row>
    <row r="75">
      <c r="A75" s="82"/>
      <c r="B75" s="82"/>
      <c r="C75" s="82"/>
      <c r="D75" s="82"/>
    </row>
    <row r="76">
      <c r="A76" s="82"/>
      <c r="B76" s="82"/>
      <c r="C76" s="82"/>
      <c r="D76" s="82"/>
    </row>
    <row r="77">
      <c r="A77" s="82"/>
      <c r="B77" s="82"/>
      <c r="C77" s="82"/>
      <c r="D77" s="82"/>
    </row>
    <row r="78">
      <c r="A78" s="82"/>
      <c r="B78" s="82"/>
      <c r="C78" s="82"/>
      <c r="D78" s="82"/>
    </row>
    <row r="79">
      <c r="A79" s="82"/>
      <c r="B79" s="82"/>
      <c r="C79" s="82"/>
      <c r="D79" s="82"/>
    </row>
    <row r="80">
      <c r="A80" s="82"/>
      <c r="B80" s="82"/>
      <c r="C80" s="82"/>
      <c r="D80" s="82"/>
    </row>
    <row r="81">
      <c r="A81" s="82"/>
      <c r="B81" s="82"/>
      <c r="C81" s="82"/>
      <c r="D81" s="82"/>
    </row>
    <row r="82">
      <c r="A82" s="82"/>
      <c r="B82" s="82"/>
      <c r="C82" s="82"/>
      <c r="D82" s="82"/>
    </row>
    <row r="83">
      <c r="A83" s="82"/>
      <c r="B83" s="82"/>
      <c r="C83" s="82"/>
      <c r="D83" s="82"/>
    </row>
    <row r="84">
      <c r="A84" s="82"/>
      <c r="B84" s="82"/>
      <c r="C84" s="82"/>
      <c r="D84" s="82"/>
    </row>
    <row r="85">
      <c r="A85" s="82"/>
      <c r="B85" s="82"/>
      <c r="C85" s="82"/>
      <c r="D85" s="82"/>
    </row>
    <row r="86">
      <c r="A86" s="82"/>
      <c r="B86" s="82"/>
      <c r="C86" s="82"/>
      <c r="D86" s="82"/>
    </row>
    <row r="87">
      <c r="A87" s="82"/>
      <c r="B87" s="82"/>
      <c r="C87" s="82"/>
      <c r="D87" s="82"/>
    </row>
    <row r="88">
      <c r="A88" s="82"/>
      <c r="B88" s="82"/>
      <c r="C88" s="82"/>
      <c r="D88" s="82"/>
    </row>
    <row r="89">
      <c r="A89" s="82"/>
      <c r="B89" s="82"/>
      <c r="C89" s="82"/>
      <c r="D89" s="82"/>
    </row>
    <row r="90">
      <c r="A90" s="82"/>
      <c r="B90" s="82"/>
      <c r="C90" s="82"/>
      <c r="D90" s="82"/>
    </row>
    <row r="91">
      <c r="A91" s="82"/>
      <c r="B91" s="82"/>
      <c r="C91" s="82"/>
      <c r="D91" s="82"/>
    </row>
    <row r="92">
      <c r="A92" s="82"/>
      <c r="B92" s="82"/>
      <c r="C92" s="82"/>
      <c r="D92" s="82"/>
    </row>
    <row r="93">
      <c r="A93" s="82"/>
      <c r="B93" s="82"/>
      <c r="C93" s="82"/>
      <c r="D93" s="82"/>
    </row>
    <row r="94">
      <c r="A94" s="82"/>
      <c r="B94" s="82"/>
      <c r="C94" s="82"/>
      <c r="D94" s="82"/>
    </row>
    <row r="95">
      <c r="A95" s="82"/>
      <c r="B95" s="82"/>
      <c r="C95" s="82"/>
      <c r="D95" s="82"/>
    </row>
    <row r="96">
      <c r="A96" s="82"/>
      <c r="B96" s="82"/>
      <c r="C96" s="82"/>
      <c r="D96" s="82"/>
    </row>
    <row r="97">
      <c r="A97" s="82"/>
      <c r="B97" s="82"/>
      <c r="C97" s="82"/>
      <c r="D97" s="82"/>
    </row>
    <row r="98">
      <c r="A98" s="82"/>
      <c r="B98" s="82"/>
      <c r="C98" s="82"/>
      <c r="D98" s="82"/>
    </row>
    <row r="99">
      <c r="A99" s="82"/>
      <c r="B99" s="82"/>
      <c r="C99" s="82"/>
      <c r="D99" s="82"/>
    </row>
    <row r="100">
      <c r="A100" s="82"/>
      <c r="B100" s="82"/>
      <c r="C100" s="82"/>
      <c r="D100" s="82"/>
    </row>
    <row r="101">
      <c r="A101" s="82"/>
      <c r="B101" s="82"/>
      <c r="C101" s="82"/>
      <c r="D101" s="82"/>
    </row>
    <row r="102">
      <c r="A102" s="82"/>
      <c r="B102" s="82"/>
      <c r="C102" s="82"/>
      <c r="D102" s="82"/>
    </row>
    <row r="103">
      <c r="A103" s="82"/>
      <c r="B103" s="82"/>
      <c r="C103" s="82"/>
      <c r="D103" s="82"/>
    </row>
    <row r="104">
      <c r="A104" s="82"/>
      <c r="B104" s="82"/>
      <c r="C104" s="82"/>
      <c r="D104" s="82"/>
    </row>
    <row r="105">
      <c r="A105" s="82"/>
      <c r="B105" s="82"/>
      <c r="C105" s="82"/>
      <c r="D105" s="82"/>
    </row>
    <row r="106">
      <c r="A106" s="82"/>
      <c r="B106" s="82"/>
      <c r="C106" s="82"/>
      <c r="D106" s="82"/>
    </row>
    <row r="107">
      <c r="A107" s="82"/>
      <c r="B107" s="82"/>
      <c r="C107" s="82"/>
      <c r="D107" s="82"/>
    </row>
    <row r="108">
      <c r="A108" s="82"/>
      <c r="B108" s="82"/>
      <c r="C108" s="82"/>
      <c r="D108" s="82"/>
    </row>
    <row r="109">
      <c r="A109" s="82"/>
      <c r="B109" s="82"/>
      <c r="C109" s="82"/>
      <c r="D109" s="82"/>
    </row>
    <row r="110">
      <c r="A110" s="82"/>
      <c r="B110" s="82"/>
      <c r="C110" s="82"/>
      <c r="D110" s="82"/>
    </row>
    <row r="111">
      <c r="A111" s="82"/>
      <c r="B111" s="82"/>
      <c r="C111" s="82"/>
      <c r="D111" s="82"/>
    </row>
    <row r="112">
      <c r="A112" s="82"/>
      <c r="B112" s="82"/>
      <c r="C112" s="82"/>
      <c r="D112" s="82"/>
    </row>
    <row r="113">
      <c r="A113" s="82"/>
      <c r="B113" s="82"/>
      <c r="C113" s="82"/>
      <c r="D113" s="82"/>
    </row>
    <row r="114">
      <c r="A114" s="82"/>
      <c r="B114" s="82"/>
      <c r="C114" s="82"/>
      <c r="D114" s="82"/>
    </row>
    <row r="115">
      <c r="A115" s="82"/>
      <c r="B115" s="82"/>
      <c r="C115" s="82"/>
      <c r="D115" s="82"/>
    </row>
    <row r="116">
      <c r="A116" s="82"/>
      <c r="B116" s="82"/>
      <c r="C116" s="82"/>
      <c r="D116" s="82"/>
    </row>
    <row r="117">
      <c r="A117" s="82"/>
      <c r="B117" s="82"/>
      <c r="C117" s="82"/>
      <c r="D117" s="82"/>
    </row>
    <row r="118">
      <c r="A118" s="82"/>
      <c r="B118" s="82"/>
      <c r="C118" s="82"/>
      <c r="D118" s="82"/>
    </row>
    <row r="119">
      <c r="A119" s="82"/>
      <c r="B119" s="82"/>
      <c r="C119" s="82"/>
      <c r="D119" s="82"/>
    </row>
    <row r="120">
      <c r="A120" s="82"/>
      <c r="B120" s="82"/>
      <c r="C120" s="82"/>
      <c r="D120" s="82"/>
    </row>
    <row r="121">
      <c r="A121" s="82"/>
      <c r="B121" s="82"/>
      <c r="C121" s="82"/>
      <c r="D121" s="82"/>
    </row>
    <row r="122">
      <c r="A122" s="82"/>
      <c r="B122" s="82"/>
      <c r="C122" s="82"/>
      <c r="D122" s="82"/>
    </row>
    <row r="123">
      <c r="A123" s="82"/>
      <c r="B123" s="82"/>
      <c r="C123" s="82"/>
      <c r="D123" s="82"/>
    </row>
    <row r="124">
      <c r="A124" s="82"/>
      <c r="B124" s="82"/>
      <c r="C124" s="82"/>
      <c r="D124" s="82"/>
    </row>
    <row r="125">
      <c r="A125" s="82"/>
      <c r="B125" s="82"/>
      <c r="C125" s="82"/>
      <c r="D125" s="82"/>
    </row>
    <row r="126">
      <c r="A126" s="82"/>
      <c r="B126" s="82"/>
      <c r="C126" s="82"/>
      <c r="D126" s="82"/>
    </row>
    <row r="127">
      <c r="A127" s="82"/>
      <c r="B127" s="82"/>
      <c r="C127" s="82"/>
      <c r="D127" s="82"/>
    </row>
    <row r="128">
      <c r="A128" s="82"/>
      <c r="B128" s="82"/>
      <c r="C128" s="82"/>
      <c r="D128" s="82"/>
    </row>
    <row r="129">
      <c r="A129" s="82"/>
      <c r="B129" s="82"/>
      <c r="C129" s="82"/>
      <c r="D129" s="82"/>
    </row>
    <row r="130">
      <c r="A130" s="82"/>
      <c r="B130" s="82"/>
      <c r="C130" s="82"/>
      <c r="D130" s="82"/>
    </row>
    <row r="131">
      <c r="A131" s="82"/>
      <c r="B131" s="82"/>
      <c r="C131" s="82"/>
      <c r="D131" s="82"/>
    </row>
    <row r="132">
      <c r="A132" s="82"/>
      <c r="B132" s="82"/>
      <c r="C132" s="82"/>
      <c r="D132" s="82"/>
    </row>
    <row r="133">
      <c r="A133" s="82"/>
      <c r="B133" s="82"/>
      <c r="C133" s="82"/>
      <c r="D133" s="82"/>
    </row>
    <row r="134">
      <c r="A134" s="82"/>
      <c r="B134" s="82"/>
      <c r="C134" s="82"/>
      <c r="D134" s="82"/>
    </row>
    <row r="135">
      <c r="A135" s="82"/>
      <c r="B135" s="82"/>
      <c r="C135" s="82"/>
      <c r="D135" s="82"/>
    </row>
    <row r="136">
      <c r="A136" s="82"/>
      <c r="B136" s="82"/>
      <c r="C136" s="82"/>
      <c r="D136" s="82"/>
    </row>
    <row r="137">
      <c r="A137" s="82"/>
      <c r="B137" s="82"/>
      <c r="C137" s="82"/>
      <c r="D137" s="82"/>
    </row>
    <row r="138">
      <c r="A138" s="82"/>
      <c r="B138" s="82"/>
      <c r="C138" s="82"/>
      <c r="D138" s="82"/>
    </row>
    <row r="139">
      <c r="A139" s="82"/>
      <c r="B139" s="82"/>
      <c r="C139" s="82"/>
      <c r="D139" s="82"/>
    </row>
    <row r="140">
      <c r="A140" s="82"/>
      <c r="B140" s="82"/>
      <c r="C140" s="82"/>
      <c r="D140" s="82"/>
    </row>
    <row r="141">
      <c r="A141" s="82"/>
      <c r="B141" s="82"/>
      <c r="C141" s="82"/>
      <c r="D141" s="82"/>
    </row>
    <row r="142">
      <c r="A142" s="82"/>
      <c r="B142" s="82"/>
      <c r="C142" s="82"/>
      <c r="D142" s="82"/>
    </row>
    <row r="143">
      <c r="A143" s="82"/>
      <c r="B143" s="82"/>
      <c r="C143" s="82"/>
      <c r="D143" s="82"/>
    </row>
    <row r="144">
      <c r="A144" s="82"/>
      <c r="B144" s="82"/>
      <c r="C144" s="82"/>
      <c r="D144" s="82"/>
    </row>
    <row r="145">
      <c r="A145" s="82"/>
      <c r="B145" s="82"/>
      <c r="C145" s="82"/>
      <c r="D145" s="82"/>
    </row>
    <row r="146">
      <c r="A146" s="82"/>
      <c r="B146" s="82"/>
      <c r="C146" s="82"/>
      <c r="D146" s="82"/>
    </row>
    <row r="147">
      <c r="A147" s="82"/>
      <c r="B147" s="82"/>
      <c r="C147" s="82"/>
      <c r="D147" s="82"/>
    </row>
    <row r="148">
      <c r="A148" s="82"/>
      <c r="B148" s="82"/>
      <c r="C148" s="82"/>
      <c r="D148" s="82"/>
    </row>
    <row r="149">
      <c r="A149" s="82"/>
      <c r="B149" s="82"/>
      <c r="C149" s="82"/>
      <c r="D149" s="82"/>
    </row>
    <row r="150">
      <c r="A150" s="82"/>
      <c r="B150" s="82"/>
      <c r="C150" s="82"/>
      <c r="D150" s="82"/>
    </row>
    <row r="151">
      <c r="A151" s="82"/>
      <c r="B151" s="82"/>
      <c r="C151" s="82"/>
      <c r="D151" s="82"/>
    </row>
    <row r="152">
      <c r="A152" s="82"/>
      <c r="B152" s="82"/>
      <c r="C152" s="82"/>
      <c r="D152" s="82"/>
    </row>
    <row r="153">
      <c r="A153" s="82"/>
      <c r="B153" s="82"/>
      <c r="C153" s="82"/>
      <c r="D153" s="82"/>
    </row>
    <row r="154">
      <c r="A154" s="82"/>
      <c r="B154" s="82"/>
      <c r="C154" s="82"/>
      <c r="D154" s="82"/>
    </row>
    <row r="155">
      <c r="A155" s="82"/>
      <c r="B155" s="82"/>
      <c r="C155" s="82"/>
      <c r="D155" s="82"/>
    </row>
    <row r="156">
      <c r="A156" s="82"/>
      <c r="B156" s="82"/>
      <c r="C156" s="82"/>
      <c r="D156" s="82"/>
    </row>
    <row r="157">
      <c r="A157" s="82"/>
      <c r="B157" s="82"/>
      <c r="C157" s="82"/>
      <c r="D157" s="82"/>
    </row>
    <row r="158">
      <c r="A158" s="82"/>
      <c r="B158" s="82"/>
      <c r="C158" s="82"/>
      <c r="D158" s="82"/>
    </row>
    <row r="159">
      <c r="A159" s="82"/>
      <c r="B159" s="82"/>
      <c r="C159" s="82"/>
      <c r="D159" s="82"/>
    </row>
    <row r="160">
      <c r="A160" s="82"/>
      <c r="B160" s="82"/>
      <c r="C160" s="82"/>
      <c r="D160" s="82"/>
    </row>
    <row r="161">
      <c r="A161" s="82"/>
      <c r="B161" s="82"/>
      <c r="C161" s="82"/>
      <c r="D161" s="82"/>
    </row>
    <row r="162">
      <c r="A162" s="82"/>
      <c r="B162" s="82"/>
      <c r="C162" s="82"/>
      <c r="D162" s="82"/>
    </row>
    <row r="163">
      <c r="A163" s="82"/>
      <c r="B163" s="82"/>
      <c r="C163" s="82"/>
      <c r="D163" s="82"/>
    </row>
    <row r="164">
      <c r="A164" s="82"/>
      <c r="B164" s="82"/>
      <c r="C164" s="82"/>
      <c r="D164" s="82"/>
    </row>
    <row r="165">
      <c r="A165" s="82"/>
      <c r="B165" s="82"/>
      <c r="C165" s="82"/>
      <c r="D165" s="82"/>
    </row>
    <row r="166">
      <c r="A166" s="82"/>
      <c r="B166" s="82"/>
      <c r="C166" s="82"/>
      <c r="D166" s="82"/>
    </row>
    <row r="167">
      <c r="A167" s="82"/>
      <c r="B167" s="82"/>
      <c r="C167" s="82"/>
      <c r="D167" s="82"/>
    </row>
    <row r="168">
      <c r="A168" s="82"/>
      <c r="B168" s="82"/>
      <c r="C168" s="82"/>
      <c r="D168" s="82"/>
    </row>
    <row r="169">
      <c r="A169" s="82"/>
      <c r="B169" s="82"/>
      <c r="C169" s="82"/>
      <c r="D169" s="82"/>
    </row>
    <row r="170">
      <c r="A170" s="82"/>
      <c r="B170" s="82"/>
      <c r="C170" s="82"/>
      <c r="D170" s="82"/>
    </row>
    <row r="171">
      <c r="A171" s="82"/>
      <c r="B171" s="82"/>
      <c r="C171" s="82"/>
      <c r="D171" s="82"/>
    </row>
    <row r="172">
      <c r="A172" s="82"/>
      <c r="B172" s="82"/>
      <c r="C172" s="82"/>
      <c r="D172" s="82"/>
    </row>
    <row r="173">
      <c r="A173" s="82"/>
      <c r="B173" s="82"/>
      <c r="C173" s="82"/>
      <c r="D173" s="82"/>
    </row>
    <row r="174">
      <c r="A174" s="82"/>
      <c r="B174" s="82"/>
      <c r="C174" s="82"/>
      <c r="D174" s="82"/>
    </row>
    <row r="175">
      <c r="A175" s="82"/>
      <c r="B175" s="82"/>
      <c r="C175" s="82"/>
      <c r="D175" s="82"/>
    </row>
    <row r="176">
      <c r="A176" s="82"/>
      <c r="B176" s="82"/>
      <c r="C176" s="82"/>
      <c r="D176" s="82"/>
    </row>
    <row r="177">
      <c r="A177" s="82"/>
      <c r="B177" s="82"/>
      <c r="C177" s="82"/>
      <c r="D177" s="82"/>
    </row>
    <row r="178">
      <c r="A178" s="82"/>
      <c r="B178" s="82"/>
      <c r="C178" s="82"/>
      <c r="D178" s="82"/>
    </row>
    <row r="179">
      <c r="A179" s="82"/>
      <c r="B179" s="82"/>
      <c r="C179" s="82"/>
      <c r="D179" s="82"/>
    </row>
    <row r="180">
      <c r="A180" s="82"/>
      <c r="B180" s="82"/>
      <c r="C180" s="82"/>
      <c r="D180" s="82"/>
    </row>
    <row r="181">
      <c r="A181" s="82"/>
      <c r="B181" s="82"/>
      <c r="C181" s="82"/>
      <c r="D181" s="82"/>
    </row>
    <row r="182">
      <c r="A182" s="82"/>
      <c r="B182" s="82"/>
      <c r="C182" s="82"/>
      <c r="D182" s="82"/>
    </row>
    <row r="183">
      <c r="A183" s="82"/>
      <c r="B183" s="82"/>
      <c r="C183" s="82"/>
      <c r="D183" s="82"/>
    </row>
    <row r="184">
      <c r="A184" s="82"/>
      <c r="B184" s="82"/>
      <c r="C184" s="82"/>
      <c r="D184" s="82"/>
    </row>
    <row r="185">
      <c r="A185" s="82"/>
      <c r="B185" s="82"/>
      <c r="C185" s="82"/>
      <c r="D185" s="82"/>
    </row>
    <row r="186">
      <c r="A186" s="82"/>
      <c r="B186" s="82"/>
      <c r="C186" s="82"/>
      <c r="D186" s="82"/>
    </row>
    <row r="187">
      <c r="A187" s="82"/>
      <c r="B187" s="82"/>
      <c r="C187" s="82"/>
      <c r="D187" s="82"/>
    </row>
    <row r="188">
      <c r="A188" s="82"/>
      <c r="B188" s="82"/>
      <c r="C188" s="82"/>
      <c r="D188" s="82"/>
    </row>
    <row r="189">
      <c r="A189" s="82"/>
      <c r="B189" s="82"/>
      <c r="C189" s="82"/>
      <c r="D189" s="82"/>
    </row>
    <row r="190">
      <c r="A190" s="82"/>
      <c r="B190" s="82"/>
      <c r="C190" s="82"/>
      <c r="D190" s="82"/>
    </row>
    <row r="191">
      <c r="A191" s="82"/>
      <c r="B191" s="82"/>
      <c r="C191" s="82"/>
      <c r="D191" s="82"/>
    </row>
    <row r="192">
      <c r="A192" s="82"/>
      <c r="B192" s="82"/>
      <c r="C192" s="82"/>
      <c r="D192" s="82"/>
    </row>
    <row r="193">
      <c r="A193" s="82"/>
      <c r="B193" s="82"/>
      <c r="C193" s="82"/>
      <c r="D193" s="82"/>
    </row>
    <row r="194">
      <c r="A194" s="82"/>
      <c r="B194" s="82"/>
      <c r="C194" s="82"/>
      <c r="D194" s="82"/>
    </row>
    <row r="195">
      <c r="A195" s="82"/>
      <c r="B195" s="82"/>
      <c r="C195" s="82"/>
      <c r="D195" s="82"/>
    </row>
    <row r="196">
      <c r="A196" s="82"/>
      <c r="B196" s="82"/>
      <c r="C196" s="82"/>
      <c r="D196" s="82"/>
    </row>
  </sheetData>
  <mergeCells>
    <mergeCell ref="F1:H2"/>
    <mergeCell ref="F3:H3"/>
    <mergeCell ref="F4:H4"/>
    <mergeCell ref="F5:H6"/>
    <mergeCell ref="F7:H8"/>
  </mergeCells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