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JUNGANG\work\MapServer\mapnik\"/>
    </mc:Choice>
  </mc:AlternateContent>
  <bookViews>
    <workbookView xWindow="0" yWindow="0" windowWidth="21570" windowHeight="8025" activeTab="1"/>
  </bookViews>
  <sheets>
    <sheet name="Sheet1" sheetId="1" r:id="rId1"/>
    <sheet name="Sheet2"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3" l="1"/>
  <c r="F12" i="3"/>
  <c r="A32" i="1"/>
  <c r="F24" i="1"/>
  <c r="E12" i="3"/>
  <c r="B3" i="3"/>
  <c r="B4" i="3"/>
  <c r="B5" i="3"/>
  <c r="B6" i="3"/>
  <c r="B7" i="3"/>
  <c r="B8" i="3"/>
  <c r="B9" i="3"/>
  <c r="B10" i="3"/>
  <c r="B11" i="3"/>
  <c r="B2" i="3"/>
  <c r="B26" i="1"/>
  <c r="B25" i="1"/>
  <c r="B24" i="1"/>
  <c r="B23" i="1"/>
  <c r="B22" i="1"/>
  <c r="B16" i="1"/>
  <c r="B15" i="1"/>
  <c r="B14" i="1"/>
  <c r="B13" i="1"/>
  <c r="B12" i="1"/>
  <c r="B3" i="1"/>
  <c r="B4" i="1"/>
  <c r="B5" i="1"/>
  <c r="B6" i="1"/>
  <c r="B2" i="1"/>
  <c r="H3" i="3" l="1"/>
  <c r="H4" i="3"/>
  <c r="H5" i="3"/>
  <c r="H6" i="3"/>
  <c r="H7" i="3"/>
  <c r="H8" i="3"/>
  <c r="H9" i="3"/>
  <c r="H10" i="3"/>
  <c r="H11" i="3"/>
  <c r="H2" i="3"/>
  <c r="G3" i="3"/>
  <c r="G4" i="3"/>
  <c r="G5" i="3"/>
  <c r="G6" i="3"/>
  <c r="G7" i="3"/>
  <c r="G8" i="3"/>
  <c r="G9" i="3"/>
  <c r="G10" i="3"/>
  <c r="G11" i="3"/>
  <c r="G2" i="3"/>
  <c r="E3" i="3"/>
  <c r="E4" i="3"/>
  <c r="E5" i="3"/>
  <c r="E6" i="3"/>
  <c r="E7" i="3"/>
  <c r="E8" i="3"/>
  <c r="E9" i="3"/>
  <c r="E10" i="3"/>
  <c r="E11" i="3"/>
  <c r="E2" i="3"/>
  <c r="D3" i="3"/>
  <c r="D4" i="3"/>
  <c r="D5" i="3"/>
  <c r="D6" i="3"/>
  <c r="D7" i="3"/>
  <c r="D8" i="3"/>
  <c r="D9" i="3"/>
  <c r="D10" i="3"/>
  <c r="D11" i="3"/>
  <c r="D2" i="3"/>
  <c r="E26" i="1" l="1"/>
  <c r="D26" i="1"/>
  <c r="E23" i="1" l="1"/>
  <c r="E24" i="1"/>
  <c r="E25" i="1"/>
  <c r="E22" i="1"/>
  <c r="D23" i="1"/>
  <c r="D24" i="1"/>
  <c r="D25" i="1"/>
  <c r="D22" i="1"/>
  <c r="E13" i="1"/>
  <c r="E14" i="1"/>
  <c r="E15" i="1"/>
  <c r="E16" i="1"/>
  <c r="E12" i="1"/>
  <c r="D13" i="1"/>
  <c r="D14" i="1"/>
  <c r="D15" i="1"/>
  <c r="D16" i="1"/>
  <c r="D12" i="1"/>
  <c r="E27" i="1" l="1"/>
  <c r="G6" i="1"/>
  <c r="G5" i="1"/>
  <c r="H4" i="1"/>
  <c r="I4" i="1" s="1"/>
  <c r="H3" i="1"/>
  <c r="I3" i="1" s="1"/>
  <c r="H2" i="1"/>
  <c r="I2" i="1" s="1"/>
  <c r="G4" i="1" l="1"/>
  <c r="H6" i="1"/>
  <c r="I6" i="1" s="1"/>
  <c r="H5" i="1"/>
  <c r="I5" i="1" s="1"/>
  <c r="G2" i="1"/>
  <c r="G3" i="1"/>
  <c r="E3" i="1"/>
  <c r="E4" i="1"/>
  <c r="E5" i="1"/>
  <c r="E6" i="1"/>
  <c r="E2" i="1"/>
  <c r="D3" i="1"/>
  <c r="D4" i="1"/>
  <c r="D5" i="1"/>
  <c r="D6" i="1"/>
  <c r="D2" i="1"/>
</calcChain>
</file>

<file path=xl/sharedStrings.xml><?xml version="1.0" encoding="utf-8"?>
<sst xmlns="http://schemas.openxmlformats.org/spreadsheetml/2006/main" count="38" uniqueCount="22">
  <si>
    <t>time</t>
    <phoneticPr fontId="1" type="noConversion"/>
  </si>
  <si>
    <t>分钟</t>
    <phoneticPr fontId="1" type="noConversion"/>
  </si>
  <si>
    <t>小时</t>
    <phoneticPr fontId="1" type="noConversion"/>
  </si>
  <si>
    <t>格网面积(m2)</t>
    <phoneticPr fontId="1" type="noConversion"/>
  </si>
  <si>
    <t>格网面积(km2)</t>
    <phoneticPr fontId="1" type="noConversion"/>
  </si>
  <si>
    <t>像素对应的实际面积</t>
    <phoneticPr fontId="1" type="noConversion"/>
  </si>
  <si>
    <t>备注：把待渲染图层中的要素进行合并，合并后要素数量是87509，线要素删除长度小于平均长度的要素后数量为37307</t>
    <phoneticPr fontId="1" type="noConversion"/>
  </si>
  <si>
    <t>通过融合相邻的同类图斑分析整个图层中要素数量对渲染速度的影响</t>
    <phoneticPr fontId="1" type="noConversion"/>
  </si>
  <si>
    <t>备注：初始*.shp文件中的格网数为34，每个格子对应的实际面积约为49906264平方米，渲染的要素面图层包含的数量是188466线图层数量为94061</t>
    <phoneticPr fontId="1" type="noConversion"/>
  </si>
  <si>
    <t>对比测试01</t>
    <phoneticPr fontId="1" type="noConversion"/>
  </si>
  <si>
    <t>对比测试02</t>
    <phoneticPr fontId="1" type="noConversion"/>
  </si>
  <si>
    <t>通过裁剪要素降低要素数量</t>
    <phoneticPr fontId="1" type="noConversion"/>
  </si>
  <si>
    <t>备注：用格网裁剪要素图层，裁剪后的图层面要素数量是148804线要素74129</t>
    <phoneticPr fontId="1" type="noConversion"/>
  </si>
  <si>
    <t>备注：影像分辨率为0.8m的三波段彩色影像，行数为88280，列数为87979，第一级格网的面积为417235831平方米</t>
    <phoneticPr fontId="1" type="noConversion"/>
  </si>
  <si>
    <t>像素对应的实际面积（m2）</t>
    <phoneticPr fontId="1" type="noConversion"/>
  </si>
  <si>
    <t>瓦片像素对应的分辨率(m)</t>
    <phoneticPr fontId="1" type="noConversion"/>
  </si>
  <si>
    <t>格网数</t>
    <phoneticPr fontId="1" type="noConversion"/>
  </si>
  <si>
    <t>格网数目</t>
    <phoneticPr fontId="1" type="noConversion"/>
  </si>
  <si>
    <t>range</t>
    <phoneticPr fontId="1" type="noConversion"/>
  </si>
  <si>
    <t>瓦片对应的的分辨率</t>
    <phoneticPr fontId="1" type="noConversion"/>
  </si>
  <si>
    <t>8台电脑可以响应瓦片分辨率低于6.8米的5亿要素瓦片制作</t>
    <phoneticPr fontId="1" type="noConversion"/>
  </si>
  <si>
    <t>15台电脑可以响应5T影像瓦片精度低于0.5米分辨率24小时内瓦片制作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</si>
</sst>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_ "/>
    <numFmt numFmtId="177" formatCode="0.00_ "/>
    <numFmt numFmtId="178" formatCode="0_ "/>
    <numFmt numFmtId="179" formatCode="0.000_ "/>
  </numFmts>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G33" sqref="G33"/>
    </sheetView>
  </sheetViews>
  <sheetFormatPr defaultRowHeight="14.25" x14ac:dyDescent="0.2"/>
  <cols>
    <col min="1" max="1" width="18.875" customWidth="1"/>
    <col min="3" max="3" width="9" style="1"/>
    <col min="4" max="4" width="9" style="2"/>
    <col min="5" max="5" width="11.625" bestFit="1" customWidth="1"/>
    <col min="12" max="12" width="11.625" bestFit="1" customWidth="1"/>
  </cols>
  <sheetData>
    <row r="1" spans="1:9" x14ac:dyDescent="0.2">
      <c r="A1" t="s">
        <v>18</v>
      </c>
      <c r="B1" t="s">
        <v>16</v>
      </c>
      <c r="C1" t="s">
        <v>0</v>
      </c>
      <c r="D1" s="1" t="s">
        <v>1</v>
      </c>
      <c r="E1" s="2" t="s">
        <v>2</v>
      </c>
      <c r="F1" t="s">
        <v>3</v>
      </c>
      <c r="G1" t="s">
        <v>4</v>
      </c>
      <c r="H1" t="s">
        <v>14</v>
      </c>
      <c r="I1" t="s">
        <v>19</v>
      </c>
    </row>
    <row r="2" spans="1:9" x14ac:dyDescent="0.2">
      <c r="A2">
        <v>1</v>
      </c>
      <c r="B2">
        <f>34*POWER(4,A2-1)</f>
        <v>34</v>
      </c>
      <c r="C2">
        <v>48.846999883700001</v>
      </c>
      <c r="D2" s="1">
        <f>C2/60</f>
        <v>0.81411666472833333</v>
      </c>
      <c r="E2" s="2">
        <f>C2/3600</f>
        <v>1.3568611078805555E-2</v>
      </c>
      <c r="F2">
        <v>49906264.322306998</v>
      </c>
      <c r="G2" s="2">
        <f>F2/1000000</f>
        <v>49.906264322306995</v>
      </c>
      <c r="H2">
        <f>F2/(256*256)</f>
        <v>761.509160191452</v>
      </c>
      <c r="I2">
        <f>SQRT(H2)</f>
        <v>27.595455426418532</v>
      </c>
    </row>
    <row r="3" spans="1:9" x14ac:dyDescent="0.2">
      <c r="A3">
        <v>2</v>
      </c>
      <c r="B3">
        <f t="shared" ref="B3:B6" si="0">34*POWER(4,A3-1)</f>
        <v>136</v>
      </c>
      <c r="C3">
        <v>180.947000027</v>
      </c>
      <c r="D3" s="1">
        <f t="shared" ref="D3:D6" si="1">C3/60</f>
        <v>3.0157833337833333</v>
      </c>
      <c r="E3" s="2">
        <f t="shared" ref="E3:E6" si="2">C3/3600</f>
        <v>5.0263055563055554E-2</v>
      </c>
      <c r="F3">
        <v>12476566.08057675</v>
      </c>
      <c r="G3" s="2">
        <f t="shared" ref="G3:G6" si="3">F3/1000000</f>
        <v>12.476566080576749</v>
      </c>
      <c r="H3">
        <f t="shared" ref="H3:H6" si="4">F3/(256*256)</f>
        <v>190.377290047863</v>
      </c>
      <c r="I3">
        <f t="shared" ref="I3:I6" si="5">SQRT(H3)</f>
        <v>13.797727713209266</v>
      </c>
    </row>
    <row r="4" spans="1:9" x14ac:dyDescent="0.2">
      <c r="A4">
        <v>3</v>
      </c>
      <c r="B4">
        <f t="shared" si="0"/>
        <v>544</v>
      </c>
      <c r="C4">
        <v>707.58899998699997</v>
      </c>
      <c r="D4" s="1">
        <f t="shared" si="1"/>
        <v>11.793149999783333</v>
      </c>
      <c r="E4" s="2">
        <f t="shared" si="2"/>
        <v>0.19655249999638888</v>
      </c>
      <c r="F4">
        <v>3119141.5201441874</v>
      </c>
      <c r="G4" s="2">
        <f t="shared" si="3"/>
        <v>3.1191415201441872</v>
      </c>
      <c r="H4">
        <f t="shared" si="4"/>
        <v>47.59432251196575</v>
      </c>
      <c r="I4">
        <f t="shared" si="5"/>
        <v>6.898863856604633</v>
      </c>
    </row>
    <row r="5" spans="1:9" x14ac:dyDescent="0.2">
      <c r="A5">
        <v>4</v>
      </c>
      <c r="B5">
        <f t="shared" si="0"/>
        <v>2176</v>
      </c>
      <c r="C5">
        <v>2822.1419999599998</v>
      </c>
      <c r="D5" s="1">
        <f t="shared" si="1"/>
        <v>47.035699999333332</v>
      </c>
      <c r="E5" s="2">
        <f t="shared" si="2"/>
        <v>0.78392833332222212</v>
      </c>
      <c r="F5">
        <v>779785.38003604684</v>
      </c>
      <c r="G5" s="2">
        <f t="shared" si="3"/>
        <v>0.7797853800360468</v>
      </c>
      <c r="H5">
        <f t="shared" si="4"/>
        <v>11.898580627991437</v>
      </c>
      <c r="I5">
        <f t="shared" si="5"/>
        <v>3.4494319283023165</v>
      </c>
    </row>
    <row r="6" spans="1:9" x14ac:dyDescent="0.2">
      <c r="A6">
        <v>5</v>
      </c>
      <c r="B6">
        <f t="shared" si="0"/>
        <v>8704</v>
      </c>
      <c r="C6">
        <v>11318.507999900001</v>
      </c>
      <c r="D6" s="1">
        <f t="shared" si="1"/>
        <v>188.64179999833334</v>
      </c>
      <c r="E6">
        <f t="shared" si="2"/>
        <v>3.1440299999722225</v>
      </c>
      <c r="F6">
        <v>194946.34500901171</v>
      </c>
      <c r="G6" s="2">
        <f t="shared" si="3"/>
        <v>0.1949463450090117</v>
      </c>
      <c r="H6">
        <f t="shared" si="4"/>
        <v>2.9746451569978594</v>
      </c>
      <c r="I6">
        <f t="shared" si="5"/>
        <v>1.7247159641511582</v>
      </c>
    </row>
    <row r="7" spans="1:9" x14ac:dyDescent="0.2">
      <c r="D7"/>
      <c r="F7" s="2"/>
    </row>
    <row r="8" spans="1:9" x14ac:dyDescent="0.2">
      <c r="A8" t="s">
        <v>8</v>
      </c>
    </row>
    <row r="10" spans="1:9" x14ac:dyDescent="0.2">
      <c r="A10" t="s">
        <v>9</v>
      </c>
      <c r="B10" t="s">
        <v>7</v>
      </c>
    </row>
    <row r="11" spans="1:9" x14ac:dyDescent="0.2">
      <c r="A11" t="s">
        <v>18</v>
      </c>
      <c r="B11" t="s">
        <v>16</v>
      </c>
      <c r="C11" t="s">
        <v>0</v>
      </c>
      <c r="D11" s="1" t="s">
        <v>1</v>
      </c>
      <c r="E11" s="2" t="s">
        <v>2</v>
      </c>
    </row>
    <row r="12" spans="1:9" x14ac:dyDescent="0.2">
      <c r="A12">
        <v>1</v>
      </c>
      <c r="B12">
        <f>34*POWER(4,A12-1)</f>
        <v>34</v>
      </c>
      <c r="C12">
        <v>16.2879998684</v>
      </c>
      <c r="D12" s="1">
        <f>C12/60</f>
        <v>0.27146666447333334</v>
      </c>
      <c r="E12" s="2">
        <f>C12/3600</f>
        <v>4.5244444078888892E-3</v>
      </c>
    </row>
    <row r="13" spans="1:9" x14ac:dyDescent="0.2">
      <c r="A13">
        <v>2</v>
      </c>
      <c r="B13">
        <f t="shared" ref="B13:B16" si="6">34*POWER(4,A13-1)</f>
        <v>136</v>
      </c>
      <c r="C13">
        <v>61.143000125900002</v>
      </c>
      <c r="D13" s="1">
        <f t="shared" ref="D13:D16" si="7">C13/60</f>
        <v>1.0190500020983333</v>
      </c>
      <c r="E13" s="2">
        <f t="shared" ref="E13:E16" si="8">C13/3600</f>
        <v>1.6984166701638888E-2</v>
      </c>
    </row>
    <row r="14" spans="1:9" x14ac:dyDescent="0.2">
      <c r="A14">
        <v>3</v>
      </c>
      <c r="B14">
        <f t="shared" si="6"/>
        <v>544</v>
      </c>
      <c r="C14">
        <v>238.52399992900001</v>
      </c>
      <c r="D14" s="1">
        <f t="shared" si="7"/>
        <v>3.9753999988166671</v>
      </c>
      <c r="E14" s="2">
        <f t="shared" si="8"/>
        <v>6.6256666646944448E-2</v>
      </c>
    </row>
    <row r="15" spans="1:9" x14ac:dyDescent="0.2">
      <c r="A15">
        <v>4</v>
      </c>
      <c r="B15">
        <f t="shared" si="6"/>
        <v>2176</v>
      </c>
      <c r="C15">
        <v>952.66100001300003</v>
      </c>
      <c r="D15" s="1">
        <f t="shared" si="7"/>
        <v>15.877683333550001</v>
      </c>
      <c r="E15" s="2">
        <f t="shared" si="8"/>
        <v>0.26462805555916669</v>
      </c>
    </row>
    <row r="16" spans="1:9" x14ac:dyDescent="0.2">
      <c r="A16">
        <v>5</v>
      </c>
      <c r="B16">
        <f t="shared" si="6"/>
        <v>8704</v>
      </c>
      <c r="C16">
        <v>3900.6389999399998</v>
      </c>
      <c r="D16" s="1">
        <f t="shared" si="7"/>
        <v>65.010649998999995</v>
      </c>
      <c r="E16" s="2">
        <f t="shared" si="8"/>
        <v>1.0835108333166665</v>
      </c>
    </row>
    <row r="18" spans="1:6" x14ac:dyDescent="0.2">
      <c r="A18" t="s">
        <v>6</v>
      </c>
    </row>
    <row r="20" spans="1:6" x14ac:dyDescent="0.2">
      <c r="A20" t="s">
        <v>10</v>
      </c>
      <c r="B20" t="s">
        <v>11</v>
      </c>
    </row>
    <row r="21" spans="1:6" x14ac:dyDescent="0.2">
      <c r="A21" t="s">
        <v>18</v>
      </c>
      <c r="B21" t="s">
        <v>16</v>
      </c>
      <c r="C21" t="s">
        <v>0</v>
      </c>
      <c r="D21" s="1" t="s">
        <v>1</v>
      </c>
      <c r="E21" s="2" t="s">
        <v>2</v>
      </c>
    </row>
    <row r="22" spans="1:6" x14ac:dyDescent="0.2">
      <c r="A22">
        <v>1</v>
      </c>
      <c r="B22">
        <f>34*POWER(4,A22-1)</f>
        <v>34</v>
      </c>
      <c r="C22">
        <v>39.267999887499997</v>
      </c>
      <c r="D22" s="1">
        <f>C22/60</f>
        <v>0.6544666647916666</v>
      </c>
      <c r="E22" s="2">
        <f>C22/3600</f>
        <v>1.0907777746527778E-2</v>
      </c>
    </row>
    <row r="23" spans="1:6" x14ac:dyDescent="0.2">
      <c r="A23">
        <v>2</v>
      </c>
      <c r="B23">
        <f t="shared" ref="B23:B26" si="9">34*POWER(4,A23-1)</f>
        <v>136</v>
      </c>
      <c r="C23">
        <v>143.518999815</v>
      </c>
      <c r="D23" s="1">
        <f t="shared" ref="D23:D26" si="10">C23/60</f>
        <v>2.39198333025</v>
      </c>
      <c r="E23" s="2">
        <f t="shared" ref="E23:E26" si="11">C23/3600</f>
        <v>3.9866388837500003E-2</v>
      </c>
    </row>
    <row r="24" spans="1:6" x14ac:dyDescent="0.2">
      <c r="A24">
        <v>3</v>
      </c>
      <c r="B24">
        <f t="shared" si="9"/>
        <v>544</v>
      </c>
      <c r="C24">
        <v>636.87600016600004</v>
      </c>
      <c r="D24" s="1">
        <f t="shared" si="10"/>
        <v>10.614600002766668</v>
      </c>
      <c r="E24" s="2">
        <f t="shared" si="11"/>
        <v>0.17691000004611113</v>
      </c>
      <c r="F24" s="2">
        <f>SUM(E22:E24)</f>
        <v>0.22768416663013891</v>
      </c>
    </row>
    <row r="25" spans="1:6" x14ac:dyDescent="0.2">
      <c r="A25">
        <v>4</v>
      </c>
      <c r="B25">
        <f t="shared" si="9"/>
        <v>2176</v>
      </c>
      <c r="C25">
        <v>2295.1510000200001</v>
      </c>
      <c r="D25" s="1">
        <f t="shared" si="10"/>
        <v>38.252516667000002</v>
      </c>
      <c r="E25" s="2">
        <f t="shared" si="11"/>
        <v>0.63754194445000001</v>
      </c>
    </row>
    <row r="26" spans="1:6" x14ac:dyDescent="0.2">
      <c r="A26">
        <v>5</v>
      </c>
      <c r="B26">
        <f t="shared" si="9"/>
        <v>8704</v>
      </c>
      <c r="C26">
        <v>8911.2939999099999</v>
      </c>
      <c r="D26" s="1">
        <f t="shared" si="10"/>
        <v>148.52156666516666</v>
      </c>
      <c r="E26" s="2">
        <f t="shared" si="11"/>
        <v>2.4753594444194444</v>
      </c>
    </row>
    <row r="27" spans="1:6" x14ac:dyDescent="0.2">
      <c r="E27" s="2">
        <f>SUM(E22:E26)</f>
        <v>3.3405855554995831</v>
      </c>
    </row>
    <row r="28" spans="1:6" x14ac:dyDescent="0.2">
      <c r="A28" t="s">
        <v>12</v>
      </c>
    </row>
    <row r="32" spans="1:6" x14ac:dyDescent="0.2">
      <c r="A32">
        <f>500000000/222933*F24/3/24</f>
        <v>7.0924450217896471</v>
      </c>
    </row>
    <row r="34" spans="1:1" x14ac:dyDescent="0.2">
      <c r="A34" t="s">
        <v>20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P11" sqref="P11"/>
    </sheetView>
  </sheetViews>
  <sheetFormatPr defaultRowHeight="14.25" x14ac:dyDescent="0.2"/>
  <cols>
    <col min="1" max="1" width="11.625" bestFit="1" customWidth="1"/>
    <col min="6" max="6" width="12.25" bestFit="1" customWidth="1"/>
    <col min="7" max="7" width="11.625" bestFit="1" customWidth="1"/>
    <col min="8" max="8" width="10.375" bestFit="1" customWidth="1"/>
  </cols>
  <sheetData>
    <row r="1" spans="1:9" x14ac:dyDescent="0.2">
      <c r="A1" t="s">
        <v>18</v>
      </c>
      <c r="B1" t="s">
        <v>17</v>
      </c>
      <c r="C1" t="s">
        <v>0</v>
      </c>
      <c r="D1" s="1" t="s">
        <v>1</v>
      </c>
      <c r="E1" s="2" t="s">
        <v>2</v>
      </c>
      <c r="F1" t="s">
        <v>3</v>
      </c>
      <c r="G1" t="s">
        <v>4</v>
      </c>
      <c r="H1" t="s">
        <v>5</v>
      </c>
      <c r="I1" t="s">
        <v>15</v>
      </c>
    </row>
    <row r="2" spans="1:9" x14ac:dyDescent="0.2">
      <c r="A2">
        <v>1</v>
      </c>
      <c r="B2">
        <f>POWER(4,A2-1)</f>
        <v>1</v>
      </c>
      <c r="C2">
        <v>1.50001049042E-2</v>
      </c>
      <c r="D2">
        <f>C2/60</f>
        <v>2.500017484033333E-4</v>
      </c>
      <c r="E2" s="4">
        <f>C2/3600</f>
        <v>4.1666958067222223E-6</v>
      </c>
      <c r="F2" s="3">
        <v>4172358313.83288</v>
      </c>
      <c r="G2" s="2">
        <f>F2/1000000</f>
        <v>4172.3583138328804</v>
      </c>
      <c r="H2" s="4">
        <f>F2/(256*256)</f>
        <v>63665.135403944092</v>
      </c>
      <c r="I2" s="4">
        <v>252.3195105495096</v>
      </c>
    </row>
    <row r="3" spans="1:9" x14ac:dyDescent="0.2">
      <c r="A3">
        <v>2</v>
      </c>
      <c r="B3">
        <f t="shared" ref="B3:B11" si="0">POWER(4,A3-1)</f>
        <v>4</v>
      </c>
      <c r="C3">
        <v>1.50001049042E-2</v>
      </c>
      <c r="D3">
        <f t="shared" ref="D3:D11" si="1">C3/60</f>
        <v>2.500017484033333E-4</v>
      </c>
      <c r="E3" s="4">
        <f t="shared" ref="E3:E11" si="2">C3/3600</f>
        <v>4.1666958067222223E-6</v>
      </c>
      <c r="F3" s="3">
        <v>1043089578.45822</v>
      </c>
      <c r="G3" s="2">
        <f t="shared" ref="G3:G11" si="3">F3/1000000</f>
        <v>1043.0895784582201</v>
      </c>
      <c r="H3" s="4">
        <f t="shared" ref="H3:H11" si="4">F3/(256*256)</f>
        <v>15916.283850986023</v>
      </c>
      <c r="I3" s="4">
        <v>126.1597552747548</v>
      </c>
    </row>
    <row r="4" spans="1:9" x14ac:dyDescent="0.2">
      <c r="A4">
        <v>3</v>
      </c>
      <c r="B4">
        <f t="shared" si="0"/>
        <v>16</v>
      </c>
      <c r="C4">
        <v>0.43499994277999998</v>
      </c>
      <c r="D4">
        <f t="shared" si="1"/>
        <v>7.249999046333333E-3</v>
      </c>
      <c r="E4" s="4">
        <f t="shared" si="2"/>
        <v>1.2083331743888888E-4</v>
      </c>
      <c r="F4" s="3">
        <v>260772394.614555</v>
      </c>
      <c r="G4" s="2">
        <f t="shared" si="3"/>
        <v>260.77239461455503</v>
      </c>
      <c r="H4" s="4">
        <f t="shared" si="4"/>
        <v>3979.0709627465058</v>
      </c>
      <c r="I4" s="4">
        <v>63.0798776373774</v>
      </c>
    </row>
    <row r="5" spans="1:9" x14ac:dyDescent="0.2">
      <c r="A5">
        <v>4</v>
      </c>
      <c r="B5">
        <f t="shared" si="0"/>
        <v>64</v>
      </c>
      <c r="C5">
        <v>3.6620001792900001</v>
      </c>
      <c r="D5">
        <f t="shared" si="1"/>
        <v>6.1033336321500001E-2</v>
      </c>
      <c r="E5" s="4">
        <f t="shared" si="2"/>
        <v>1.0172222720250001E-3</v>
      </c>
      <c r="F5" s="3">
        <v>65193098.65363875</v>
      </c>
      <c r="G5" s="2">
        <f t="shared" si="3"/>
        <v>65.193098653638756</v>
      </c>
      <c r="H5" s="4">
        <f t="shared" si="4"/>
        <v>994.76774068662644</v>
      </c>
      <c r="I5" s="4">
        <v>31.5399388186887</v>
      </c>
    </row>
    <row r="6" spans="1:9" x14ac:dyDescent="0.2">
      <c r="A6">
        <v>5</v>
      </c>
      <c r="B6">
        <f t="shared" si="0"/>
        <v>256</v>
      </c>
      <c r="C6">
        <v>12.5750000477</v>
      </c>
      <c r="D6">
        <f t="shared" si="1"/>
        <v>0.20958333412833333</v>
      </c>
      <c r="E6" s="4">
        <f t="shared" si="2"/>
        <v>3.4930555688055553E-3</v>
      </c>
      <c r="F6" s="3">
        <v>16298274.663409688</v>
      </c>
      <c r="G6" s="2">
        <f t="shared" si="3"/>
        <v>16.298274663409689</v>
      </c>
      <c r="H6" s="4">
        <f t="shared" si="4"/>
        <v>248.69193517165661</v>
      </c>
      <c r="I6" s="4">
        <v>15.76996940934435</v>
      </c>
    </row>
    <row r="7" spans="1:9" x14ac:dyDescent="0.2">
      <c r="A7">
        <v>6</v>
      </c>
      <c r="B7">
        <f t="shared" si="0"/>
        <v>1024</v>
      </c>
      <c r="C7">
        <v>41.608000040100002</v>
      </c>
      <c r="D7">
        <f t="shared" si="1"/>
        <v>0.69346666733500006</v>
      </c>
      <c r="E7" s="4">
        <f t="shared" si="2"/>
        <v>1.1557777788916668E-2</v>
      </c>
      <c r="F7" s="3">
        <v>4074568.6658524219</v>
      </c>
      <c r="G7" s="2">
        <f t="shared" si="3"/>
        <v>4.0745686658524223</v>
      </c>
      <c r="H7" s="4">
        <f t="shared" si="4"/>
        <v>62.172983792914152</v>
      </c>
      <c r="I7" s="4">
        <v>7.884984704672175</v>
      </c>
    </row>
    <row r="8" spans="1:9" x14ac:dyDescent="0.2">
      <c r="A8">
        <v>7</v>
      </c>
      <c r="B8">
        <f t="shared" si="0"/>
        <v>4096</v>
      </c>
      <c r="C8">
        <v>162.83400011099999</v>
      </c>
      <c r="D8">
        <f t="shared" si="1"/>
        <v>2.7139000018499999</v>
      </c>
      <c r="E8" s="4">
        <f t="shared" si="2"/>
        <v>4.5231666697499999E-2</v>
      </c>
      <c r="F8" s="3">
        <v>1018642.1664631055</v>
      </c>
      <c r="G8" s="2">
        <f t="shared" si="3"/>
        <v>1.0186421664631056</v>
      </c>
      <c r="H8" s="4">
        <f t="shared" si="4"/>
        <v>15.543245948228538</v>
      </c>
      <c r="I8" s="4">
        <v>3.9424923523360875</v>
      </c>
    </row>
    <row r="9" spans="1:9" x14ac:dyDescent="0.2">
      <c r="A9">
        <v>8</v>
      </c>
      <c r="B9">
        <f t="shared" si="0"/>
        <v>16384</v>
      </c>
      <c r="C9">
        <v>638.99099993699997</v>
      </c>
      <c r="D9">
        <f t="shared" si="1"/>
        <v>10.64984999895</v>
      </c>
      <c r="E9" s="4">
        <f t="shared" si="2"/>
        <v>0.1774974999825</v>
      </c>
      <c r="F9" s="3">
        <v>254660.54161577637</v>
      </c>
      <c r="G9" s="2">
        <f t="shared" si="3"/>
        <v>0.25466054161577639</v>
      </c>
      <c r="H9" s="4">
        <f t="shared" si="4"/>
        <v>3.8858114870571345</v>
      </c>
      <c r="I9" s="4">
        <v>1.9712461761680438</v>
      </c>
    </row>
    <row r="10" spans="1:9" x14ac:dyDescent="0.2">
      <c r="A10">
        <v>9</v>
      </c>
      <c r="B10">
        <f t="shared" si="0"/>
        <v>65536</v>
      </c>
      <c r="C10">
        <v>4289.2220001200003</v>
      </c>
      <c r="D10">
        <f t="shared" si="1"/>
        <v>71.487033335333336</v>
      </c>
      <c r="E10" s="4">
        <f t="shared" si="2"/>
        <v>1.191450555588889</v>
      </c>
      <c r="F10" s="3">
        <v>63665.135403944092</v>
      </c>
      <c r="G10" s="2">
        <f t="shared" si="3"/>
        <v>6.3665135403944098E-2</v>
      </c>
      <c r="H10" s="4">
        <f t="shared" si="4"/>
        <v>0.97145287176428363</v>
      </c>
      <c r="I10" s="4">
        <v>0.98562308808402188</v>
      </c>
    </row>
    <row r="11" spans="1:9" x14ac:dyDescent="0.2">
      <c r="A11">
        <v>10</v>
      </c>
      <c r="B11">
        <f t="shared" si="0"/>
        <v>262144</v>
      </c>
      <c r="C11">
        <v>10672.23</v>
      </c>
      <c r="D11">
        <f t="shared" si="1"/>
        <v>177.87049999999999</v>
      </c>
      <c r="E11" s="4">
        <f t="shared" si="2"/>
        <v>2.9645083333333333</v>
      </c>
      <c r="F11" s="3">
        <v>15916.283850986023</v>
      </c>
      <c r="G11" s="2">
        <f t="shared" si="3"/>
        <v>1.5916283850986025E-2</v>
      </c>
      <c r="H11" s="4">
        <f t="shared" si="4"/>
        <v>0.24286321794107091</v>
      </c>
      <c r="I11" s="4">
        <v>0.49281154404201094</v>
      </c>
    </row>
    <row r="12" spans="1:9" x14ac:dyDescent="0.2">
      <c r="E12" s="4">
        <f>SUM(E2:E11)</f>
        <v>4.3948852779410217</v>
      </c>
      <c r="F12">
        <f>E12-E11</f>
        <v>1.4303769446076884</v>
      </c>
    </row>
    <row r="13" spans="1:9" x14ac:dyDescent="0.2">
      <c r="A13" t="s">
        <v>13</v>
      </c>
    </row>
    <row r="15" spans="1:9" x14ac:dyDescent="0.2">
      <c r="A15">
        <f>5*1024/21.7/3/24*4.4</f>
        <v>14.418842805939581</v>
      </c>
    </row>
    <row r="16" spans="1:9" x14ac:dyDescent="0.2">
      <c r="A16" t="s">
        <v>21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ljg</dc:creator>
  <cp:lastModifiedBy>ljg</cp:lastModifiedBy>
  <dcterms:created xsi:type="dcterms:W3CDTF">2018-03-16T12:42:03Z</dcterms:created>
  <dcterms:modified xsi:type="dcterms:W3CDTF">2018-03-27T06:48:50Z</dcterms:modified>
</cp:coreProperties>
</file>